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 I\4_VZ_LUBY\5_Veřejné zakázky\3_Stavební práce\4_Vysvětlení\"/>
    </mc:Choice>
  </mc:AlternateContent>
  <bookViews>
    <workbookView xWindow="0" yWindow="0" windowWidth="0" windowHeight="0"/>
  </bookViews>
  <sheets>
    <sheet name="Rekapitulace stavby" sheetId="1" r:id="rId1"/>
    <sheet name="D.1.1 - Stavební část" sheetId="2" r:id="rId2"/>
    <sheet name="D.1.2 - Opěrná stěna" sheetId="3" r:id="rId3"/>
    <sheet name="D.1.3 - Požárně bezpečnos..." sheetId="4" r:id="rId4"/>
    <sheet name="D.1.4.1 - Vytápění" sheetId="5" r:id="rId5"/>
    <sheet name="D.1.4.2 - Vzduchotechnika" sheetId="6" r:id="rId6"/>
    <sheet name="D.1.4.3.1 - Vodovod" sheetId="7" r:id="rId7"/>
    <sheet name="D.1.4.3.2 - Kanalizace" sheetId="8" r:id="rId8"/>
    <sheet name="D.1.4.3.3 - Požární nádrž" sheetId="9" r:id="rId9"/>
    <sheet name="D.1.4.3.4 - Využití dešťo..." sheetId="10" r:id="rId10"/>
    <sheet name="D.1.4.4.1 - Silnoproud" sheetId="11" r:id="rId11"/>
    <sheet name="D.1.4.4.2 - Hromosvod" sheetId="12" r:id="rId12"/>
    <sheet name="D.1.4.4.3 - Fotovoltaika" sheetId="13" r:id="rId13"/>
    <sheet name="D.1.4.4.4 - Slaboproud" sheetId="14" r:id="rId14"/>
    <sheet name="D.2 - Dopravní část" sheetId="15" r:id="rId15"/>
    <sheet name="D.3 - Sadové úpravy" sheetId="16" r:id="rId16"/>
    <sheet name="VRN - Vedlejší rozpočtové..." sheetId="17" r:id="rId17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'D.1.1 - Stavební část'!$C$167:$K$2951</definedName>
    <definedName name="_xlnm.Print_Area" localSheetId="1">'D.1.1 - Stavební část'!$C$4:$J$76,'D.1.1 - Stavební část'!$C$82:$J$147,'D.1.1 - Stavební část'!$C$153:$K$2951</definedName>
    <definedName name="_xlnm.Print_Titles" localSheetId="1">'D.1.1 - Stavební část'!$167:$167</definedName>
    <definedName name="_xlnm._FilterDatabase" localSheetId="2" hidden="1">'D.1.2 - Opěrná stěna'!$C$133:$K$359</definedName>
    <definedName name="_xlnm.Print_Area" localSheetId="2">'D.1.2 - Opěrná stěna'!$C$4:$J$76,'D.1.2 - Opěrná stěna'!$C$82:$J$113,'D.1.2 - Opěrná stěna'!$C$119:$K$359</definedName>
    <definedName name="_xlnm.Print_Titles" localSheetId="2">'D.1.2 - Opěrná stěna'!$133:$133</definedName>
    <definedName name="_xlnm._FilterDatabase" localSheetId="3" hidden="1">'D.1.3 - Požárně bezpečnos...'!$C$128:$K$198</definedName>
    <definedName name="_xlnm.Print_Area" localSheetId="3">'D.1.3 - Požárně bezpečnos...'!$C$4:$J$76,'D.1.3 - Požárně bezpečnos...'!$C$82:$J$108,'D.1.3 - Požárně bezpečnos...'!$C$114:$K$198</definedName>
    <definedName name="_xlnm.Print_Titles" localSheetId="3">'D.1.3 - Požárně bezpečnos...'!$128:$128</definedName>
    <definedName name="_xlnm._FilterDatabase" localSheetId="4" hidden="1">'D.1.4.1 - Vytápění'!$C$129:$K$360</definedName>
    <definedName name="_xlnm.Print_Area" localSheetId="4">'D.1.4.1 - Vytápění'!$C$4:$J$76,'D.1.4.1 - Vytápění'!$C$82:$J$107,'D.1.4.1 - Vytápění'!$C$113:$K$360</definedName>
    <definedName name="_xlnm.Print_Titles" localSheetId="4">'D.1.4.1 - Vytápění'!$129:$129</definedName>
    <definedName name="_xlnm._FilterDatabase" localSheetId="5" hidden="1">'D.1.4.2 - Vzduchotechnika'!$C$137:$K$319</definedName>
    <definedName name="_xlnm.Print_Area" localSheetId="5">'D.1.4.2 - Vzduchotechnika'!$C$4:$J$76,'D.1.4.2 - Vzduchotechnika'!$C$82:$J$115,'D.1.4.2 - Vzduchotechnika'!$C$121:$K$319</definedName>
    <definedName name="_xlnm.Print_Titles" localSheetId="5">'D.1.4.2 - Vzduchotechnika'!$137:$137</definedName>
    <definedName name="_xlnm._FilterDatabase" localSheetId="6" hidden="1">'D.1.4.3.1 - Vodovod'!$C$144:$K$412</definedName>
    <definedName name="_xlnm.Print_Area" localSheetId="6">'D.1.4.3.1 - Vodovod'!$C$4:$J$76,'D.1.4.3.1 - Vodovod'!$C$82:$J$122,'D.1.4.3.1 - Vodovod'!$C$128:$K$412</definedName>
    <definedName name="_xlnm.Print_Titles" localSheetId="6">'D.1.4.3.1 - Vodovod'!$144:$144</definedName>
    <definedName name="_xlnm._FilterDatabase" localSheetId="7" hidden="1">'D.1.4.3.2 - Kanalizace'!$C$150:$K$679</definedName>
    <definedName name="_xlnm.Print_Area" localSheetId="7">'D.1.4.3.2 - Kanalizace'!$C$4:$J$76,'D.1.4.3.2 - Kanalizace'!$C$82:$J$128,'D.1.4.3.2 - Kanalizace'!$C$134:$K$679</definedName>
    <definedName name="_xlnm.Print_Titles" localSheetId="7">'D.1.4.3.2 - Kanalizace'!$150:$150</definedName>
    <definedName name="_xlnm._FilterDatabase" localSheetId="8" hidden="1">'D.1.4.3.3 - Požární nádrž'!$C$135:$K$227</definedName>
    <definedName name="_xlnm.Print_Area" localSheetId="8">'D.1.4.3.3 - Požární nádrž'!$C$4:$J$76,'D.1.4.3.3 - Požární nádrž'!$C$82:$J$113,'D.1.4.3.3 - Požární nádrž'!$C$119:$K$227</definedName>
    <definedName name="_xlnm.Print_Titles" localSheetId="8">'D.1.4.3.3 - Požární nádrž'!$135:$135</definedName>
    <definedName name="_xlnm._FilterDatabase" localSheetId="9" hidden="1">'D.1.4.3.4 - Využití dešťo...'!$C$144:$K$390</definedName>
    <definedName name="_xlnm.Print_Area" localSheetId="9">'D.1.4.3.4 - Využití dešťo...'!$C$4:$J$76,'D.1.4.3.4 - Využití dešťo...'!$C$82:$J$122,'D.1.4.3.4 - Využití dešťo...'!$C$128:$K$390</definedName>
    <definedName name="_xlnm.Print_Titles" localSheetId="9">'D.1.4.3.4 - Využití dešťo...'!$144:$144</definedName>
    <definedName name="_xlnm._FilterDatabase" localSheetId="10" hidden="1">'D.1.4.4.1 - Silnoproud'!$C$135:$K$435</definedName>
    <definedName name="_xlnm.Print_Area" localSheetId="10">'D.1.4.4.1 - Silnoproud'!$C$4:$J$76,'D.1.4.4.1 - Silnoproud'!$C$82:$J$113,'D.1.4.4.1 - Silnoproud'!$C$119:$K$435</definedName>
    <definedName name="_xlnm.Print_Titles" localSheetId="10">'D.1.4.4.1 - Silnoproud'!$135:$135</definedName>
    <definedName name="_xlnm._FilterDatabase" localSheetId="11" hidden="1">'D.1.4.4.2 - Hromosvod'!$C$126:$K$166</definedName>
    <definedName name="_xlnm.Print_Area" localSheetId="11">'D.1.4.4.2 - Hromosvod'!$C$4:$J$76,'D.1.4.4.2 - Hromosvod'!$C$82:$J$104,'D.1.4.4.2 - Hromosvod'!$C$110:$K$166</definedName>
    <definedName name="_xlnm.Print_Titles" localSheetId="11">'D.1.4.4.2 - Hromosvod'!$126:$126</definedName>
    <definedName name="_xlnm._FilterDatabase" localSheetId="12" hidden="1">'D.1.4.4.3 - Fotovoltaika'!$C$129:$K$255</definedName>
    <definedName name="_xlnm.Print_Area" localSheetId="12">'D.1.4.4.3 - Fotovoltaika'!$C$4:$J$76,'D.1.4.4.3 - Fotovoltaika'!$C$82:$J$107,'D.1.4.4.3 - Fotovoltaika'!$C$113:$K$255</definedName>
    <definedName name="_xlnm.Print_Titles" localSheetId="12">'D.1.4.4.3 - Fotovoltaika'!$129:$129</definedName>
    <definedName name="_xlnm._FilterDatabase" localSheetId="13" hidden="1">'D.1.4.4.4 - Slaboproud'!$C$132:$K$798</definedName>
    <definedName name="_xlnm.Print_Area" localSheetId="13">'D.1.4.4.4 - Slaboproud'!$C$4:$J$76,'D.1.4.4.4 - Slaboproud'!$C$82:$J$110,'D.1.4.4.4 - Slaboproud'!$C$116:$K$798</definedName>
    <definedName name="_xlnm.Print_Titles" localSheetId="13">'D.1.4.4.4 - Slaboproud'!$132:$132</definedName>
    <definedName name="_xlnm._FilterDatabase" localSheetId="14" hidden="1">'D.2 - Dopravní část'!$C$138:$K$470</definedName>
    <definedName name="_xlnm.Print_Area" localSheetId="14">'D.2 - Dopravní část'!$C$4:$J$76,'D.2 - Dopravní část'!$C$82:$J$120,'D.2 - Dopravní část'!$C$126:$K$470</definedName>
    <definedName name="_xlnm.Print_Titles" localSheetId="14">'D.2 - Dopravní část'!$138:$138</definedName>
    <definedName name="_xlnm._FilterDatabase" localSheetId="15" hidden="1">'D.3 - Sadové úpravy'!$C$124:$K$338</definedName>
    <definedName name="_xlnm.Print_Area" localSheetId="15">'D.3 - Sadové úpravy'!$C$4:$J$76,'D.3 - Sadové úpravy'!$C$82:$J$106,'D.3 - Sadové úpravy'!$C$112:$K$338</definedName>
    <definedName name="_xlnm.Print_Titles" localSheetId="15">'D.3 - Sadové úpravy'!$124:$124</definedName>
    <definedName name="_xlnm._FilterDatabase" localSheetId="16" hidden="1">'VRN - Vedlejší rozpočtové...'!$C$120:$K$315</definedName>
    <definedName name="_xlnm.Print_Area" localSheetId="16">'VRN - Vedlejší rozpočtové...'!$C$4:$J$76,'VRN - Vedlejší rozpočtové...'!$C$82:$J$102,'VRN - Vedlejší rozpočtové...'!$C$108:$K$315</definedName>
    <definedName name="_xlnm.Print_Titles" localSheetId="16">'VRN - Vedlejší rozpočtové...'!$120:$120</definedName>
  </definedNames>
  <calcPr/>
</workbook>
</file>

<file path=xl/calcChain.xml><?xml version="1.0" encoding="utf-8"?>
<calcChain xmlns="http://schemas.openxmlformats.org/spreadsheetml/2006/main">
  <c i="17" l="1" r="J37"/>
  <c r="J36"/>
  <c i="1" r="AY114"/>
  <c i="17" r="J35"/>
  <c i="1" r="AX114"/>
  <c i="17" r="BI306"/>
  <c r="BH306"/>
  <c r="BG306"/>
  <c r="BF306"/>
  <c r="T306"/>
  <c r="R306"/>
  <c r="P306"/>
  <c r="BI298"/>
  <c r="BH298"/>
  <c r="BG298"/>
  <c r="BF298"/>
  <c r="T298"/>
  <c r="R298"/>
  <c r="P298"/>
  <c r="BI291"/>
  <c r="BH291"/>
  <c r="BG291"/>
  <c r="BF291"/>
  <c r="T291"/>
  <c r="R291"/>
  <c r="P291"/>
  <c r="BI283"/>
  <c r="BH283"/>
  <c r="BG283"/>
  <c r="BF283"/>
  <c r="T283"/>
  <c r="R283"/>
  <c r="P283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2"/>
  <c r="BH252"/>
  <c r="BG252"/>
  <c r="BF252"/>
  <c r="T252"/>
  <c r="R252"/>
  <c r="P252"/>
  <c r="BI245"/>
  <c r="BH245"/>
  <c r="BG245"/>
  <c r="BF245"/>
  <c r="T245"/>
  <c r="R245"/>
  <c r="P245"/>
  <c r="BI236"/>
  <c r="BH236"/>
  <c r="BG236"/>
  <c r="BF236"/>
  <c r="T236"/>
  <c r="R236"/>
  <c r="P236"/>
  <c r="BI224"/>
  <c r="BH224"/>
  <c r="BG224"/>
  <c r="BF224"/>
  <c r="T224"/>
  <c r="R224"/>
  <c r="P224"/>
  <c r="BI217"/>
  <c r="BH217"/>
  <c r="BG217"/>
  <c r="BF217"/>
  <c r="T217"/>
  <c r="R217"/>
  <c r="P217"/>
  <c r="BI191"/>
  <c r="BH191"/>
  <c r="BG191"/>
  <c r="BF191"/>
  <c r="T191"/>
  <c r="R191"/>
  <c r="P191"/>
  <c r="BI180"/>
  <c r="BH180"/>
  <c r="BG180"/>
  <c r="BF180"/>
  <c r="T180"/>
  <c r="R180"/>
  <c r="P180"/>
  <c r="BI174"/>
  <c r="BH174"/>
  <c r="BG174"/>
  <c r="BF174"/>
  <c r="T174"/>
  <c r="R174"/>
  <c r="P174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6" r="J37"/>
  <c r="J36"/>
  <c i="1" r="AY113"/>
  <c i="16" r="J35"/>
  <c i="1" r="AX113"/>
  <c i="16" r="BI337"/>
  <c r="BH337"/>
  <c r="BG337"/>
  <c r="BF337"/>
  <c r="T337"/>
  <c r="T336"/>
  <c r="T335"/>
  <c r="T334"/>
  <c r="R337"/>
  <c r="R336"/>
  <c r="R335"/>
  <c r="R334"/>
  <c r="P337"/>
  <c r="P336"/>
  <c r="P335"/>
  <c r="P334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4"/>
  <c r="BH134"/>
  <c r="BG134"/>
  <c r="BF134"/>
  <c r="T134"/>
  <c r="R134"/>
  <c r="P134"/>
  <c r="BI129"/>
  <c r="BH129"/>
  <c r="BG129"/>
  <c r="BF129"/>
  <c r="T129"/>
  <c r="R129"/>
  <c r="P129"/>
  <c r="J121"/>
  <c r="F121"/>
  <c r="F119"/>
  <c r="E117"/>
  <c r="J91"/>
  <c r="F91"/>
  <c r="F89"/>
  <c r="E87"/>
  <c r="J24"/>
  <c r="E24"/>
  <c r="J122"/>
  <c r="J23"/>
  <c r="J18"/>
  <c r="E18"/>
  <c r="F92"/>
  <c r="J17"/>
  <c r="J12"/>
  <c r="J119"/>
  <c r="E7"/>
  <c r="E85"/>
  <c i="15" r="J37"/>
  <c r="J36"/>
  <c i="1" r="AY112"/>
  <c i="15" r="J35"/>
  <c i="1" r="AX112"/>
  <c i="15" r="BI469"/>
  <c r="BH469"/>
  <c r="BG469"/>
  <c r="BF469"/>
  <c r="T469"/>
  <c r="T468"/>
  <c r="R469"/>
  <c r="R468"/>
  <c r="P469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T447"/>
  <c r="R456"/>
  <c r="R447"/>
  <c r="P456"/>
  <c r="P44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65"/>
  <c r="BH365"/>
  <c r="BG365"/>
  <c r="BF365"/>
  <c r="T365"/>
  <c r="R365"/>
  <c r="P365"/>
  <c r="BI356"/>
  <c r="BH356"/>
  <c r="BG356"/>
  <c r="BF356"/>
  <c r="T356"/>
  <c r="T355"/>
  <c r="R356"/>
  <c r="R355"/>
  <c r="P356"/>
  <c r="P355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2"/>
  <c r="BH312"/>
  <c r="BG312"/>
  <c r="BF312"/>
  <c r="T312"/>
  <c r="R312"/>
  <c r="P312"/>
  <c r="BI308"/>
  <c r="BH308"/>
  <c r="BG308"/>
  <c r="BF308"/>
  <c r="T308"/>
  <c r="R308"/>
  <c r="P308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4"/>
  <c r="BH254"/>
  <c r="BG254"/>
  <c r="BF254"/>
  <c r="T254"/>
  <c r="R254"/>
  <c r="P254"/>
  <c r="BI243"/>
  <c r="BH243"/>
  <c r="BG243"/>
  <c r="BF243"/>
  <c r="T243"/>
  <c r="R243"/>
  <c r="P243"/>
  <c r="BI237"/>
  <c r="BH237"/>
  <c r="BG237"/>
  <c r="BF237"/>
  <c r="T237"/>
  <c r="R237"/>
  <c r="P237"/>
  <c r="BI228"/>
  <c r="BH228"/>
  <c r="BG228"/>
  <c r="BF228"/>
  <c r="T228"/>
  <c r="R228"/>
  <c r="P228"/>
  <c r="BI219"/>
  <c r="BH219"/>
  <c r="BG219"/>
  <c r="BF219"/>
  <c r="T219"/>
  <c r="T218"/>
  <c r="T217"/>
  <c r="R219"/>
  <c r="R218"/>
  <c r="R217"/>
  <c r="P219"/>
  <c r="P218"/>
  <c r="P217"/>
  <c r="BI212"/>
  <c r="BH212"/>
  <c r="BG212"/>
  <c r="BF212"/>
  <c r="T212"/>
  <c r="T207"/>
  <c r="R212"/>
  <c r="R207"/>
  <c r="P212"/>
  <c r="P207"/>
  <c r="BI208"/>
  <c r="BH208"/>
  <c r="BG208"/>
  <c r="BF208"/>
  <c r="T208"/>
  <c r="R208"/>
  <c r="P208"/>
  <c r="BI200"/>
  <c r="BH200"/>
  <c r="BG200"/>
  <c r="BF200"/>
  <c r="T200"/>
  <c r="T189"/>
  <c r="R200"/>
  <c r="R189"/>
  <c r="P200"/>
  <c r="P189"/>
  <c r="BI190"/>
  <c r="BH190"/>
  <c r="BG190"/>
  <c r="BF190"/>
  <c r="T190"/>
  <c r="R190"/>
  <c r="P190"/>
  <c r="BI181"/>
  <c r="BH181"/>
  <c r="BG181"/>
  <c r="BF181"/>
  <c r="T181"/>
  <c r="T180"/>
  <c r="R181"/>
  <c r="R180"/>
  <c r="P181"/>
  <c r="P180"/>
  <c r="BI171"/>
  <c r="BH171"/>
  <c r="BG171"/>
  <c r="BF171"/>
  <c r="T171"/>
  <c r="R171"/>
  <c r="P171"/>
  <c r="BI161"/>
  <c r="BH161"/>
  <c r="BG161"/>
  <c r="BF161"/>
  <c r="T161"/>
  <c r="R161"/>
  <c r="P161"/>
  <c r="BI152"/>
  <c r="BH152"/>
  <c r="BG152"/>
  <c r="BF152"/>
  <c r="T152"/>
  <c r="T151"/>
  <c r="R152"/>
  <c r="R151"/>
  <c r="P152"/>
  <c r="P151"/>
  <c r="BI143"/>
  <c r="BH143"/>
  <c r="BG143"/>
  <c r="BF143"/>
  <c r="T143"/>
  <c r="T142"/>
  <c r="R143"/>
  <c r="R142"/>
  <c r="P143"/>
  <c r="P142"/>
  <c r="J135"/>
  <c r="F135"/>
  <c r="F133"/>
  <c r="E131"/>
  <c r="J91"/>
  <c r="F91"/>
  <c r="F89"/>
  <c r="E87"/>
  <c r="J24"/>
  <c r="E24"/>
  <c r="J136"/>
  <c r="J23"/>
  <c r="J18"/>
  <c r="E18"/>
  <c r="F136"/>
  <c r="J17"/>
  <c r="J12"/>
  <c r="J133"/>
  <c r="E7"/>
  <c r="E129"/>
  <c i="14" r="J41"/>
  <c r="J40"/>
  <c i="1" r="AY111"/>
  <c i="14" r="J39"/>
  <c i="1" r="AX111"/>
  <c i="14" r="BI795"/>
  <c r="BH795"/>
  <c r="BG795"/>
  <c r="BF795"/>
  <c r="T795"/>
  <c r="R795"/>
  <c r="P795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4"/>
  <c r="BH774"/>
  <c r="BG774"/>
  <c r="BF774"/>
  <c r="T774"/>
  <c r="R774"/>
  <c r="P774"/>
  <c r="BI767"/>
  <c r="BH767"/>
  <c r="BG767"/>
  <c r="BF767"/>
  <c r="T767"/>
  <c r="R767"/>
  <c r="P767"/>
  <c r="BI764"/>
  <c r="BH764"/>
  <c r="BG764"/>
  <c r="BF764"/>
  <c r="T764"/>
  <c r="R764"/>
  <c r="P764"/>
  <c r="BI757"/>
  <c r="BH757"/>
  <c r="BG757"/>
  <c r="BF757"/>
  <c r="T757"/>
  <c r="R757"/>
  <c r="P757"/>
  <c r="BI753"/>
  <c r="BH753"/>
  <c r="BG753"/>
  <c r="BF753"/>
  <c r="T753"/>
  <c r="R753"/>
  <c r="P753"/>
  <c r="BI746"/>
  <c r="BH746"/>
  <c r="BG746"/>
  <c r="BF746"/>
  <c r="T746"/>
  <c r="R746"/>
  <c r="P746"/>
  <c r="BI739"/>
  <c r="BH739"/>
  <c r="BG739"/>
  <c r="BF739"/>
  <c r="T739"/>
  <c r="R739"/>
  <c r="P739"/>
  <c r="BI738"/>
  <c r="BH738"/>
  <c r="BG738"/>
  <c r="BF738"/>
  <c r="T738"/>
  <c r="R738"/>
  <c r="P738"/>
  <c r="BI731"/>
  <c r="BH731"/>
  <c r="BG731"/>
  <c r="BF731"/>
  <c r="T731"/>
  <c r="R731"/>
  <c r="P731"/>
  <c r="BI730"/>
  <c r="BH730"/>
  <c r="BG730"/>
  <c r="BF730"/>
  <c r="T730"/>
  <c r="R730"/>
  <c r="P730"/>
  <c r="BI723"/>
  <c r="BH723"/>
  <c r="BG723"/>
  <c r="BF723"/>
  <c r="T723"/>
  <c r="R723"/>
  <c r="P723"/>
  <c r="BI719"/>
  <c r="BH719"/>
  <c r="BG719"/>
  <c r="BF719"/>
  <c r="T719"/>
  <c r="R719"/>
  <c r="P719"/>
  <c r="BI712"/>
  <c r="BH712"/>
  <c r="BG712"/>
  <c r="BF712"/>
  <c r="T712"/>
  <c r="R712"/>
  <c r="P712"/>
  <c r="BI710"/>
  <c r="BH710"/>
  <c r="BG710"/>
  <c r="BF710"/>
  <c r="T710"/>
  <c r="R710"/>
  <c r="P710"/>
  <c r="BI702"/>
  <c r="BH702"/>
  <c r="BG702"/>
  <c r="BF702"/>
  <c r="T702"/>
  <c r="R702"/>
  <c r="P702"/>
  <c r="BI700"/>
  <c r="BH700"/>
  <c r="BG700"/>
  <c r="BF700"/>
  <c r="T700"/>
  <c r="R700"/>
  <c r="P700"/>
  <c r="BI693"/>
  <c r="BH693"/>
  <c r="BG693"/>
  <c r="BF693"/>
  <c r="T693"/>
  <c r="R693"/>
  <c r="P693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77"/>
  <c r="BH677"/>
  <c r="BG677"/>
  <c r="BF677"/>
  <c r="T677"/>
  <c r="R677"/>
  <c r="P677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55"/>
  <c r="BH655"/>
  <c r="BG655"/>
  <c r="BF655"/>
  <c r="T655"/>
  <c r="R655"/>
  <c r="P655"/>
  <c r="BI654"/>
  <c r="BH654"/>
  <c r="BG654"/>
  <c r="BF654"/>
  <c r="T654"/>
  <c r="R654"/>
  <c r="P654"/>
  <c r="BI647"/>
  <c r="BH647"/>
  <c r="BG647"/>
  <c r="BF647"/>
  <c r="T647"/>
  <c r="R647"/>
  <c r="P647"/>
  <c r="BI646"/>
  <c r="BH646"/>
  <c r="BG646"/>
  <c r="BF646"/>
  <c r="T646"/>
  <c r="R646"/>
  <c r="P646"/>
  <c r="BI639"/>
  <c r="BH639"/>
  <c r="BG639"/>
  <c r="BF639"/>
  <c r="T639"/>
  <c r="R639"/>
  <c r="P639"/>
  <c r="BI638"/>
  <c r="BH638"/>
  <c r="BG638"/>
  <c r="BF638"/>
  <c r="T638"/>
  <c r="R638"/>
  <c r="P638"/>
  <c r="BI631"/>
  <c r="BH631"/>
  <c r="BG631"/>
  <c r="BF631"/>
  <c r="T631"/>
  <c r="R631"/>
  <c r="P631"/>
  <c r="BI630"/>
  <c r="BH630"/>
  <c r="BG630"/>
  <c r="BF630"/>
  <c r="T630"/>
  <c r="R630"/>
  <c r="P630"/>
  <c r="BI623"/>
  <c r="BH623"/>
  <c r="BG623"/>
  <c r="BF623"/>
  <c r="T623"/>
  <c r="R623"/>
  <c r="P623"/>
  <c r="BI619"/>
  <c r="BH619"/>
  <c r="BG619"/>
  <c r="BF619"/>
  <c r="T619"/>
  <c r="R619"/>
  <c r="P619"/>
  <c r="BI612"/>
  <c r="BH612"/>
  <c r="BG612"/>
  <c r="BF612"/>
  <c r="T612"/>
  <c r="R612"/>
  <c r="P612"/>
  <c r="BI608"/>
  <c r="BH608"/>
  <c r="BG608"/>
  <c r="BF608"/>
  <c r="T608"/>
  <c r="R608"/>
  <c r="P608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86"/>
  <c r="BH586"/>
  <c r="BG586"/>
  <c r="BF586"/>
  <c r="T586"/>
  <c r="R586"/>
  <c r="P586"/>
  <c r="BI585"/>
  <c r="BH585"/>
  <c r="BG585"/>
  <c r="BF585"/>
  <c r="T585"/>
  <c r="R585"/>
  <c r="P585"/>
  <c r="BI578"/>
  <c r="BH578"/>
  <c r="BG578"/>
  <c r="BF578"/>
  <c r="T578"/>
  <c r="R578"/>
  <c r="P578"/>
  <c r="BI577"/>
  <c r="BH577"/>
  <c r="BG577"/>
  <c r="BF577"/>
  <c r="T577"/>
  <c r="R577"/>
  <c r="P577"/>
  <c r="BI570"/>
  <c r="BH570"/>
  <c r="BG570"/>
  <c r="BF570"/>
  <c r="T570"/>
  <c r="R570"/>
  <c r="P570"/>
  <c r="BI569"/>
  <c r="BH569"/>
  <c r="BG569"/>
  <c r="BF569"/>
  <c r="T569"/>
  <c r="R569"/>
  <c r="P569"/>
  <c r="BI562"/>
  <c r="BH562"/>
  <c r="BG562"/>
  <c r="BF562"/>
  <c r="T562"/>
  <c r="R562"/>
  <c r="P562"/>
  <c r="BI561"/>
  <c r="BH561"/>
  <c r="BG561"/>
  <c r="BF561"/>
  <c r="T561"/>
  <c r="R561"/>
  <c r="P561"/>
  <c r="BI553"/>
  <c r="BH553"/>
  <c r="BG553"/>
  <c r="BF553"/>
  <c r="T553"/>
  <c r="R553"/>
  <c r="P553"/>
  <c r="BI552"/>
  <c r="BH552"/>
  <c r="BG552"/>
  <c r="BF552"/>
  <c r="T552"/>
  <c r="R552"/>
  <c r="P552"/>
  <c r="BI545"/>
  <c r="BH545"/>
  <c r="BG545"/>
  <c r="BF545"/>
  <c r="T545"/>
  <c r="R545"/>
  <c r="P545"/>
  <c r="BI544"/>
  <c r="BH544"/>
  <c r="BG544"/>
  <c r="BF544"/>
  <c r="T544"/>
  <c r="R544"/>
  <c r="P544"/>
  <c r="BI537"/>
  <c r="BH537"/>
  <c r="BG537"/>
  <c r="BF537"/>
  <c r="T537"/>
  <c r="R537"/>
  <c r="P537"/>
  <c r="BI536"/>
  <c r="BH536"/>
  <c r="BG536"/>
  <c r="BF536"/>
  <c r="T536"/>
  <c r="R536"/>
  <c r="P536"/>
  <c r="BI529"/>
  <c r="BH529"/>
  <c r="BG529"/>
  <c r="BF529"/>
  <c r="T529"/>
  <c r="R529"/>
  <c r="P529"/>
  <c r="BI525"/>
  <c r="BH525"/>
  <c r="BG525"/>
  <c r="BF525"/>
  <c r="T525"/>
  <c r="R525"/>
  <c r="P525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4"/>
  <c r="BH494"/>
  <c r="BG494"/>
  <c r="BF494"/>
  <c r="T494"/>
  <c r="R494"/>
  <c r="P494"/>
  <c r="BI493"/>
  <c r="BH493"/>
  <c r="BG493"/>
  <c r="BF493"/>
  <c r="T493"/>
  <c r="R493"/>
  <c r="P493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68"/>
  <c r="BH468"/>
  <c r="BG468"/>
  <c r="BF468"/>
  <c r="T468"/>
  <c r="R468"/>
  <c r="P468"/>
  <c r="BI467"/>
  <c r="BH467"/>
  <c r="BG467"/>
  <c r="BF467"/>
  <c r="T467"/>
  <c r="R467"/>
  <c r="P467"/>
  <c r="BI460"/>
  <c r="BH460"/>
  <c r="BG460"/>
  <c r="BF460"/>
  <c r="T460"/>
  <c r="R460"/>
  <c r="P460"/>
  <c r="BI459"/>
  <c r="BH459"/>
  <c r="BG459"/>
  <c r="BF459"/>
  <c r="T459"/>
  <c r="R459"/>
  <c r="P459"/>
  <c r="BI452"/>
  <c r="BH452"/>
  <c r="BG452"/>
  <c r="BF452"/>
  <c r="T452"/>
  <c r="R452"/>
  <c r="P452"/>
  <c r="BI451"/>
  <c r="BH451"/>
  <c r="BG451"/>
  <c r="BF451"/>
  <c r="T451"/>
  <c r="R451"/>
  <c r="P451"/>
  <c r="BI444"/>
  <c r="BH444"/>
  <c r="BG444"/>
  <c r="BF444"/>
  <c r="T444"/>
  <c r="R444"/>
  <c r="P444"/>
  <c r="BI443"/>
  <c r="BH443"/>
  <c r="BG443"/>
  <c r="BF443"/>
  <c r="T443"/>
  <c r="R443"/>
  <c r="P443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95"/>
  <c r="BH395"/>
  <c r="BG395"/>
  <c r="BF395"/>
  <c r="T395"/>
  <c r="R395"/>
  <c r="P395"/>
  <c r="BI388"/>
  <c r="BH388"/>
  <c r="BG388"/>
  <c r="BF388"/>
  <c r="T388"/>
  <c r="R388"/>
  <c r="P388"/>
  <c r="BI384"/>
  <c r="BH384"/>
  <c r="BG384"/>
  <c r="BF384"/>
  <c r="T384"/>
  <c r="R384"/>
  <c r="P384"/>
  <c r="BI377"/>
  <c r="BH377"/>
  <c r="BG377"/>
  <c r="BF377"/>
  <c r="T377"/>
  <c r="R377"/>
  <c r="P377"/>
  <c r="BI374"/>
  <c r="BH374"/>
  <c r="BG374"/>
  <c r="BF374"/>
  <c r="T374"/>
  <c r="R374"/>
  <c r="P374"/>
  <c r="BI367"/>
  <c r="BH367"/>
  <c r="BG367"/>
  <c r="BF367"/>
  <c r="T367"/>
  <c r="R367"/>
  <c r="P367"/>
  <c r="BI366"/>
  <c r="BH366"/>
  <c r="BG366"/>
  <c r="BF366"/>
  <c r="T366"/>
  <c r="R366"/>
  <c r="P366"/>
  <c r="BI359"/>
  <c r="BH359"/>
  <c r="BG359"/>
  <c r="BF359"/>
  <c r="T359"/>
  <c r="R359"/>
  <c r="P359"/>
  <c r="BI355"/>
  <c r="BH355"/>
  <c r="BG355"/>
  <c r="BF355"/>
  <c r="T355"/>
  <c r="R355"/>
  <c r="P355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3"/>
  <c r="BH323"/>
  <c r="BG323"/>
  <c r="BF323"/>
  <c r="T323"/>
  <c r="R323"/>
  <c r="P323"/>
  <c r="BI322"/>
  <c r="BH322"/>
  <c r="BG322"/>
  <c r="BF322"/>
  <c r="T322"/>
  <c r="R322"/>
  <c r="P322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87"/>
  <c r="BH287"/>
  <c r="BG287"/>
  <c r="BF287"/>
  <c r="T287"/>
  <c r="R287"/>
  <c r="P287"/>
  <c r="BI286"/>
  <c r="BH286"/>
  <c r="BG286"/>
  <c r="BF286"/>
  <c r="T286"/>
  <c r="R286"/>
  <c r="P286"/>
  <c r="BI279"/>
  <c r="BH279"/>
  <c r="BG279"/>
  <c r="BF279"/>
  <c r="T279"/>
  <c r="R279"/>
  <c r="P279"/>
  <c r="BI278"/>
  <c r="BH278"/>
  <c r="BG278"/>
  <c r="BF278"/>
  <c r="T278"/>
  <c r="R278"/>
  <c r="P278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R220"/>
  <c r="P220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130"/>
  <c r="J27"/>
  <c r="J22"/>
  <c r="E22"/>
  <c r="F96"/>
  <c r="J21"/>
  <c r="J16"/>
  <c r="J127"/>
  <c r="E7"/>
  <c r="E85"/>
  <c i="13" r="J41"/>
  <c r="J40"/>
  <c i="1" r="AY110"/>
  <c i="13" r="J39"/>
  <c i="1" r="AX110"/>
  <c i="13"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12" r="J41"/>
  <c r="J40"/>
  <c i="1" r="AY109"/>
  <c i="12" r="J39"/>
  <c i="1" r="AX109"/>
  <c i="12"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85"/>
  <c i="11" r="J41"/>
  <c r="J40"/>
  <c i="1" r="AY108"/>
  <c i="11" r="J39"/>
  <c i="1" r="AX108"/>
  <c i="11" r="BI432"/>
  <c r="BH432"/>
  <c r="BG432"/>
  <c r="BF432"/>
  <c r="T432"/>
  <c r="R432"/>
  <c r="P432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75"/>
  <c r="BH375"/>
  <c r="BG375"/>
  <c r="BF375"/>
  <c r="T375"/>
  <c r="R375"/>
  <c r="P375"/>
  <c r="BI373"/>
  <c r="BH373"/>
  <c r="BG373"/>
  <c r="BF373"/>
  <c r="T373"/>
  <c r="R373"/>
  <c r="P373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0"/>
  <c r="BH230"/>
  <c r="BG230"/>
  <c r="BF230"/>
  <c r="T230"/>
  <c r="R230"/>
  <c r="P230"/>
  <c r="BI228"/>
  <c r="BH228"/>
  <c r="BG228"/>
  <c r="BF228"/>
  <c r="T228"/>
  <c r="R228"/>
  <c r="P228"/>
  <c r="BI219"/>
  <c r="BH219"/>
  <c r="BG219"/>
  <c r="BF219"/>
  <c r="T219"/>
  <c r="R219"/>
  <c r="P219"/>
  <c r="BI217"/>
  <c r="BH217"/>
  <c r="BG217"/>
  <c r="BF217"/>
  <c r="T217"/>
  <c r="R217"/>
  <c r="P217"/>
  <c r="BI208"/>
  <c r="BH208"/>
  <c r="BG208"/>
  <c r="BF208"/>
  <c r="T208"/>
  <c r="R208"/>
  <c r="P208"/>
  <c r="BI206"/>
  <c r="BH206"/>
  <c r="BG206"/>
  <c r="BF206"/>
  <c r="T206"/>
  <c r="R206"/>
  <c r="P206"/>
  <c r="BI197"/>
  <c r="BH197"/>
  <c r="BG197"/>
  <c r="BF197"/>
  <c r="T197"/>
  <c r="R197"/>
  <c r="P197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J132"/>
  <c r="F132"/>
  <c r="F130"/>
  <c r="E128"/>
  <c r="J95"/>
  <c r="F95"/>
  <c r="F93"/>
  <c r="E91"/>
  <c r="J28"/>
  <c r="E28"/>
  <c r="J96"/>
  <c r="J27"/>
  <c r="J22"/>
  <c r="E22"/>
  <c r="F96"/>
  <c r="J21"/>
  <c r="J16"/>
  <c r="J130"/>
  <c r="E7"/>
  <c r="E85"/>
  <c i="10" r="J41"/>
  <c r="J40"/>
  <c i="1" r="AY106"/>
  <c i="10" r="J39"/>
  <c i="1" r="AX106"/>
  <c i="10" r="BI389"/>
  <c r="BH389"/>
  <c r="BG389"/>
  <c r="BF389"/>
  <c r="T389"/>
  <c r="R389"/>
  <c r="P389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0"/>
  <c r="BH340"/>
  <c r="BG340"/>
  <c r="BF340"/>
  <c r="T340"/>
  <c r="R340"/>
  <c r="P340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2"/>
  <c r="BH282"/>
  <c r="BG282"/>
  <c r="BF282"/>
  <c r="T282"/>
  <c r="R282"/>
  <c r="P282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2"/>
  <c r="BH242"/>
  <c r="BG242"/>
  <c r="BF242"/>
  <c r="T242"/>
  <c r="R242"/>
  <c r="P242"/>
  <c r="BI235"/>
  <c r="BH235"/>
  <c r="BG235"/>
  <c r="BF235"/>
  <c r="T235"/>
  <c r="T234"/>
  <c r="T233"/>
  <c r="R235"/>
  <c r="R234"/>
  <c r="R233"/>
  <c r="P235"/>
  <c r="P234"/>
  <c r="P233"/>
  <c r="BI230"/>
  <c r="BH230"/>
  <c r="BG230"/>
  <c r="BF230"/>
  <c r="T230"/>
  <c r="T221"/>
  <c r="T220"/>
  <c r="R230"/>
  <c r="R221"/>
  <c r="R220"/>
  <c r="P230"/>
  <c r="P221"/>
  <c r="P220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59"/>
  <c r="BH159"/>
  <c r="BG159"/>
  <c r="BF159"/>
  <c r="T159"/>
  <c r="R159"/>
  <c r="P159"/>
  <c r="BI149"/>
  <c r="BH149"/>
  <c r="BG149"/>
  <c r="BF149"/>
  <c r="T149"/>
  <c r="T148"/>
  <c r="R149"/>
  <c r="R148"/>
  <c r="P149"/>
  <c r="P148"/>
  <c r="J141"/>
  <c r="F141"/>
  <c r="F139"/>
  <c r="E137"/>
  <c r="J95"/>
  <c r="F95"/>
  <c r="F93"/>
  <c r="E91"/>
  <c r="J28"/>
  <c r="E28"/>
  <c r="J96"/>
  <c r="J27"/>
  <c r="J22"/>
  <c r="E22"/>
  <c r="F96"/>
  <c r="J21"/>
  <c r="J16"/>
  <c r="J93"/>
  <c r="E7"/>
  <c r="E85"/>
  <c i="9" r="J41"/>
  <c r="J40"/>
  <c i="1" r="AY105"/>
  <c i="9" r="J39"/>
  <c i="1" r="AX105"/>
  <c i="9"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T200"/>
  <c r="T199"/>
  <c r="R201"/>
  <c r="R200"/>
  <c r="R199"/>
  <c r="P201"/>
  <c r="P200"/>
  <c r="P199"/>
  <c r="BI194"/>
  <c r="BH194"/>
  <c r="BG194"/>
  <c r="BF194"/>
  <c r="T194"/>
  <c r="T193"/>
  <c r="T192"/>
  <c r="R194"/>
  <c r="R193"/>
  <c r="R192"/>
  <c r="P194"/>
  <c r="P193"/>
  <c r="P192"/>
  <c r="BI187"/>
  <c r="BH187"/>
  <c r="BG187"/>
  <c r="BF187"/>
  <c r="T187"/>
  <c r="T186"/>
  <c r="T185"/>
  <c r="R187"/>
  <c r="R186"/>
  <c r="R185"/>
  <c r="P187"/>
  <c r="P186"/>
  <c r="P185"/>
  <c r="BI181"/>
  <c r="BH181"/>
  <c r="BG181"/>
  <c r="BF181"/>
  <c r="T181"/>
  <c r="T169"/>
  <c r="R181"/>
  <c r="R169"/>
  <c r="P181"/>
  <c r="P169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0"/>
  <c r="BH140"/>
  <c r="BG140"/>
  <c r="BF140"/>
  <c r="T140"/>
  <c r="T139"/>
  <c r="R140"/>
  <c r="R139"/>
  <c r="P140"/>
  <c r="P139"/>
  <c r="J132"/>
  <c r="F132"/>
  <c r="F130"/>
  <c r="E128"/>
  <c r="J95"/>
  <c r="F95"/>
  <c r="F93"/>
  <c r="E91"/>
  <c r="J28"/>
  <c r="E28"/>
  <c r="J133"/>
  <c r="J27"/>
  <c r="J22"/>
  <c r="E22"/>
  <c r="F133"/>
  <c r="J21"/>
  <c r="J16"/>
  <c r="J130"/>
  <c r="E7"/>
  <c r="E122"/>
  <c i="8" r="T336"/>
  <c r="R336"/>
  <c r="R335"/>
  <c r="P336"/>
  <c r="P335"/>
  <c r="BK336"/>
  <c r="J336"/>
  <c r="J111"/>
  <c r="T335"/>
  <c r="J41"/>
  <c r="J40"/>
  <c i="1" r="AY104"/>
  <c i="8" r="J39"/>
  <c i="1" r="AX104"/>
  <c i="8" r="BI673"/>
  <c r="BH673"/>
  <c r="BG673"/>
  <c r="BF673"/>
  <c r="T673"/>
  <c r="T672"/>
  <c r="R673"/>
  <c r="R672"/>
  <c r="P673"/>
  <c r="P672"/>
  <c r="BI671"/>
  <c r="BH671"/>
  <c r="BG671"/>
  <c r="BF671"/>
  <c r="T671"/>
  <c r="R671"/>
  <c r="P671"/>
  <c r="BI666"/>
  <c r="BH666"/>
  <c r="BG666"/>
  <c r="BF666"/>
  <c r="T666"/>
  <c r="R666"/>
  <c r="P666"/>
  <c r="BI663"/>
  <c r="BH663"/>
  <c r="BG663"/>
  <c r="BF663"/>
  <c r="T663"/>
  <c r="R663"/>
  <c r="P663"/>
  <c r="BI655"/>
  <c r="BH655"/>
  <c r="BG655"/>
  <c r="BF655"/>
  <c r="T655"/>
  <c r="R655"/>
  <c r="P655"/>
  <c r="BI654"/>
  <c r="BH654"/>
  <c r="BG654"/>
  <c r="BF654"/>
  <c r="T654"/>
  <c r="R654"/>
  <c r="P654"/>
  <c r="BI646"/>
  <c r="BH646"/>
  <c r="BG646"/>
  <c r="BF646"/>
  <c r="T646"/>
  <c r="R646"/>
  <c r="P646"/>
  <c r="BI643"/>
  <c r="BH643"/>
  <c r="BG643"/>
  <c r="BF643"/>
  <c r="T643"/>
  <c r="R643"/>
  <c r="P643"/>
  <c r="BI636"/>
  <c r="BH636"/>
  <c r="BG636"/>
  <c r="BF636"/>
  <c r="T636"/>
  <c r="R636"/>
  <c r="P636"/>
  <c r="BI633"/>
  <c r="BH633"/>
  <c r="BG633"/>
  <c r="BF633"/>
  <c r="T633"/>
  <c r="R633"/>
  <c r="P633"/>
  <c r="BI626"/>
  <c r="BH626"/>
  <c r="BG626"/>
  <c r="BF626"/>
  <c r="T626"/>
  <c r="R626"/>
  <c r="P626"/>
  <c r="BI619"/>
  <c r="BH619"/>
  <c r="BG619"/>
  <c r="BF619"/>
  <c r="T619"/>
  <c r="R619"/>
  <c r="P619"/>
  <c r="BI612"/>
  <c r="BH612"/>
  <c r="BG612"/>
  <c r="BF612"/>
  <c r="T612"/>
  <c r="R612"/>
  <c r="P612"/>
  <c r="BI605"/>
  <c r="BH605"/>
  <c r="BG605"/>
  <c r="BF605"/>
  <c r="T605"/>
  <c r="R605"/>
  <c r="P605"/>
  <c r="BI600"/>
  <c r="BH600"/>
  <c r="BG600"/>
  <c r="BF600"/>
  <c r="T600"/>
  <c r="R600"/>
  <c r="P600"/>
  <c r="BI599"/>
  <c r="BH599"/>
  <c r="BG599"/>
  <c r="BF599"/>
  <c r="T599"/>
  <c r="R599"/>
  <c r="P599"/>
  <c r="BI591"/>
  <c r="BH591"/>
  <c r="BG591"/>
  <c r="BF591"/>
  <c r="T591"/>
  <c r="R591"/>
  <c r="P591"/>
  <c r="BI580"/>
  <c r="BH580"/>
  <c r="BG580"/>
  <c r="BF580"/>
  <c r="T580"/>
  <c r="R580"/>
  <c r="P580"/>
  <c r="BI571"/>
  <c r="BH571"/>
  <c r="BG571"/>
  <c r="BF571"/>
  <c r="T571"/>
  <c r="R571"/>
  <c r="P571"/>
  <c r="BI570"/>
  <c r="BH570"/>
  <c r="BG570"/>
  <c r="BF570"/>
  <c r="T570"/>
  <c r="R570"/>
  <c r="P570"/>
  <c r="BI563"/>
  <c r="BH563"/>
  <c r="BG563"/>
  <c r="BF563"/>
  <c r="T563"/>
  <c r="R563"/>
  <c r="P563"/>
  <c r="BI562"/>
  <c r="BH562"/>
  <c r="BG562"/>
  <c r="BF562"/>
  <c r="T562"/>
  <c r="R562"/>
  <c r="P562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2"/>
  <c r="BH542"/>
  <c r="BG542"/>
  <c r="BF542"/>
  <c r="T542"/>
  <c r="R542"/>
  <c r="P542"/>
  <c r="BI541"/>
  <c r="BH541"/>
  <c r="BG541"/>
  <c r="BF541"/>
  <c r="T541"/>
  <c r="R541"/>
  <c r="P541"/>
  <c r="BI533"/>
  <c r="BH533"/>
  <c r="BG533"/>
  <c r="BF533"/>
  <c r="T533"/>
  <c r="R533"/>
  <c r="P533"/>
  <c r="BI532"/>
  <c r="BH532"/>
  <c r="BG532"/>
  <c r="BF532"/>
  <c r="T532"/>
  <c r="R532"/>
  <c r="P532"/>
  <c r="BI524"/>
  <c r="BH524"/>
  <c r="BG524"/>
  <c r="BF524"/>
  <c r="T524"/>
  <c r="R524"/>
  <c r="P524"/>
  <c r="BI523"/>
  <c r="BH523"/>
  <c r="BG523"/>
  <c r="BF523"/>
  <c r="T523"/>
  <c r="R523"/>
  <c r="P523"/>
  <c r="BI515"/>
  <c r="BH515"/>
  <c r="BG515"/>
  <c r="BF515"/>
  <c r="T515"/>
  <c r="R515"/>
  <c r="P515"/>
  <c r="BI514"/>
  <c r="BH514"/>
  <c r="BG514"/>
  <c r="BF514"/>
  <c r="T514"/>
  <c r="R514"/>
  <c r="P514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2"/>
  <c r="BH482"/>
  <c r="BG482"/>
  <c r="BF482"/>
  <c r="T482"/>
  <c r="R482"/>
  <c r="P482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6"/>
  <c r="BH446"/>
  <c r="BG446"/>
  <c r="BF446"/>
  <c r="T446"/>
  <c r="R446"/>
  <c r="P446"/>
  <c r="BI442"/>
  <c r="BH442"/>
  <c r="BG442"/>
  <c r="BF442"/>
  <c r="T442"/>
  <c r="T441"/>
  <c r="R442"/>
  <c r="R441"/>
  <c r="P442"/>
  <c r="P441"/>
  <c r="BI439"/>
  <c r="BH439"/>
  <c r="BG439"/>
  <c r="BF439"/>
  <c r="T439"/>
  <c r="T438"/>
  <c r="T437"/>
  <c r="T436"/>
  <c r="R439"/>
  <c r="R438"/>
  <c r="R437"/>
  <c r="R436"/>
  <c r="P439"/>
  <c r="P438"/>
  <c r="P437"/>
  <c r="P436"/>
  <c r="BI425"/>
  <c r="BH425"/>
  <c r="BG425"/>
  <c r="BF425"/>
  <c r="T425"/>
  <c r="R425"/>
  <c r="P425"/>
  <c r="BI420"/>
  <c r="BH420"/>
  <c r="BG420"/>
  <c r="BF420"/>
  <c r="T420"/>
  <c r="R420"/>
  <c r="P420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87"/>
  <c r="BH387"/>
  <c r="BG387"/>
  <c r="BF387"/>
  <c r="T387"/>
  <c r="R387"/>
  <c r="P387"/>
  <c r="BI382"/>
  <c r="BH382"/>
  <c r="BG382"/>
  <c r="BF382"/>
  <c r="T382"/>
  <c r="R382"/>
  <c r="P382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55"/>
  <c r="BH355"/>
  <c r="BG355"/>
  <c r="BF355"/>
  <c r="T355"/>
  <c r="R355"/>
  <c r="P355"/>
  <c r="BI337"/>
  <c r="BH337"/>
  <c r="BG337"/>
  <c r="BF337"/>
  <c r="T337"/>
  <c r="R337"/>
  <c r="P337"/>
  <c r="BI334"/>
  <c r="BH334"/>
  <c r="BG334"/>
  <c r="BF334"/>
  <c r="T334"/>
  <c r="R334"/>
  <c r="P334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2"/>
  <c r="BH302"/>
  <c r="BG302"/>
  <c r="BF302"/>
  <c r="T302"/>
  <c r="R302"/>
  <c r="P302"/>
  <c r="BI288"/>
  <c r="BH288"/>
  <c r="BG288"/>
  <c r="BF288"/>
  <c r="T288"/>
  <c r="R288"/>
  <c r="P288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3"/>
  <c r="BH253"/>
  <c r="BG253"/>
  <c r="BF253"/>
  <c r="T253"/>
  <c r="R253"/>
  <c r="P253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194"/>
  <c r="BH194"/>
  <c r="BG194"/>
  <c r="BF194"/>
  <c r="T194"/>
  <c r="T181"/>
  <c r="R194"/>
  <c r="R181"/>
  <c r="P194"/>
  <c r="P181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J147"/>
  <c r="F147"/>
  <c r="F145"/>
  <c r="E143"/>
  <c r="J95"/>
  <c r="F95"/>
  <c r="F93"/>
  <c r="E91"/>
  <c r="J28"/>
  <c r="E28"/>
  <c r="J148"/>
  <c r="J27"/>
  <c r="J22"/>
  <c r="E22"/>
  <c r="F96"/>
  <c r="J21"/>
  <c r="J16"/>
  <c r="J145"/>
  <c r="E7"/>
  <c r="E137"/>
  <c i="7" r="J41"/>
  <c r="J40"/>
  <c i="1" r="AY103"/>
  <c i="7" r="J39"/>
  <c i="1" r="AX103"/>
  <c i="7" r="BI406"/>
  <c r="BH406"/>
  <c r="BG406"/>
  <c r="BF406"/>
  <c r="T406"/>
  <c r="T405"/>
  <c r="R406"/>
  <c r="R405"/>
  <c r="P406"/>
  <c r="P405"/>
  <c r="BI403"/>
  <c r="BH403"/>
  <c r="BG403"/>
  <c r="BF403"/>
  <c r="T403"/>
  <c r="R403"/>
  <c r="P403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77"/>
  <c r="BH377"/>
  <c r="BG377"/>
  <c r="BF377"/>
  <c r="T377"/>
  <c r="R377"/>
  <c r="P377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37"/>
  <c r="BH237"/>
  <c r="BG237"/>
  <c r="BF237"/>
  <c r="T237"/>
  <c r="R237"/>
  <c r="P237"/>
  <c r="BI230"/>
  <c r="BH230"/>
  <c r="BG230"/>
  <c r="BF230"/>
  <c r="T230"/>
  <c r="T229"/>
  <c r="T228"/>
  <c r="R230"/>
  <c r="R229"/>
  <c r="R228"/>
  <c r="P230"/>
  <c r="P229"/>
  <c r="P228"/>
  <c r="BI220"/>
  <c r="BH220"/>
  <c r="BG220"/>
  <c r="BF220"/>
  <c r="T220"/>
  <c r="T219"/>
  <c r="T218"/>
  <c r="R220"/>
  <c r="R219"/>
  <c r="R218"/>
  <c r="P220"/>
  <c r="P219"/>
  <c r="P218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58"/>
  <c r="BH158"/>
  <c r="BG158"/>
  <c r="BF158"/>
  <c r="T158"/>
  <c r="R158"/>
  <c r="P158"/>
  <c r="BI149"/>
  <c r="BH149"/>
  <c r="BG149"/>
  <c r="BF149"/>
  <c r="T149"/>
  <c r="T148"/>
  <c r="R149"/>
  <c r="R148"/>
  <c r="P149"/>
  <c r="P148"/>
  <c r="J141"/>
  <c r="F141"/>
  <c r="F139"/>
  <c r="E137"/>
  <c r="J95"/>
  <c r="F95"/>
  <c r="F93"/>
  <c r="E91"/>
  <c r="J28"/>
  <c r="E28"/>
  <c r="J142"/>
  <c r="J27"/>
  <c r="J22"/>
  <c r="E22"/>
  <c r="F142"/>
  <c r="J21"/>
  <c r="J16"/>
  <c r="J139"/>
  <c r="E7"/>
  <c r="E131"/>
  <c i="6" r="J41"/>
  <c r="J40"/>
  <c i="1" r="AY101"/>
  <c i="6" r="J39"/>
  <c i="1" r="AX101"/>
  <c i="6"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58"/>
  <c r="BH158"/>
  <c r="BG158"/>
  <c r="BF158"/>
  <c r="T158"/>
  <c r="T150"/>
  <c r="R158"/>
  <c r="R150"/>
  <c r="P158"/>
  <c r="P150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J134"/>
  <c r="F134"/>
  <c r="F132"/>
  <c r="E130"/>
  <c r="J95"/>
  <c r="F95"/>
  <c r="F93"/>
  <c r="E91"/>
  <c r="J28"/>
  <c r="E28"/>
  <c r="J135"/>
  <c r="J27"/>
  <c r="J22"/>
  <c r="E22"/>
  <c r="F96"/>
  <c r="J21"/>
  <c r="J16"/>
  <c r="J93"/>
  <c r="E7"/>
  <c r="E124"/>
  <c i="5" r="J41"/>
  <c r="J40"/>
  <c i="1" r="AY100"/>
  <c i="5" r="J39"/>
  <c i="1" r="AX100"/>
  <c i="5" r="BI357"/>
  <c r="BH357"/>
  <c r="BG357"/>
  <c r="BF357"/>
  <c r="T357"/>
  <c r="T356"/>
  <c r="R357"/>
  <c r="R356"/>
  <c r="P357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1"/>
  <c r="BH261"/>
  <c r="BG261"/>
  <c r="BF261"/>
  <c r="T261"/>
  <c r="R261"/>
  <c r="P261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96"/>
  <c r="J21"/>
  <c r="J16"/>
  <c r="J93"/>
  <c r="E7"/>
  <c r="E85"/>
  <c i="4" r="J39"/>
  <c r="J38"/>
  <c i="1" r="AY98"/>
  <c i="4" r="J37"/>
  <c i="1" r="AX98"/>
  <c i="4" r="BI194"/>
  <c r="BH194"/>
  <c r="BG194"/>
  <c r="BF194"/>
  <c r="T194"/>
  <c r="R194"/>
  <c r="P194"/>
  <c r="BI193"/>
  <c r="BH193"/>
  <c r="BG193"/>
  <c r="BF193"/>
  <c r="T193"/>
  <c r="R193"/>
  <c r="P193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T149"/>
  <c r="T148"/>
  <c r="R150"/>
  <c r="R149"/>
  <c r="R148"/>
  <c r="P150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J125"/>
  <c r="F125"/>
  <c r="F123"/>
  <c r="E121"/>
  <c r="J93"/>
  <c r="F93"/>
  <c r="F91"/>
  <c r="E89"/>
  <c r="J26"/>
  <c r="E26"/>
  <c r="J94"/>
  <c r="J25"/>
  <c r="J20"/>
  <c r="E20"/>
  <c r="F94"/>
  <c r="J19"/>
  <c r="J14"/>
  <c r="J91"/>
  <c r="E7"/>
  <c r="E117"/>
  <c i="3" r="J39"/>
  <c r="J38"/>
  <c i="1" r="AY97"/>
  <c i="3" r="J37"/>
  <c i="1" r="AX97"/>
  <c i="3" r="BI358"/>
  <c r="BH358"/>
  <c r="BG358"/>
  <c r="BF358"/>
  <c r="T358"/>
  <c r="T357"/>
  <c r="T356"/>
  <c r="R358"/>
  <c r="R357"/>
  <c r="R356"/>
  <c r="P358"/>
  <c r="P357"/>
  <c r="P356"/>
  <c r="BI349"/>
  <c r="BH349"/>
  <c r="BG349"/>
  <c r="BF349"/>
  <c r="T349"/>
  <c r="T339"/>
  <c r="T338"/>
  <c r="R349"/>
  <c r="R339"/>
  <c r="R338"/>
  <c r="P349"/>
  <c r="P339"/>
  <c r="P338"/>
  <c r="BI340"/>
  <c r="BH340"/>
  <c r="BG340"/>
  <c r="BF340"/>
  <c r="T340"/>
  <c r="R340"/>
  <c r="P340"/>
  <c r="BI330"/>
  <c r="BH330"/>
  <c r="BG330"/>
  <c r="BF330"/>
  <c r="T330"/>
  <c r="T329"/>
  <c r="T328"/>
  <c r="R330"/>
  <c r="R329"/>
  <c r="R328"/>
  <c r="P330"/>
  <c r="P329"/>
  <c r="P328"/>
  <c r="BI318"/>
  <c r="BH318"/>
  <c r="BG318"/>
  <c r="BF318"/>
  <c r="T318"/>
  <c r="R318"/>
  <c r="P318"/>
  <c r="BI297"/>
  <c r="BH297"/>
  <c r="BG297"/>
  <c r="BF297"/>
  <c r="T297"/>
  <c r="R297"/>
  <c r="P297"/>
  <c r="BI276"/>
  <c r="BH276"/>
  <c r="BG276"/>
  <c r="BF276"/>
  <c r="T276"/>
  <c r="R276"/>
  <c r="P276"/>
  <c r="BI255"/>
  <c r="BH255"/>
  <c r="BG255"/>
  <c r="BF255"/>
  <c r="T255"/>
  <c r="R255"/>
  <c r="P255"/>
  <c r="BI245"/>
  <c r="BH245"/>
  <c r="BG245"/>
  <c r="BF245"/>
  <c r="T245"/>
  <c r="R245"/>
  <c r="P245"/>
  <c r="BI236"/>
  <c r="BH236"/>
  <c r="BG236"/>
  <c r="BF236"/>
  <c r="T236"/>
  <c r="R236"/>
  <c r="P236"/>
  <c r="BI227"/>
  <c r="BH227"/>
  <c r="BG227"/>
  <c r="BF227"/>
  <c r="T227"/>
  <c r="R227"/>
  <c r="P227"/>
  <c r="BI210"/>
  <c r="BH210"/>
  <c r="BG210"/>
  <c r="BF210"/>
  <c r="T210"/>
  <c r="R210"/>
  <c r="P210"/>
  <c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T148"/>
  <c r="R157"/>
  <c r="R148"/>
  <c r="P157"/>
  <c r="P148"/>
  <c r="BI149"/>
  <c r="BH149"/>
  <c r="BG149"/>
  <c r="BF149"/>
  <c r="T149"/>
  <c r="R149"/>
  <c r="P149"/>
  <c r="BI138"/>
  <c r="BH138"/>
  <c r="BG138"/>
  <c r="BF138"/>
  <c r="T138"/>
  <c r="T137"/>
  <c r="R138"/>
  <c r="R137"/>
  <c r="P138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85"/>
  <c i="2" r="J39"/>
  <c r="J38"/>
  <c i="1" r="AY96"/>
  <c i="2" r="J37"/>
  <c i="1" r="AX96"/>
  <c i="2" r="BI2949"/>
  <c r="BH2949"/>
  <c r="BG2949"/>
  <c r="BF2949"/>
  <c r="T2949"/>
  <c r="R2949"/>
  <c r="P2949"/>
  <c r="BI2943"/>
  <c r="BH2943"/>
  <c r="BG2943"/>
  <c r="BF2943"/>
  <c r="T2943"/>
  <c r="R2943"/>
  <c r="P2943"/>
  <c r="BI2938"/>
  <c r="BH2938"/>
  <c r="BG2938"/>
  <c r="BF2938"/>
  <c r="T2938"/>
  <c r="R2938"/>
  <c r="P2938"/>
  <c r="BI2934"/>
  <c r="BH2934"/>
  <c r="BG2934"/>
  <c r="BF2934"/>
  <c r="T2934"/>
  <c r="R2934"/>
  <c r="P2934"/>
  <c r="BI2931"/>
  <c r="BH2931"/>
  <c r="BG2931"/>
  <c r="BF2931"/>
  <c r="T2931"/>
  <c r="R2931"/>
  <c r="P2931"/>
  <c r="BI2926"/>
  <c r="BH2926"/>
  <c r="BG2926"/>
  <c r="BF2926"/>
  <c r="T2926"/>
  <c r="R2926"/>
  <c r="P2926"/>
  <c r="BI2923"/>
  <c r="BH2923"/>
  <c r="BG2923"/>
  <c r="BF2923"/>
  <c r="T2923"/>
  <c r="R2923"/>
  <c r="P2923"/>
  <c r="BI2919"/>
  <c r="BH2919"/>
  <c r="BG2919"/>
  <c r="BF2919"/>
  <c r="T2919"/>
  <c r="R2919"/>
  <c r="P2919"/>
  <c r="BI2908"/>
  <c r="BH2908"/>
  <c r="BG2908"/>
  <c r="BF2908"/>
  <c r="T2908"/>
  <c r="R2908"/>
  <c r="P2908"/>
  <c r="BI2895"/>
  <c r="BH2895"/>
  <c r="BG2895"/>
  <c r="BF2895"/>
  <c r="T2895"/>
  <c r="R2895"/>
  <c r="P2895"/>
  <c r="BI2890"/>
  <c r="BH2890"/>
  <c r="BG2890"/>
  <c r="BF2890"/>
  <c r="T2890"/>
  <c r="R2890"/>
  <c r="P2890"/>
  <c r="BI2881"/>
  <c r="BH2881"/>
  <c r="BG2881"/>
  <c r="BF2881"/>
  <c r="T2881"/>
  <c r="R2881"/>
  <c r="P2881"/>
  <c r="BI2873"/>
  <c r="BH2873"/>
  <c r="BG2873"/>
  <c r="BF2873"/>
  <c r="T2873"/>
  <c r="R2873"/>
  <c r="P2873"/>
  <c r="BI2861"/>
  <c r="BH2861"/>
  <c r="BG2861"/>
  <c r="BF2861"/>
  <c r="T2861"/>
  <c r="R2861"/>
  <c r="P2861"/>
  <c r="BI2858"/>
  <c r="BH2858"/>
  <c r="BG2858"/>
  <c r="BF2858"/>
  <c r="T2858"/>
  <c r="R2858"/>
  <c r="P2858"/>
  <c r="BI2853"/>
  <c r="BH2853"/>
  <c r="BG2853"/>
  <c r="BF2853"/>
  <c r="T2853"/>
  <c r="R2853"/>
  <c r="P2853"/>
  <c r="BI2830"/>
  <c r="BH2830"/>
  <c r="BG2830"/>
  <c r="BF2830"/>
  <c r="T2830"/>
  <c r="R2830"/>
  <c r="P2830"/>
  <c r="BI2808"/>
  <c r="BH2808"/>
  <c r="BG2808"/>
  <c r="BF2808"/>
  <c r="T2808"/>
  <c r="R2808"/>
  <c r="P2808"/>
  <c r="BI2786"/>
  <c r="BH2786"/>
  <c r="BG2786"/>
  <c r="BF2786"/>
  <c r="T2786"/>
  <c r="R2786"/>
  <c r="P2786"/>
  <c r="BI2777"/>
  <c r="BH2777"/>
  <c r="BG2777"/>
  <c r="BF2777"/>
  <c r="T2777"/>
  <c r="R2777"/>
  <c r="P2777"/>
  <c r="BI2765"/>
  <c r="BH2765"/>
  <c r="BG2765"/>
  <c r="BF2765"/>
  <c r="T2765"/>
  <c r="R2765"/>
  <c r="P2765"/>
  <c r="BI2762"/>
  <c r="BH2762"/>
  <c r="BG2762"/>
  <c r="BF2762"/>
  <c r="T2762"/>
  <c r="R2762"/>
  <c r="P2762"/>
  <c r="BI2739"/>
  <c r="BH2739"/>
  <c r="BG2739"/>
  <c r="BF2739"/>
  <c r="T2739"/>
  <c r="R2739"/>
  <c r="P2739"/>
  <c r="BI2736"/>
  <c r="BH2736"/>
  <c r="BG2736"/>
  <c r="BF2736"/>
  <c r="T2736"/>
  <c r="R2736"/>
  <c r="P2736"/>
  <c r="BI2708"/>
  <c r="BH2708"/>
  <c r="BG2708"/>
  <c r="BF2708"/>
  <c r="T2708"/>
  <c r="R2708"/>
  <c r="P2708"/>
  <c r="BI2707"/>
  <c r="BH2707"/>
  <c r="BG2707"/>
  <c r="BF2707"/>
  <c r="T2707"/>
  <c r="R2707"/>
  <c r="P2707"/>
  <c r="BI2702"/>
  <c r="BH2702"/>
  <c r="BG2702"/>
  <c r="BF2702"/>
  <c r="T2702"/>
  <c r="R2702"/>
  <c r="P2702"/>
  <c r="BI2697"/>
  <c r="BH2697"/>
  <c r="BG2697"/>
  <c r="BF2697"/>
  <c r="T2697"/>
  <c r="R2697"/>
  <c r="P2697"/>
  <c r="BI2682"/>
  <c r="BH2682"/>
  <c r="BG2682"/>
  <c r="BF2682"/>
  <c r="T2682"/>
  <c r="R2682"/>
  <c r="P2682"/>
  <c r="BI2679"/>
  <c r="BH2679"/>
  <c r="BG2679"/>
  <c r="BF2679"/>
  <c r="T2679"/>
  <c r="R2679"/>
  <c r="P2679"/>
  <c r="BI2638"/>
  <c r="BH2638"/>
  <c r="BG2638"/>
  <c r="BF2638"/>
  <c r="T2638"/>
  <c r="R2638"/>
  <c r="P2638"/>
  <c r="BI2617"/>
  <c r="BH2617"/>
  <c r="BG2617"/>
  <c r="BF2617"/>
  <c r="T2617"/>
  <c r="R2617"/>
  <c r="P2617"/>
  <c r="BI2576"/>
  <c r="BH2576"/>
  <c r="BG2576"/>
  <c r="BF2576"/>
  <c r="T2576"/>
  <c r="R2576"/>
  <c r="P2576"/>
  <c r="BI2573"/>
  <c r="BH2573"/>
  <c r="BG2573"/>
  <c r="BF2573"/>
  <c r="T2573"/>
  <c r="R2573"/>
  <c r="P2573"/>
  <c r="BI2560"/>
  <c r="BH2560"/>
  <c r="BG2560"/>
  <c r="BF2560"/>
  <c r="T2560"/>
  <c r="R2560"/>
  <c r="P2560"/>
  <c r="BI2547"/>
  <c r="BH2547"/>
  <c r="BG2547"/>
  <c r="BF2547"/>
  <c r="T2547"/>
  <c r="R2547"/>
  <c r="P2547"/>
  <c r="BI2544"/>
  <c r="BH2544"/>
  <c r="BG2544"/>
  <c r="BF2544"/>
  <c r="T2544"/>
  <c r="R2544"/>
  <c r="P2544"/>
  <c r="BI2540"/>
  <c r="BH2540"/>
  <c r="BG2540"/>
  <c r="BF2540"/>
  <c r="T2540"/>
  <c r="R2540"/>
  <c r="P2540"/>
  <c r="BI2530"/>
  <c r="BH2530"/>
  <c r="BG2530"/>
  <c r="BF2530"/>
  <c r="T2530"/>
  <c r="R2530"/>
  <c r="P2530"/>
  <c r="BI2527"/>
  <c r="BH2527"/>
  <c r="BG2527"/>
  <c r="BF2527"/>
  <c r="T2527"/>
  <c r="R2527"/>
  <c r="P2527"/>
  <c r="BI2519"/>
  <c r="BH2519"/>
  <c r="BG2519"/>
  <c r="BF2519"/>
  <c r="T2519"/>
  <c r="R2519"/>
  <c r="P2519"/>
  <c r="BI2516"/>
  <c r="BH2516"/>
  <c r="BG2516"/>
  <c r="BF2516"/>
  <c r="T2516"/>
  <c r="R2516"/>
  <c r="P2516"/>
  <c r="BI2509"/>
  <c r="BH2509"/>
  <c r="BG2509"/>
  <c r="BF2509"/>
  <c r="T2509"/>
  <c r="R2509"/>
  <c r="P2509"/>
  <c r="BI2505"/>
  <c r="BH2505"/>
  <c r="BG2505"/>
  <c r="BF2505"/>
  <c r="T2505"/>
  <c r="R2505"/>
  <c r="P2505"/>
  <c r="BI2497"/>
  <c r="BH2497"/>
  <c r="BG2497"/>
  <c r="BF2497"/>
  <c r="T2497"/>
  <c r="R2497"/>
  <c r="P2497"/>
  <c r="BI2494"/>
  <c r="BH2494"/>
  <c r="BG2494"/>
  <c r="BF2494"/>
  <c r="T2494"/>
  <c r="R2494"/>
  <c r="P2494"/>
  <c r="BI2481"/>
  <c r="BH2481"/>
  <c r="BG2481"/>
  <c r="BF2481"/>
  <c r="T2481"/>
  <c r="R2481"/>
  <c r="P2481"/>
  <c r="BI2468"/>
  <c r="BH2468"/>
  <c r="BG2468"/>
  <c r="BF2468"/>
  <c r="T2468"/>
  <c r="R2468"/>
  <c r="P2468"/>
  <c r="BI2448"/>
  <c r="BH2448"/>
  <c r="BG2448"/>
  <c r="BF2448"/>
  <c r="T2448"/>
  <c r="R2448"/>
  <c r="P2448"/>
  <c r="BI2432"/>
  <c r="BH2432"/>
  <c r="BG2432"/>
  <c r="BF2432"/>
  <c r="T2432"/>
  <c r="R2432"/>
  <c r="P2432"/>
  <c r="BI2419"/>
  <c r="BH2419"/>
  <c r="BG2419"/>
  <c r="BF2419"/>
  <c r="T2419"/>
  <c r="R2419"/>
  <c r="P2419"/>
  <c r="BI2414"/>
  <c r="BH2414"/>
  <c r="BG2414"/>
  <c r="BF2414"/>
  <c r="T2414"/>
  <c r="R2414"/>
  <c r="P2414"/>
  <c r="BI2404"/>
  <c r="BH2404"/>
  <c r="BG2404"/>
  <c r="BF2404"/>
  <c r="T2404"/>
  <c r="R2404"/>
  <c r="P2404"/>
  <c r="BI2381"/>
  <c r="BH2381"/>
  <c r="BG2381"/>
  <c r="BF2381"/>
  <c r="T2381"/>
  <c r="R2381"/>
  <c r="P2381"/>
  <c r="BI2370"/>
  <c r="BH2370"/>
  <c r="BG2370"/>
  <c r="BF2370"/>
  <c r="T2370"/>
  <c r="R2370"/>
  <c r="P2370"/>
  <c r="BI2347"/>
  <c r="BH2347"/>
  <c r="BG2347"/>
  <c r="BF2347"/>
  <c r="T2347"/>
  <c r="R2347"/>
  <c r="P2347"/>
  <c r="BI2344"/>
  <c r="BH2344"/>
  <c r="BG2344"/>
  <c r="BF2344"/>
  <c r="T2344"/>
  <c r="R2344"/>
  <c r="P2344"/>
  <c r="BI2336"/>
  <c r="BH2336"/>
  <c r="BG2336"/>
  <c r="BF2336"/>
  <c r="T2336"/>
  <c r="R2336"/>
  <c r="P2336"/>
  <c r="BI2334"/>
  <c r="BH2334"/>
  <c r="BG2334"/>
  <c r="BF2334"/>
  <c r="T2334"/>
  <c r="R2334"/>
  <c r="P2334"/>
  <c r="BI2331"/>
  <c r="BH2331"/>
  <c r="BG2331"/>
  <c r="BF2331"/>
  <c r="T2331"/>
  <c r="R2331"/>
  <c r="P2331"/>
  <c r="BI2328"/>
  <c r="BH2328"/>
  <c r="BG2328"/>
  <c r="BF2328"/>
  <c r="T2328"/>
  <c r="R2328"/>
  <c r="P2328"/>
  <c r="BI2325"/>
  <c r="BH2325"/>
  <c r="BG2325"/>
  <c r="BF2325"/>
  <c r="T2325"/>
  <c r="R2325"/>
  <c r="P2325"/>
  <c r="BI2311"/>
  <c r="BH2311"/>
  <c r="BG2311"/>
  <c r="BF2311"/>
  <c r="T2311"/>
  <c r="R2311"/>
  <c r="P2311"/>
  <c r="BI2310"/>
  <c r="BH2310"/>
  <c r="BG2310"/>
  <c r="BF2310"/>
  <c r="T2310"/>
  <c r="R2310"/>
  <c r="P2310"/>
  <c r="BI2302"/>
  <c r="BH2302"/>
  <c r="BG2302"/>
  <c r="BF2302"/>
  <c r="T2302"/>
  <c r="R2302"/>
  <c r="P2302"/>
  <c r="BI2301"/>
  <c r="BH2301"/>
  <c r="BG2301"/>
  <c r="BF2301"/>
  <c r="T2301"/>
  <c r="R2301"/>
  <c r="P2301"/>
  <c r="BI2293"/>
  <c r="BH2293"/>
  <c r="BG2293"/>
  <c r="BF2293"/>
  <c r="T2293"/>
  <c r="R2293"/>
  <c r="P2293"/>
  <c r="BI2292"/>
  <c r="BH2292"/>
  <c r="BG2292"/>
  <c r="BF2292"/>
  <c r="T2292"/>
  <c r="R2292"/>
  <c r="P2292"/>
  <c r="BI2284"/>
  <c r="BH2284"/>
  <c r="BG2284"/>
  <c r="BF2284"/>
  <c r="T2284"/>
  <c r="R2284"/>
  <c r="P2284"/>
  <c r="BI2275"/>
  <c r="BH2275"/>
  <c r="BG2275"/>
  <c r="BF2275"/>
  <c r="T2275"/>
  <c r="R2275"/>
  <c r="P2275"/>
  <c r="BI2267"/>
  <c r="BH2267"/>
  <c r="BG2267"/>
  <c r="BF2267"/>
  <c r="T2267"/>
  <c r="R2267"/>
  <c r="P2267"/>
  <c r="BI2256"/>
  <c r="BH2256"/>
  <c r="BG2256"/>
  <c r="BF2256"/>
  <c r="T2256"/>
  <c r="R2256"/>
  <c r="P2256"/>
  <c r="BI2248"/>
  <c r="BH2248"/>
  <c r="BG2248"/>
  <c r="BF2248"/>
  <c r="T2248"/>
  <c r="R2248"/>
  <c r="P2248"/>
  <c r="BI2235"/>
  <c r="BH2235"/>
  <c r="BG2235"/>
  <c r="BF2235"/>
  <c r="T2235"/>
  <c r="R2235"/>
  <c r="P2235"/>
  <c r="BI2231"/>
  <c r="BH2231"/>
  <c r="BG2231"/>
  <c r="BF2231"/>
  <c r="T2231"/>
  <c r="R2231"/>
  <c r="P2231"/>
  <c r="BI2230"/>
  <c r="BH2230"/>
  <c r="BG2230"/>
  <c r="BF2230"/>
  <c r="T2230"/>
  <c r="R2230"/>
  <c r="P2230"/>
  <c r="BI2223"/>
  <c r="BH2223"/>
  <c r="BG2223"/>
  <c r="BF2223"/>
  <c r="T2223"/>
  <c r="R2223"/>
  <c r="P2223"/>
  <c r="BI2220"/>
  <c r="BH2220"/>
  <c r="BG2220"/>
  <c r="BF2220"/>
  <c r="T2220"/>
  <c r="R2220"/>
  <c r="P2220"/>
  <c r="BI2212"/>
  <c r="BH2212"/>
  <c r="BG2212"/>
  <c r="BF2212"/>
  <c r="T2212"/>
  <c r="R2212"/>
  <c r="P2212"/>
  <c r="BI2204"/>
  <c r="BH2204"/>
  <c r="BG2204"/>
  <c r="BF2204"/>
  <c r="T2204"/>
  <c r="R2204"/>
  <c r="P2204"/>
  <c r="BI2195"/>
  <c r="BH2195"/>
  <c r="BG2195"/>
  <c r="BF2195"/>
  <c r="T2195"/>
  <c r="R2195"/>
  <c r="P2195"/>
  <c r="BI2186"/>
  <c r="BH2186"/>
  <c r="BG2186"/>
  <c r="BF2186"/>
  <c r="T2186"/>
  <c r="R2186"/>
  <c r="P2186"/>
  <c r="BI2177"/>
  <c r="BH2177"/>
  <c r="BG2177"/>
  <c r="BF2177"/>
  <c r="T2177"/>
  <c r="R2177"/>
  <c r="P2177"/>
  <c r="BI2168"/>
  <c r="BH2168"/>
  <c r="BG2168"/>
  <c r="BF2168"/>
  <c r="T2168"/>
  <c r="R2168"/>
  <c r="P2168"/>
  <c r="BI2161"/>
  <c r="BH2161"/>
  <c r="BG2161"/>
  <c r="BF2161"/>
  <c r="T2161"/>
  <c r="R2161"/>
  <c r="P2161"/>
  <c r="BI2155"/>
  <c r="BH2155"/>
  <c r="BG2155"/>
  <c r="BF2155"/>
  <c r="T2155"/>
  <c r="R2155"/>
  <c r="P2155"/>
  <c r="BI2149"/>
  <c r="BH2149"/>
  <c r="BG2149"/>
  <c r="BF2149"/>
  <c r="T2149"/>
  <c r="R2149"/>
  <c r="P2149"/>
  <c r="BI2147"/>
  <c r="BH2147"/>
  <c r="BG2147"/>
  <c r="BF2147"/>
  <c r="T2147"/>
  <c r="R2147"/>
  <c r="P2147"/>
  <c r="BI2141"/>
  <c r="BH2141"/>
  <c r="BG2141"/>
  <c r="BF2141"/>
  <c r="T2141"/>
  <c r="R2141"/>
  <c r="P2141"/>
  <c r="BI2139"/>
  <c r="BH2139"/>
  <c r="BG2139"/>
  <c r="BF2139"/>
  <c r="T2139"/>
  <c r="R2139"/>
  <c r="P2139"/>
  <c r="BI2133"/>
  <c r="BH2133"/>
  <c r="BG2133"/>
  <c r="BF2133"/>
  <c r="T2133"/>
  <c r="R2133"/>
  <c r="P2133"/>
  <c r="BI2131"/>
  <c r="BH2131"/>
  <c r="BG2131"/>
  <c r="BF2131"/>
  <c r="T2131"/>
  <c r="R2131"/>
  <c r="P2131"/>
  <c r="BI2123"/>
  <c r="BH2123"/>
  <c r="BG2123"/>
  <c r="BF2123"/>
  <c r="T2123"/>
  <c r="R2123"/>
  <c r="P2123"/>
  <c r="BI2114"/>
  <c r="BH2114"/>
  <c r="BG2114"/>
  <c r="BF2114"/>
  <c r="T2114"/>
  <c r="R2114"/>
  <c r="P2114"/>
  <c r="BI2105"/>
  <c r="BH2105"/>
  <c r="BG2105"/>
  <c r="BF2105"/>
  <c r="T2105"/>
  <c r="R2105"/>
  <c r="P2105"/>
  <c r="BI2098"/>
  <c r="BH2098"/>
  <c r="BG2098"/>
  <c r="BF2098"/>
  <c r="T2098"/>
  <c r="R2098"/>
  <c r="P2098"/>
  <c r="BI2090"/>
  <c r="BH2090"/>
  <c r="BG2090"/>
  <c r="BF2090"/>
  <c r="T2090"/>
  <c r="R2090"/>
  <c r="P2090"/>
  <c r="BI2076"/>
  <c r="BH2076"/>
  <c r="BG2076"/>
  <c r="BF2076"/>
  <c r="T2076"/>
  <c r="R2076"/>
  <c r="P2076"/>
  <c r="BI2072"/>
  <c r="BH2072"/>
  <c r="BG2072"/>
  <c r="BF2072"/>
  <c r="T2072"/>
  <c r="R2072"/>
  <c r="P2072"/>
  <c r="BI2071"/>
  <c r="BH2071"/>
  <c r="BG2071"/>
  <c r="BF2071"/>
  <c r="T2071"/>
  <c r="R2071"/>
  <c r="P2071"/>
  <c r="BI2060"/>
  <c r="BH2060"/>
  <c r="BG2060"/>
  <c r="BF2060"/>
  <c r="T2060"/>
  <c r="R2060"/>
  <c r="P2060"/>
  <c r="BI2059"/>
  <c r="BH2059"/>
  <c r="BG2059"/>
  <c r="BF2059"/>
  <c r="T2059"/>
  <c r="R2059"/>
  <c r="P2059"/>
  <c r="BI2055"/>
  <c r="BH2055"/>
  <c r="BG2055"/>
  <c r="BF2055"/>
  <c r="T2055"/>
  <c r="R2055"/>
  <c r="P2055"/>
  <c r="BI2054"/>
  <c r="BH2054"/>
  <c r="BG2054"/>
  <c r="BF2054"/>
  <c r="T2054"/>
  <c r="R2054"/>
  <c r="P2054"/>
  <c r="BI2050"/>
  <c r="BH2050"/>
  <c r="BG2050"/>
  <c r="BF2050"/>
  <c r="T2050"/>
  <c r="R2050"/>
  <c r="P2050"/>
  <c r="BI2049"/>
  <c r="BH2049"/>
  <c r="BG2049"/>
  <c r="BF2049"/>
  <c r="T2049"/>
  <c r="R2049"/>
  <c r="P2049"/>
  <c r="BI2045"/>
  <c r="BH2045"/>
  <c r="BG2045"/>
  <c r="BF2045"/>
  <c r="T2045"/>
  <c r="R2045"/>
  <c r="P2045"/>
  <c r="BI2044"/>
  <c r="BH2044"/>
  <c r="BG2044"/>
  <c r="BF2044"/>
  <c r="T2044"/>
  <c r="R2044"/>
  <c r="P2044"/>
  <c r="BI2039"/>
  <c r="BH2039"/>
  <c r="BG2039"/>
  <c r="BF2039"/>
  <c r="T2039"/>
  <c r="R2039"/>
  <c r="P2039"/>
  <c r="BI2030"/>
  <c r="BH2030"/>
  <c r="BG2030"/>
  <c r="BF2030"/>
  <c r="T2030"/>
  <c r="R2030"/>
  <c r="P2030"/>
  <c r="BI2022"/>
  <c r="BH2022"/>
  <c r="BG2022"/>
  <c r="BF2022"/>
  <c r="T2022"/>
  <c r="R2022"/>
  <c r="P2022"/>
  <c r="BI2012"/>
  <c r="BH2012"/>
  <c r="BG2012"/>
  <c r="BF2012"/>
  <c r="T2012"/>
  <c r="R2012"/>
  <c r="P2012"/>
  <c r="BI2003"/>
  <c r="BH2003"/>
  <c r="BG2003"/>
  <c r="BF2003"/>
  <c r="T2003"/>
  <c r="R2003"/>
  <c r="P2003"/>
  <c r="BI1993"/>
  <c r="BH1993"/>
  <c r="BG1993"/>
  <c r="BF1993"/>
  <c r="T1993"/>
  <c r="R1993"/>
  <c r="P1993"/>
  <c r="BI1983"/>
  <c r="BH1983"/>
  <c r="BG1983"/>
  <c r="BF1983"/>
  <c r="T1983"/>
  <c r="R1983"/>
  <c r="P1983"/>
  <c r="BI1974"/>
  <c r="BH1974"/>
  <c r="BG1974"/>
  <c r="BF1974"/>
  <c r="T1974"/>
  <c r="R1974"/>
  <c r="P1974"/>
  <c r="BI1966"/>
  <c r="BH1966"/>
  <c r="BG1966"/>
  <c r="BF1966"/>
  <c r="T1966"/>
  <c r="R1966"/>
  <c r="P1966"/>
  <c r="BI1955"/>
  <c r="BH1955"/>
  <c r="BG1955"/>
  <c r="BF1955"/>
  <c r="T1955"/>
  <c r="R1955"/>
  <c r="P1955"/>
  <c r="BI1947"/>
  <c r="BH1947"/>
  <c r="BG1947"/>
  <c r="BF1947"/>
  <c r="T1947"/>
  <c r="R1947"/>
  <c r="P1947"/>
  <c r="BI1939"/>
  <c r="BH1939"/>
  <c r="BG1939"/>
  <c r="BF1939"/>
  <c r="T1939"/>
  <c r="R1939"/>
  <c r="P1939"/>
  <c r="BI1921"/>
  <c r="BH1921"/>
  <c r="BG1921"/>
  <c r="BF1921"/>
  <c r="T1921"/>
  <c r="R1921"/>
  <c r="P1921"/>
  <c r="BI1913"/>
  <c r="BH1913"/>
  <c r="BG1913"/>
  <c r="BF1913"/>
  <c r="T1913"/>
  <c r="R1913"/>
  <c r="P1913"/>
  <c r="BI1904"/>
  <c r="BH1904"/>
  <c r="BG1904"/>
  <c r="BF1904"/>
  <c r="T1904"/>
  <c r="R1904"/>
  <c r="P1904"/>
  <c r="BI1897"/>
  <c r="BH1897"/>
  <c r="BG1897"/>
  <c r="BF1897"/>
  <c r="T1897"/>
  <c r="R1897"/>
  <c r="P1897"/>
  <c r="BI1889"/>
  <c r="BH1889"/>
  <c r="BG1889"/>
  <c r="BF1889"/>
  <c r="T1889"/>
  <c r="R1889"/>
  <c r="P1889"/>
  <c r="BI1882"/>
  <c r="BH1882"/>
  <c r="BG1882"/>
  <c r="BF1882"/>
  <c r="T1882"/>
  <c r="R1882"/>
  <c r="P1882"/>
  <c r="BI1873"/>
  <c r="BH1873"/>
  <c r="BG1873"/>
  <c r="BF1873"/>
  <c r="T1873"/>
  <c r="R1873"/>
  <c r="P1873"/>
  <c r="BI1869"/>
  <c r="BH1869"/>
  <c r="BG1869"/>
  <c r="BF1869"/>
  <c r="T1869"/>
  <c r="R1869"/>
  <c r="P1869"/>
  <c r="BI1860"/>
  <c r="BH1860"/>
  <c r="BG1860"/>
  <c r="BF1860"/>
  <c r="T1860"/>
  <c r="R1860"/>
  <c r="P1860"/>
  <c r="BI1858"/>
  <c r="BH1858"/>
  <c r="BG1858"/>
  <c r="BF1858"/>
  <c r="T1858"/>
  <c r="R1858"/>
  <c r="P1858"/>
  <c r="BI1849"/>
  <c r="BH1849"/>
  <c r="BG1849"/>
  <c r="BF1849"/>
  <c r="T1849"/>
  <c r="R1849"/>
  <c r="P1849"/>
  <c r="BI1848"/>
  <c r="BH1848"/>
  <c r="BG1848"/>
  <c r="BF1848"/>
  <c r="T1848"/>
  <c r="R1848"/>
  <c r="P1848"/>
  <c r="BI1846"/>
  <c r="BH1846"/>
  <c r="BG1846"/>
  <c r="BF1846"/>
  <c r="T1846"/>
  <c r="R1846"/>
  <c r="P1846"/>
  <c r="BI1843"/>
  <c r="BH1843"/>
  <c r="BG1843"/>
  <c r="BF1843"/>
  <c r="T1843"/>
  <c r="R1843"/>
  <c r="P1843"/>
  <c r="BI1840"/>
  <c r="BH1840"/>
  <c r="BG1840"/>
  <c r="BF1840"/>
  <c r="T1840"/>
  <c r="R1840"/>
  <c r="P1840"/>
  <c r="BI1832"/>
  <c r="BH1832"/>
  <c r="BG1832"/>
  <c r="BF1832"/>
  <c r="T1832"/>
  <c r="R1832"/>
  <c r="P1832"/>
  <c r="BI1831"/>
  <c r="BH1831"/>
  <c r="BG1831"/>
  <c r="BF1831"/>
  <c r="T1831"/>
  <c r="R1831"/>
  <c r="P1831"/>
  <c r="BI1826"/>
  <c r="BH1826"/>
  <c r="BG1826"/>
  <c r="BF1826"/>
  <c r="T1826"/>
  <c r="R1826"/>
  <c r="P1826"/>
  <c r="BI1823"/>
  <c r="BH1823"/>
  <c r="BG1823"/>
  <c r="BF1823"/>
  <c r="T1823"/>
  <c r="R1823"/>
  <c r="P1823"/>
  <c r="BI1813"/>
  <c r="BH1813"/>
  <c r="BG1813"/>
  <c r="BF1813"/>
  <c r="T1813"/>
  <c r="R1813"/>
  <c r="P1813"/>
  <c r="BI1803"/>
  <c r="BH1803"/>
  <c r="BG1803"/>
  <c r="BF1803"/>
  <c r="T1803"/>
  <c r="R1803"/>
  <c r="P1803"/>
  <c r="BI1793"/>
  <c r="BH1793"/>
  <c r="BG1793"/>
  <c r="BF1793"/>
  <c r="T1793"/>
  <c r="R1793"/>
  <c r="P1793"/>
  <c r="BI1783"/>
  <c r="BH1783"/>
  <c r="BG1783"/>
  <c r="BF1783"/>
  <c r="T1783"/>
  <c r="R1783"/>
  <c r="P1783"/>
  <c r="BI1773"/>
  <c r="BH1773"/>
  <c r="BG1773"/>
  <c r="BF1773"/>
  <c r="T1773"/>
  <c r="R1773"/>
  <c r="P1773"/>
  <c r="BI1763"/>
  <c r="BH1763"/>
  <c r="BG1763"/>
  <c r="BF1763"/>
  <c r="T1763"/>
  <c r="R1763"/>
  <c r="P1763"/>
  <c r="BI1751"/>
  <c r="BH1751"/>
  <c r="BG1751"/>
  <c r="BF1751"/>
  <c r="T1751"/>
  <c r="R1751"/>
  <c r="P1751"/>
  <c r="BI1745"/>
  <c r="BH1745"/>
  <c r="BG1745"/>
  <c r="BF1745"/>
  <c r="T1745"/>
  <c r="R1745"/>
  <c r="P1745"/>
  <c r="BI1735"/>
  <c r="BH1735"/>
  <c r="BG1735"/>
  <c r="BF1735"/>
  <c r="T1735"/>
  <c r="R1735"/>
  <c r="P1735"/>
  <c r="BI1725"/>
  <c r="BH1725"/>
  <c r="BG1725"/>
  <c r="BF1725"/>
  <c r="T1725"/>
  <c r="R1725"/>
  <c r="P1725"/>
  <c r="BI1715"/>
  <c r="BH1715"/>
  <c r="BG1715"/>
  <c r="BF1715"/>
  <c r="T1715"/>
  <c r="R1715"/>
  <c r="P1715"/>
  <c r="BI1705"/>
  <c r="BH1705"/>
  <c r="BG1705"/>
  <c r="BF1705"/>
  <c r="T1705"/>
  <c r="R1705"/>
  <c r="P1705"/>
  <c r="BI1696"/>
  <c r="BH1696"/>
  <c r="BG1696"/>
  <c r="BF1696"/>
  <c r="T1696"/>
  <c r="R1696"/>
  <c r="P1696"/>
  <c r="BI1688"/>
  <c r="BH1688"/>
  <c r="BG1688"/>
  <c r="BF1688"/>
  <c r="T1688"/>
  <c r="R1688"/>
  <c r="P1688"/>
  <c r="BI1685"/>
  <c r="BH1685"/>
  <c r="BG1685"/>
  <c r="BF1685"/>
  <c r="T1685"/>
  <c r="R1685"/>
  <c r="P1685"/>
  <c r="BI1682"/>
  <c r="BH1682"/>
  <c r="BG1682"/>
  <c r="BF1682"/>
  <c r="T1682"/>
  <c r="R1682"/>
  <c r="P1682"/>
  <c r="BI1673"/>
  <c r="BH1673"/>
  <c r="BG1673"/>
  <c r="BF1673"/>
  <c r="T1673"/>
  <c r="R1673"/>
  <c r="P1673"/>
  <c r="BI1672"/>
  <c r="BH1672"/>
  <c r="BG1672"/>
  <c r="BF1672"/>
  <c r="T1672"/>
  <c r="R1672"/>
  <c r="P1672"/>
  <c r="BI1668"/>
  <c r="BH1668"/>
  <c r="BG1668"/>
  <c r="BF1668"/>
  <c r="T1668"/>
  <c r="R1668"/>
  <c r="P1668"/>
  <c r="BI1665"/>
  <c r="BH1665"/>
  <c r="BG1665"/>
  <c r="BF1665"/>
  <c r="T1665"/>
  <c r="R1665"/>
  <c r="P1665"/>
  <c r="BI1633"/>
  <c r="BH1633"/>
  <c r="BG1633"/>
  <c r="BF1633"/>
  <c r="T1633"/>
  <c r="R1633"/>
  <c r="P1633"/>
  <c r="BI1624"/>
  <c r="BH1624"/>
  <c r="BG1624"/>
  <c r="BF1624"/>
  <c r="T1624"/>
  <c r="R1624"/>
  <c r="P1624"/>
  <c r="BI1622"/>
  <c r="BH1622"/>
  <c r="BG1622"/>
  <c r="BF1622"/>
  <c r="T1622"/>
  <c r="R1622"/>
  <c r="P1622"/>
  <c r="BI1609"/>
  <c r="BH1609"/>
  <c r="BG1609"/>
  <c r="BF1609"/>
  <c r="T1609"/>
  <c r="R1609"/>
  <c r="P1609"/>
  <c r="BI1606"/>
  <c r="BH1606"/>
  <c r="BG1606"/>
  <c r="BF1606"/>
  <c r="T1606"/>
  <c r="R1606"/>
  <c r="P1606"/>
  <c r="BI1593"/>
  <c r="BH1593"/>
  <c r="BG1593"/>
  <c r="BF1593"/>
  <c r="T1593"/>
  <c r="R1593"/>
  <c r="P1593"/>
  <c r="BI1571"/>
  <c r="BH1571"/>
  <c r="BG1571"/>
  <c r="BF1571"/>
  <c r="T1571"/>
  <c r="R1571"/>
  <c r="P1571"/>
  <c r="BI1568"/>
  <c r="BH1568"/>
  <c r="BG1568"/>
  <c r="BF1568"/>
  <c r="T1568"/>
  <c r="R1568"/>
  <c r="P1568"/>
  <c r="BI1562"/>
  <c r="BH1562"/>
  <c r="BG1562"/>
  <c r="BF1562"/>
  <c r="T1562"/>
  <c r="R1562"/>
  <c r="P1562"/>
  <c r="BI1551"/>
  <c r="BH1551"/>
  <c r="BG1551"/>
  <c r="BF1551"/>
  <c r="T1551"/>
  <c r="R1551"/>
  <c r="P1551"/>
  <c r="BI1542"/>
  <c r="BH1542"/>
  <c r="BG1542"/>
  <c r="BF1542"/>
  <c r="T1542"/>
  <c r="R1542"/>
  <c r="P1542"/>
  <c r="BI1532"/>
  <c r="BH1532"/>
  <c r="BG1532"/>
  <c r="BF1532"/>
  <c r="T1532"/>
  <c r="R1532"/>
  <c r="P1532"/>
  <c r="BI1529"/>
  <c r="BH1529"/>
  <c r="BG1529"/>
  <c r="BF1529"/>
  <c r="T1529"/>
  <c r="R1529"/>
  <c r="P1529"/>
  <c r="BI1519"/>
  <c r="BH1519"/>
  <c r="BG1519"/>
  <c r="BF1519"/>
  <c r="T1519"/>
  <c r="R1519"/>
  <c r="P1519"/>
  <c r="BI1515"/>
  <c r="BH1515"/>
  <c r="BG1515"/>
  <c r="BF1515"/>
  <c r="T1515"/>
  <c r="R1515"/>
  <c r="P1515"/>
  <c r="BI1504"/>
  <c r="BH1504"/>
  <c r="BG1504"/>
  <c r="BF1504"/>
  <c r="T1504"/>
  <c r="R1504"/>
  <c r="P1504"/>
  <c r="BI1496"/>
  <c r="BH1496"/>
  <c r="BG1496"/>
  <c r="BF1496"/>
  <c r="T1496"/>
  <c r="R1496"/>
  <c r="P1496"/>
  <c r="BI1487"/>
  <c r="BH1487"/>
  <c r="BG1487"/>
  <c r="BF1487"/>
  <c r="T1487"/>
  <c r="R1487"/>
  <c r="P1487"/>
  <c r="BI1478"/>
  <c r="BH1478"/>
  <c r="BG1478"/>
  <c r="BF1478"/>
  <c r="T1478"/>
  <c r="R1478"/>
  <c r="P1478"/>
  <c r="BI1471"/>
  <c r="BH1471"/>
  <c r="BG1471"/>
  <c r="BF1471"/>
  <c r="T1471"/>
  <c r="R1471"/>
  <c r="P1471"/>
  <c r="BI1467"/>
  <c r="BH1467"/>
  <c r="BG1467"/>
  <c r="BF1467"/>
  <c r="T1467"/>
  <c r="R1467"/>
  <c r="P1467"/>
  <c r="BI1459"/>
  <c r="BH1459"/>
  <c r="BG1459"/>
  <c r="BF1459"/>
  <c r="T1459"/>
  <c r="R1459"/>
  <c r="P1459"/>
  <c r="BI1455"/>
  <c r="BH1455"/>
  <c r="BG1455"/>
  <c r="BF1455"/>
  <c r="T1455"/>
  <c r="R1455"/>
  <c r="P1455"/>
  <c r="BI1445"/>
  <c r="BH1445"/>
  <c r="BG1445"/>
  <c r="BF1445"/>
  <c r="T1445"/>
  <c r="R1445"/>
  <c r="P1445"/>
  <c r="BI1444"/>
  <c r="BH1444"/>
  <c r="BG1444"/>
  <c r="BF1444"/>
  <c r="T1444"/>
  <c r="R1444"/>
  <c r="P1444"/>
  <c r="BI1438"/>
  <c r="BH1438"/>
  <c r="BG1438"/>
  <c r="BF1438"/>
  <c r="T1438"/>
  <c r="R1438"/>
  <c r="P1438"/>
  <c r="BI1436"/>
  <c r="BH1436"/>
  <c r="BG1436"/>
  <c r="BF1436"/>
  <c r="T1436"/>
  <c r="R1436"/>
  <c r="P1436"/>
  <c r="BI1427"/>
  <c r="BH1427"/>
  <c r="BG1427"/>
  <c r="BF1427"/>
  <c r="T1427"/>
  <c r="R1427"/>
  <c r="P1427"/>
  <c r="BI1424"/>
  <c r="BH1424"/>
  <c r="BG1424"/>
  <c r="BF1424"/>
  <c r="T1424"/>
  <c r="R1424"/>
  <c r="P1424"/>
  <c r="BI1418"/>
  <c r="BH1418"/>
  <c r="BG1418"/>
  <c r="BF1418"/>
  <c r="T1418"/>
  <c r="R1418"/>
  <c r="P1418"/>
  <c r="BI1415"/>
  <c r="BH1415"/>
  <c r="BG1415"/>
  <c r="BF1415"/>
  <c r="T1415"/>
  <c r="R1415"/>
  <c r="P1415"/>
  <c r="BI1406"/>
  <c r="BH1406"/>
  <c r="BG1406"/>
  <c r="BF1406"/>
  <c r="T1406"/>
  <c r="R1406"/>
  <c r="P1406"/>
  <c r="BI1404"/>
  <c r="BH1404"/>
  <c r="BG1404"/>
  <c r="BF1404"/>
  <c r="T1404"/>
  <c r="R1404"/>
  <c r="P1404"/>
  <c r="BI1395"/>
  <c r="BH1395"/>
  <c r="BG1395"/>
  <c r="BF1395"/>
  <c r="T1395"/>
  <c r="R1395"/>
  <c r="P1395"/>
  <c r="BI1387"/>
  <c r="BH1387"/>
  <c r="BG1387"/>
  <c r="BF1387"/>
  <c r="T1387"/>
  <c r="R1387"/>
  <c r="P1387"/>
  <c r="BI1379"/>
  <c r="BH1379"/>
  <c r="BG1379"/>
  <c r="BF1379"/>
  <c r="T1379"/>
  <c r="R1379"/>
  <c r="P1379"/>
  <c r="BI1374"/>
  <c r="BH1374"/>
  <c r="BG1374"/>
  <c r="BF1374"/>
  <c r="T1374"/>
  <c r="R1374"/>
  <c r="P1374"/>
  <c r="BI1373"/>
  <c r="BH1373"/>
  <c r="BG1373"/>
  <c r="BF1373"/>
  <c r="T1373"/>
  <c r="R1373"/>
  <c r="P1373"/>
  <c r="BI1368"/>
  <c r="BH1368"/>
  <c r="BG1368"/>
  <c r="BF1368"/>
  <c r="T1368"/>
  <c r="R1368"/>
  <c r="P1368"/>
  <c r="BI1363"/>
  <c r="BH1363"/>
  <c r="BG1363"/>
  <c r="BF1363"/>
  <c r="T1363"/>
  <c r="R1363"/>
  <c r="P1363"/>
  <c r="BI1359"/>
  <c r="BH1359"/>
  <c r="BG1359"/>
  <c r="BF1359"/>
  <c r="T1359"/>
  <c r="R1359"/>
  <c r="P1359"/>
  <c r="BI1354"/>
  <c r="BH1354"/>
  <c r="BG1354"/>
  <c r="BF1354"/>
  <c r="T1354"/>
  <c r="R1354"/>
  <c r="P1354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33"/>
  <c r="BH1333"/>
  <c r="BG1333"/>
  <c r="BF1333"/>
  <c r="T1333"/>
  <c r="R1333"/>
  <c r="P1333"/>
  <c r="BI1332"/>
  <c r="BH1332"/>
  <c r="BG1332"/>
  <c r="BF1332"/>
  <c r="T1332"/>
  <c r="R1332"/>
  <c r="P1332"/>
  <c r="BI1315"/>
  <c r="BH1315"/>
  <c r="BG1315"/>
  <c r="BF1315"/>
  <c r="T1315"/>
  <c r="R1315"/>
  <c r="P1315"/>
  <c r="BI1314"/>
  <c r="BH1314"/>
  <c r="BG1314"/>
  <c r="BF1314"/>
  <c r="T1314"/>
  <c r="R1314"/>
  <c r="P1314"/>
  <c r="BI1305"/>
  <c r="BH1305"/>
  <c r="BG1305"/>
  <c r="BF1305"/>
  <c r="T1305"/>
  <c r="R1305"/>
  <c r="P1305"/>
  <c r="BI1304"/>
  <c r="BH1304"/>
  <c r="BG1304"/>
  <c r="BF1304"/>
  <c r="T1304"/>
  <c r="R1304"/>
  <c r="P1304"/>
  <c r="BI1287"/>
  <c r="BH1287"/>
  <c r="BG1287"/>
  <c r="BF1287"/>
  <c r="T1287"/>
  <c r="R1287"/>
  <c r="P1287"/>
  <c r="BI1285"/>
  <c r="BH1285"/>
  <c r="BG1285"/>
  <c r="BF1285"/>
  <c r="T1285"/>
  <c r="R1285"/>
  <c r="P1285"/>
  <c r="BI1278"/>
  <c r="BH1278"/>
  <c r="BG1278"/>
  <c r="BF1278"/>
  <c r="T1278"/>
  <c r="R1278"/>
  <c r="P1278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0"/>
  <c r="BH1260"/>
  <c r="BG1260"/>
  <c r="BF1260"/>
  <c r="T1260"/>
  <c r="R1260"/>
  <c r="P1260"/>
  <c r="BI1257"/>
  <c r="BH1257"/>
  <c r="BG1257"/>
  <c r="BF1257"/>
  <c r="T1257"/>
  <c r="R1257"/>
  <c r="P1257"/>
  <c r="BI1252"/>
  <c r="BH1252"/>
  <c r="BG1252"/>
  <c r="BF1252"/>
  <c r="T1252"/>
  <c r="R1252"/>
  <c r="P1252"/>
  <c r="BI1249"/>
  <c r="BH1249"/>
  <c r="BG1249"/>
  <c r="BF1249"/>
  <c r="T1249"/>
  <c r="R1249"/>
  <c r="P1249"/>
  <c r="BI1240"/>
  <c r="BH1240"/>
  <c r="BG1240"/>
  <c r="BF1240"/>
  <c r="T1240"/>
  <c r="R1240"/>
  <c r="P1240"/>
  <c r="BI1237"/>
  <c r="BH1237"/>
  <c r="BG1237"/>
  <c r="BF1237"/>
  <c r="T1237"/>
  <c r="R1237"/>
  <c r="P1237"/>
  <c r="BI1207"/>
  <c r="BH1207"/>
  <c r="BG1207"/>
  <c r="BF1207"/>
  <c r="T1207"/>
  <c r="R1207"/>
  <c r="P1207"/>
  <c r="BI1204"/>
  <c r="BH1204"/>
  <c r="BG1204"/>
  <c r="BF1204"/>
  <c r="T1204"/>
  <c r="R1204"/>
  <c r="P1204"/>
  <c r="BI1174"/>
  <c r="BH1174"/>
  <c r="BG1174"/>
  <c r="BF1174"/>
  <c r="T1174"/>
  <c r="R1174"/>
  <c r="P1174"/>
  <c r="BI1171"/>
  <c r="BH1171"/>
  <c r="BG1171"/>
  <c r="BF1171"/>
  <c r="T1171"/>
  <c r="R1171"/>
  <c r="P1171"/>
  <c r="BI1168"/>
  <c r="BH1168"/>
  <c r="BG1168"/>
  <c r="BF1168"/>
  <c r="T1168"/>
  <c r="R1168"/>
  <c r="P1168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47"/>
  <c r="BH1147"/>
  <c r="BG1147"/>
  <c r="BF1147"/>
  <c r="T1147"/>
  <c r="R1147"/>
  <c r="P1147"/>
  <c r="BI1139"/>
  <c r="BH1139"/>
  <c r="BG1139"/>
  <c r="BF1139"/>
  <c r="T1139"/>
  <c r="R1139"/>
  <c r="P1139"/>
  <c r="BI1136"/>
  <c r="BH1136"/>
  <c r="BG1136"/>
  <c r="BF1136"/>
  <c r="T1136"/>
  <c r="R1136"/>
  <c r="P1136"/>
  <c r="BI1131"/>
  <c r="BH1131"/>
  <c r="BG1131"/>
  <c r="BF1131"/>
  <c r="T1131"/>
  <c r="R1131"/>
  <c r="P1131"/>
  <c r="BI1123"/>
  <c r="BH1123"/>
  <c r="BG1123"/>
  <c r="BF1123"/>
  <c r="T1123"/>
  <c r="R1123"/>
  <c r="P1123"/>
  <c r="BI1119"/>
  <c r="BH1119"/>
  <c r="BG1119"/>
  <c r="BF1119"/>
  <c r="T1119"/>
  <c r="T1118"/>
  <c r="T1117"/>
  <c r="R1119"/>
  <c r="R1118"/>
  <c r="R1117"/>
  <c r="P1119"/>
  <c r="P1118"/>
  <c r="P1117"/>
  <c r="BI1112"/>
  <c r="BH1112"/>
  <c r="BG1112"/>
  <c r="BF1112"/>
  <c r="T1112"/>
  <c r="R1112"/>
  <c r="P1112"/>
  <c r="BI1105"/>
  <c r="BH1105"/>
  <c r="BG1105"/>
  <c r="BF1105"/>
  <c r="T1105"/>
  <c r="R1105"/>
  <c r="P1105"/>
  <c r="BI1097"/>
  <c r="BH1097"/>
  <c r="BG1097"/>
  <c r="BF1097"/>
  <c r="T1097"/>
  <c r="R1097"/>
  <c r="P1097"/>
  <c r="BI1071"/>
  <c r="BH1071"/>
  <c r="BG1071"/>
  <c r="BF1071"/>
  <c r="T1071"/>
  <c r="R1071"/>
  <c r="P1071"/>
  <c r="BI1044"/>
  <c r="BH1044"/>
  <c r="BG1044"/>
  <c r="BF1044"/>
  <c r="T1044"/>
  <c r="R1044"/>
  <c r="P1044"/>
  <c r="BI1040"/>
  <c r="BH1040"/>
  <c r="BG1040"/>
  <c r="BF1040"/>
  <c r="T1040"/>
  <c r="R1040"/>
  <c r="P1040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2"/>
  <c r="BH1022"/>
  <c r="BG1022"/>
  <c r="BF1022"/>
  <c r="T1022"/>
  <c r="R1022"/>
  <c r="P1022"/>
  <c r="BI1015"/>
  <c r="BH1015"/>
  <c r="BG1015"/>
  <c r="BF1015"/>
  <c r="T1015"/>
  <c r="R1015"/>
  <c r="P1015"/>
  <c r="BI1012"/>
  <c r="BH1012"/>
  <c r="BG1012"/>
  <c r="BF1012"/>
  <c r="T1012"/>
  <c r="R1012"/>
  <c r="P1012"/>
  <c r="BI1003"/>
  <c r="BH1003"/>
  <c r="BG1003"/>
  <c r="BF1003"/>
  <c r="T1003"/>
  <c r="R1003"/>
  <c r="P1003"/>
  <c r="BI1002"/>
  <c r="BH1002"/>
  <c r="BG1002"/>
  <c r="BF1002"/>
  <c r="T1002"/>
  <c r="R1002"/>
  <c r="P1002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69"/>
  <c r="BH969"/>
  <c r="BG969"/>
  <c r="BF969"/>
  <c r="T969"/>
  <c r="R969"/>
  <c r="P969"/>
  <c r="BI938"/>
  <c r="BH938"/>
  <c r="BG938"/>
  <c r="BF938"/>
  <c r="T938"/>
  <c r="R938"/>
  <c r="P938"/>
  <c r="BI908"/>
  <c r="BH908"/>
  <c r="BG908"/>
  <c r="BF908"/>
  <c r="T908"/>
  <c r="R908"/>
  <c r="P908"/>
  <c r="BI878"/>
  <c r="BH878"/>
  <c r="BG878"/>
  <c r="BF878"/>
  <c r="T878"/>
  <c r="R878"/>
  <c r="P878"/>
  <c r="BI868"/>
  <c r="BH868"/>
  <c r="BG868"/>
  <c r="BF868"/>
  <c r="T868"/>
  <c r="R868"/>
  <c r="P868"/>
  <c r="BI859"/>
  <c r="BH859"/>
  <c r="BG859"/>
  <c r="BF859"/>
  <c r="T859"/>
  <c r="R859"/>
  <c r="P859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6"/>
  <c r="BH826"/>
  <c r="BG826"/>
  <c r="BF826"/>
  <c r="T826"/>
  <c r="R826"/>
  <c r="P826"/>
  <c r="BI821"/>
  <c r="BH821"/>
  <c r="BG821"/>
  <c r="BF821"/>
  <c r="T821"/>
  <c r="R821"/>
  <c r="P821"/>
  <c r="BI817"/>
  <c r="BH817"/>
  <c r="BG817"/>
  <c r="BF817"/>
  <c r="T817"/>
  <c r="R817"/>
  <c r="P817"/>
  <c r="BI809"/>
  <c r="BH809"/>
  <c r="BG809"/>
  <c r="BF809"/>
  <c r="T809"/>
  <c r="R809"/>
  <c r="P809"/>
  <c r="BI804"/>
  <c r="BH804"/>
  <c r="BG804"/>
  <c r="BF804"/>
  <c r="T804"/>
  <c r="R804"/>
  <c r="P804"/>
  <c r="BI795"/>
  <c r="BH795"/>
  <c r="BG795"/>
  <c r="BF795"/>
  <c r="T795"/>
  <c r="R795"/>
  <c r="P795"/>
  <c r="BI792"/>
  <c r="BH792"/>
  <c r="BG792"/>
  <c r="BF792"/>
  <c r="T792"/>
  <c r="R792"/>
  <c r="P792"/>
  <c r="BI774"/>
  <c r="BH774"/>
  <c r="BG774"/>
  <c r="BF774"/>
  <c r="T774"/>
  <c r="R774"/>
  <c r="P774"/>
  <c r="BI766"/>
  <c r="BH766"/>
  <c r="BG766"/>
  <c r="BF766"/>
  <c r="T766"/>
  <c r="R766"/>
  <c r="P766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38"/>
  <c r="BH738"/>
  <c r="BG738"/>
  <c r="BF738"/>
  <c r="T738"/>
  <c r="R738"/>
  <c r="P738"/>
  <c r="BI727"/>
  <c r="BH727"/>
  <c r="BG727"/>
  <c r="BF727"/>
  <c r="T727"/>
  <c r="R727"/>
  <c r="P727"/>
  <c r="BI716"/>
  <c r="BH716"/>
  <c r="BG716"/>
  <c r="BF716"/>
  <c r="T716"/>
  <c r="R716"/>
  <c r="P716"/>
  <c r="BI697"/>
  <c r="BH697"/>
  <c r="BG697"/>
  <c r="BF697"/>
  <c r="T697"/>
  <c r="R697"/>
  <c r="P697"/>
  <c r="BI687"/>
  <c r="BH687"/>
  <c r="BG687"/>
  <c r="BF687"/>
  <c r="T687"/>
  <c r="R687"/>
  <c r="P687"/>
  <c r="BI668"/>
  <c r="BH668"/>
  <c r="BG668"/>
  <c r="BF668"/>
  <c r="T668"/>
  <c r="R668"/>
  <c r="P668"/>
  <c r="BI660"/>
  <c r="BH660"/>
  <c r="BG660"/>
  <c r="BF660"/>
  <c r="T660"/>
  <c r="R660"/>
  <c r="P660"/>
  <c r="BI652"/>
  <c r="BH652"/>
  <c r="BG652"/>
  <c r="BF652"/>
  <c r="T652"/>
  <c r="R652"/>
  <c r="P652"/>
  <c r="BI640"/>
  <c r="BH640"/>
  <c r="BG640"/>
  <c r="BF640"/>
  <c r="T640"/>
  <c r="R640"/>
  <c r="P640"/>
  <c r="BI635"/>
  <c r="BH635"/>
  <c r="BG635"/>
  <c r="BF635"/>
  <c r="T635"/>
  <c r="R635"/>
  <c r="P635"/>
  <c r="BI623"/>
  <c r="BH623"/>
  <c r="BG623"/>
  <c r="BF623"/>
  <c r="T623"/>
  <c r="R623"/>
  <c r="P623"/>
  <c r="BI593"/>
  <c r="BH593"/>
  <c r="BG593"/>
  <c r="BF593"/>
  <c r="T593"/>
  <c r="R593"/>
  <c r="P593"/>
  <c r="BI584"/>
  <c r="BH584"/>
  <c r="BG584"/>
  <c r="BF584"/>
  <c r="T584"/>
  <c r="R584"/>
  <c r="P584"/>
  <c r="BI572"/>
  <c r="BH572"/>
  <c r="BG572"/>
  <c r="BF572"/>
  <c r="T572"/>
  <c r="R572"/>
  <c r="P572"/>
  <c r="BI564"/>
  <c r="BH564"/>
  <c r="BG564"/>
  <c r="BF564"/>
  <c r="T564"/>
  <c r="R564"/>
  <c r="P564"/>
  <c r="BI555"/>
  <c r="BH555"/>
  <c r="BG555"/>
  <c r="BF555"/>
  <c r="T555"/>
  <c r="R555"/>
  <c r="P555"/>
  <c r="BI540"/>
  <c r="BH540"/>
  <c r="BG540"/>
  <c r="BF540"/>
  <c r="T540"/>
  <c r="R540"/>
  <c r="P540"/>
  <c r="BI532"/>
  <c r="BH532"/>
  <c r="BG532"/>
  <c r="BF532"/>
  <c r="T532"/>
  <c r="R532"/>
  <c r="P532"/>
  <c r="BI524"/>
  <c r="BH524"/>
  <c r="BG524"/>
  <c r="BF524"/>
  <c r="T524"/>
  <c r="R524"/>
  <c r="P524"/>
  <c r="BI516"/>
  <c r="BH516"/>
  <c r="BG516"/>
  <c r="BF516"/>
  <c r="T516"/>
  <c r="R516"/>
  <c r="P516"/>
  <c r="BI508"/>
  <c r="BH508"/>
  <c r="BG508"/>
  <c r="BF508"/>
  <c r="T508"/>
  <c r="R508"/>
  <c r="P508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76"/>
  <c r="BH476"/>
  <c r="BG476"/>
  <c r="BF476"/>
  <c r="T476"/>
  <c r="R476"/>
  <c r="P476"/>
  <c r="BI468"/>
  <c r="BH468"/>
  <c r="BG468"/>
  <c r="BF468"/>
  <c r="T468"/>
  <c r="R468"/>
  <c r="P468"/>
  <c r="BI460"/>
  <c r="BH460"/>
  <c r="BG460"/>
  <c r="BF460"/>
  <c r="T460"/>
  <c r="R460"/>
  <c r="P460"/>
  <c r="BI452"/>
  <c r="BH452"/>
  <c r="BG452"/>
  <c r="BF452"/>
  <c r="T452"/>
  <c r="R452"/>
  <c r="P452"/>
  <c r="BI431"/>
  <c r="BH431"/>
  <c r="BG431"/>
  <c r="BF431"/>
  <c r="T431"/>
  <c r="R431"/>
  <c r="P431"/>
  <c r="BI421"/>
  <c r="BH421"/>
  <c r="BG421"/>
  <c r="BF421"/>
  <c r="T421"/>
  <c r="R421"/>
  <c r="P421"/>
  <c r="BI413"/>
  <c r="BH413"/>
  <c r="BG413"/>
  <c r="BF413"/>
  <c r="T413"/>
  <c r="R413"/>
  <c r="P413"/>
  <c r="BI398"/>
  <c r="BH398"/>
  <c r="BG398"/>
  <c r="BF398"/>
  <c r="T398"/>
  <c r="R398"/>
  <c r="P398"/>
  <c r="BI388"/>
  <c r="BH388"/>
  <c r="BG388"/>
  <c r="BF388"/>
  <c r="T388"/>
  <c r="R388"/>
  <c r="P388"/>
  <c r="BI386"/>
  <c r="BH386"/>
  <c r="BG386"/>
  <c r="BF386"/>
  <c r="T386"/>
  <c r="R386"/>
  <c r="P386"/>
  <c r="BI378"/>
  <c r="BH378"/>
  <c r="BG378"/>
  <c r="BF378"/>
  <c r="T378"/>
  <c r="R378"/>
  <c r="P378"/>
  <c r="BI370"/>
  <c r="BH370"/>
  <c r="BG370"/>
  <c r="BF370"/>
  <c r="T370"/>
  <c r="R370"/>
  <c r="P370"/>
  <c r="BI361"/>
  <c r="BH361"/>
  <c r="BG361"/>
  <c r="BF361"/>
  <c r="T361"/>
  <c r="R361"/>
  <c r="P361"/>
  <c r="BI349"/>
  <c r="BH349"/>
  <c r="BG349"/>
  <c r="BF349"/>
  <c r="T349"/>
  <c r="R349"/>
  <c r="P349"/>
  <c r="BI339"/>
  <c r="BH339"/>
  <c r="BG339"/>
  <c r="BF339"/>
  <c r="T339"/>
  <c r="R339"/>
  <c r="P339"/>
  <c r="BI329"/>
  <c r="BH329"/>
  <c r="BG329"/>
  <c r="BF329"/>
  <c r="T329"/>
  <c r="R329"/>
  <c r="P329"/>
  <c r="BI321"/>
  <c r="BH321"/>
  <c r="BG321"/>
  <c r="BF321"/>
  <c r="T321"/>
  <c r="R321"/>
  <c r="P321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299"/>
  <c r="BH299"/>
  <c r="BG299"/>
  <c r="BF299"/>
  <c r="T299"/>
  <c r="R299"/>
  <c r="P299"/>
  <c r="BI289"/>
  <c r="BH289"/>
  <c r="BG289"/>
  <c r="BF289"/>
  <c r="T289"/>
  <c r="R289"/>
  <c r="P289"/>
  <c r="BI280"/>
  <c r="BH280"/>
  <c r="BG280"/>
  <c r="BF280"/>
  <c r="T280"/>
  <c r="R280"/>
  <c r="P280"/>
  <c r="BI270"/>
  <c r="BH270"/>
  <c r="BG270"/>
  <c r="BF270"/>
  <c r="T270"/>
  <c r="R270"/>
  <c r="P270"/>
  <c r="BI266"/>
  <c r="BH266"/>
  <c r="BG266"/>
  <c r="BF266"/>
  <c r="T266"/>
  <c r="R266"/>
  <c r="P266"/>
  <c r="BI257"/>
  <c r="BH257"/>
  <c r="BG257"/>
  <c r="BF257"/>
  <c r="T257"/>
  <c r="R257"/>
  <c r="P257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8"/>
  <c r="BH218"/>
  <c r="BG218"/>
  <c r="BF218"/>
  <c r="T218"/>
  <c r="R218"/>
  <c r="P218"/>
  <c r="BI211"/>
  <c r="BH211"/>
  <c r="BG211"/>
  <c r="BF211"/>
  <c r="T211"/>
  <c r="R211"/>
  <c r="P211"/>
  <c r="BI192"/>
  <c r="BH192"/>
  <c r="BG192"/>
  <c r="BF192"/>
  <c r="T192"/>
  <c r="T183"/>
  <c r="R192"/>
  <c r="R183"/>
  <c r="P192"/>
  <c r="P183"/>
  <c r="BI184"/>
  <c r="BH184"/>
  <c r="BG184"/>
  <c r="BF184"/>
  <c r="T184"/>
  <c r="R184"/>
  <c r="P184"/>
  <c r="BI172"/>
  <c r="BH172"/>
  <c r="BG172"/>
  <c r="BF172"/>
  <c r="T172"/>
  <c r="T171"/>
  <c r="R172"/>
  <c r="R171"/>
  <c r="P172"/>
  <c r="P171"/>
  <c r="J164"/>
  <c r="F164"/>
  <c r="F162"/>
  <c r="E160"/>
  <c r="J93"/>
  <c r="F93"/>
  <c r="F91"/>
  <c r="E89"/>
  <c r="J26"/>
  <c r="E26"/>
  <c r="J165"/>
  <c r="J25"/>
  <c r="J20"/>
  <c r="E20"/>
  <c r="F165"/>
  <c r="J19"/>
  <c r="J14"/>
  <c r="J91"/>
  <c r="E7"/>
  <c r="E85"/>
  <c i="1" r="L90"/>
  <c r="AM90"/>
  <c r="AM89"/>
  <c r="L89"/>
  <c r="AM87"/>
  <c r="L87"/>
  <c r="L85"/>
  <c r="L84"/>
  <c i="2" r="J1858"/>
  <c r="BK1624"/>
  <c r="J1168"/>
  <c r="BK484"/>
  <c r="J2186"/>
  <c r="J2059"/>
  <c r="BK1696"/>
  <c r="J1395"/>
  <c r="J270"/>
  <c r="BK1974"/>
  <c r="J1735"/>
  <c r="J1622"/>
  <c r="J1444"/>
  <c r="BK349"/>
  <c r="BK2098"/>
  <c r="J2044"/>
  <c r="BK826"/>
  <c r="J2231"/>
  <c r="J1131"/>
  <c r="J938"/>
  <c r="BK388"/>
  <c r="J1897"/>
  <c r="J1424"/>
  <c r="J1147"/>
  <c r="J668"/>
  <c r="BK2131"/>
  <c r="BK1846"/>
  <c r="J1459"/>
  <c r="BK1285"/>
  <c r="BK1002"/>
  <c r="BK652"/>
  <c i="1" r="AS107"/>
  <c i="2" r="J2404"/>
  <c r="J2334"/>
  <c r="J2293"/>
  <c r="J2155"/>
  <c r="J1921"/>
  <c r="BK1685"/>
  <c r="J1406"/>
  <c r="J1204"/>
  <c r="J792"/>
  <c r="J321"/>
  <c r="J2926"/>
  <c r="BK2861"/>
  <c r="J2736"/>
  <c r="BK2617"/>
  <c r="BK2519"/>
  <c r="J2468"/>
  <c r="BK2325"/>
  <c r="J2195"/>
  <c r="J2049"/>
  <c r="J1849"/>
  <c r="J1504"/>
  <c r="J1139"/>
  <c r="BK564"/>
  <c r="BK2926"/>
  <c r="J2765"/>
  <c r="J795"/>
  <c r="J623"/>
  <c r="BK321"/>
  <c i="3" r="BK340"/>
  <c i="4" r="BK144"/>
  <c r="J36"/>
  <c i="5" r="BK147"/>
  <c r="J274"/>
  <c r="J219"/>
  <c r="J321"/>
  <c r="BK154"/>
  <c r="BK205"/>
  <c r="J176"/>
  <c i="6" r="BK270"/>
  <c r="BK169"/>
  <c r="BK222"/>
  <c r="J269"/>
  <c r="J291"/>
  <c r="BK250"/>
  <c r="J148"/>
  <c r="J229"/>
  <c r="J224"/>
  <c r="J190"/>
  <c r="J222"/>
  <c r="BK220"/>
  <c r="J169"/>
  <c r="J236"/>
  <c i="7" r="J328"/>
  <c r="J360"/>
  <c r="BK253"/>
  <c r="BK345"/>
  <c r="BK260"/>
  <c r="J327"/>
  <c r="J332"/>
  <c r="J367"/>
  <c r="BK395"/>
  <c r="J174"/>
  <c r="J280"/>
  <c i="8" r="J482"/>
  <c r="BK327"/>
  <c r="J643"/>
  <c r="J532"/>
  <c r="J226"/>
  <c r="J542"/>
  <c r="BK362"/>
  <c r="J166"/>
  <c r="BK541"/>
  <c r="J362"/>
  <c r="BK166"/>
  <c r="J337"/>
  <c r="J302"/>
  <c r="J277"/>
  <c r="BK654"/>
  <c r="J218"/>
  <c r="J605"/>
  <c r="BK554"/>
  <c r="J387"/>
  <c r="BK532"/>
  <c r="BK468"/>
  <c r="J334"/>
  <c r="J491"/>
  <c r="J222"/>
  <c i="9" r="BK170"/>
  <c r="J155"/>
  <c r="BK201"/>
  <c r="BK155"/>
  <c i="10" r="J373"/>
  <c r="BK357"/>
  <c r="J270"/>
  <c r="BK314"/>
  <c i="11" r="BK421"/>
  <c r="J314"/>
  <c r="J217"/>
  <c r="BK413"/>
  <c r="BK356"/>
  <c r="J264"/>
  <c r="J392"/>
  <c r="J263"/>
  <c r="J152"/>
  <c r="J399"/>
  <c r="BK354"/>
  <c r="J275"/>
  <c r="BK152"/>
  <c r="J319"/>
  <c r="J244"/>
  <c r="BK296"/>
  <c r="J352"/>
  <c r="J266"/>
  <c r="BK266"/>
  <c i="12" r="J149"/>
  <c r="J158"/>
  <c r="BK144"/>
  <c r="J146"/>
  <c i="13" r="J234"/>
  <c r="J161"/>
  <c r="BK242"/>
  <c r="J187"/>
  <c r="J238"/>
  <c r="J202"/>
  <c r="BK176"/>
  <c r="BK221"/>
  <c r="BK161"/>
  <c r="J230"/>
  <c r="BK154"/>
  <c r="BK216"/>
  <c i="14" r="BK598"/>
  <c r="BK502"/>
  <c r="BK414"/>
  <c r="BK220"/>
  <c r="J669"/>
  <c r="J639"/>
  <c r="J493"/>
  <c r="BK286"/>
  <c r="BK767"/>
  <c r="J731"/>
  <c r="J494"/>
  <c r="BK263"/>
  <c r="J739"/>
  <c r="J511"/>
  <c r="BK199"/>
  <c r="J662"/>
  <c r="J451"/>
  <c r="BK359"/>
  <c r="J712"/>
  <c r="J623"/>
  <c r="BK630"/>
  <c r="J384"/>
  <c r="BK795"/>
  <c r="BK777"/>
  <c r="J460"/>
  <c r="J779"/>
  <c r="J485"/>
  <c r="BK330"/>
  <c r="J172"/>
  <c r="BK501"/>
  <c r="BK367"/>
  <c r="J271"/>
  <c r="J180"/>
  <c r="BK142"/>
  <c r="BK396"/>
  <c r="BK323"/>
  <c r="BK195"/>
  <c r="BK601"/>
  <c r="J444"/>
  <c r="J396"/>
  <c r="J279"/>
  <c i="15" r="BK461"/>
  <c r="J270"/>
  <c r="J396"/>
  <c r="J212"/>
  <c r="J281"/>
  <c r="J400"/>
  <c r="BK152"/>
  <c r="BK382"/>
  <c r="J312"/>
  <c r="J200"/>
  <c r="BK434"/>
  <c r="J373"/>
  <c r="J254"/>
  <c i="16" r="BK298"/>
  <c r="BK217"/>
  <c r="BK199"/>
  <c r="BK221"/>
  <c r="BK322"/>
  <c r="J287"/>
  <c r="J229"/>
  <c r="J240"/>
  <c r="BK198"/>
  <c r="J215"/>
  <c r="J277"/>
  <c r="J205"/>
  <c r="J253"/>
  <c r="BK212"/>
  <c r="BK197"/>
  <c r="BK150"/>
  <c i="17" r="J291"/>
  <c r="J174"/>
  <c r="J298"/>
  <c r="J191"/>
  <c r="J180"/>
  <c i="2" r="BK2230"/>
  <c r="J1672"/>
  <c r="J859"/>
  <c r="BK2133"/>
  <c r="BK1921"/>
  <c r="BK1673"/>
  <c r="BK1315"/>
  <c r="BK938"/>
  <c r="BK310"/>
  <c r="J2133"/>
  <c r="J1763"/>
  <c r="BK1571"/>
  <c r="BK1305"/>
  <c r="BK697"/>
  <c r="J2223"/>
  <c r="J2039"/>
  <c r="J1304"/>
  <c r="J532"/>
  <c r="BK2195"/>
  <c r="J2161"/>
  <c r="J1136"/>
  <c r="BK452"/>
  <c r="BK329"/>
  <c r="J2060"/>
  <c r="J1803"/>
  <c r="J1445"/>
  <c r="BK1207"/>
  <c r="BK1027"/>
  <c r="J492"/>
  <c r="BK2161"/>
  <c r="J2098"/>
  <c r="BK1826"/>
  <c r="J1529"/>
  <c r="BK1354"/>
  <c r="J1044"/>
  <c r="BK792"/>
  <c r="BK572"/>
  <c r="J238"/>
  <c r="J2895"/>
  <c r="J2853"/>
  <c r="BK2739"/>
  <c r="BK2573"/>
  <c r="BK2516"/>
  <c r="J2448"/>
  <c r="J2347"/>
  <c r="J2328"/>
  <c r="BK2292"/>
  <c r="J2212"/>
  <c r="BK1823"/>
  <c r="BK1665"/>
  <c r="J1249"/>
  <c r="J1161"/>
  <c r="J738"/>
  <c r="BK2934"/>
  <c r="BK2890"/>
  <c r="J2808"/>
  <c r="BK2707"/>
  <c r="BK2576"/>
  <c r="BK2530"/>
  <c r="BK2432"/>
  <c r="BK2336"/>
  <c r="J2292"/>
  <c r="BK2186"/>
  <c r="BK2059"/>
  <c r="J2003"/>
  <c r="J1843"/>
  <c r="BK1471"/>
  <c r="J1155"/>
  <c r="J826"/>
  <c r="BK524"/>
  <c r="BK2931"/>
  <c r="J2830"/>
  <c r="J2762"/>
  <c r="BK2560"/>
  <c r="J2516"/>
  <c r="BK2404"/>
  <c r="J2325"/>
  <c r="J2301"/>
  <c r="BK1955"/>
  <c r="J1783"/>
  <c r="J1609"/>
  <c r="BK1363"/>
  <c r="BK1071"/>
  <c r="BK969"/>
  <c r="BK508"/>
  <c r="J231"/>
  <c r="J1848"/>
  <c r="J1496"/>
  <c r="BK1395"/>
  <c r="J1027"/>
  <c r="BK668"/>
  <c r="BK266"/>
  <c r="J1438"/>
  <c r="BK1161"/>
  <c r="BK1003"/>
  <c r="J687"/>
  <c r="J524"/>
  <c r="J280"/>
  <c i="3" r="J349"/>
  <c r="BK297"/>
  <c r="J276"/>
  <c r="J255"/>
  <c r="J245"/>
  <c r="J210"/>
  <c r="BK330"/>
  <c r="J236"/>
  <c r="J227"/>
  <c r="J149"/>
  <c r="J200"/>
  <c r="BK138"/>
  <c r="BK174"/>
  <c r="BK165"/>
  <c r="BK157"/>
  <c r="J169"/>
  <c r="BK149"/>
  <c r="J138"/>
  <c r="J157"/>
  <c i="4" r="BK194"/>
  <c r="BK178"/>
  <c r="BK154"/>
  <c r="J140"/>
  <c r="J172"/>
  <c r="BK166"/>
  <c r="J150"/>
  <c r="J194"/>
  <c r="J133"/>
  <c r="BK172"/>
  <c r="J178"/>
  <c r="BK186"/>
  <c i="5" r="BK357"/>
  <c r="J191"/>
  <c r="J351"/>
  <c r="BK274"/>
  <c r="BK350"/>
  <c r="J330"/>
  <c r="BK268"/>
  <c r="J140"/>
  <c r="BK328"/>
  <c r="BK176"/>
  <c r="J307"/>
  <c r="J247"/>
  <c r="J181"/>
  <c r="BK198"/>
  <c r="J154"/>
  <c i="6" r="J277"/>
  <c r="BK246"/>
  <c r="BK224"/>
  <c r="BK185"/>
  <c r="J297"/>
  <c r="BK257"/>
  <c r="BK311"/>
  <c r="BK193"/>
  <c r="J311"/>
  <c r="J270"/>
  <c r="BK214"/>
  <c r="BK280"/>
  <c r="J142"/>
  <c r="BK272"/>
  <c r="J241"/>
  <c r="BK215"/>
  <c r="J167"/>
  <c r="J245"/>
  <c r="J251"/>
  <c r="BK182"/>
  <c r="J197"/>
  <c i="7" r="J363"/>
  <c r="BK327"/>
  <c r="BK198"/>
  <c r="J342"/>
  <c r="BK187"/>
  <c r="BK273"/>
  <c r="BK287"/>
  <c r="BK207"/>
  <c r="J317"/>
  <c r="J354"/>
  <c r="J245"/>
  <c r="J403"/>
  <c r="BK237"/>
  <c r="J294"/>
  <c r="J158"/>
  <c r="BK220"/>
  <c r="BK335"/>
  <c r="J187"/>
  <c i="8" r="BK515"/>
  <c r="J439"/>
  <c r="BK321"/>
  <c r="BK619"/>
  <c r="J541"/>
  <c r="BK404"/>
  <c r="BK270"/>
  <c r="BK580"/>
  <c r="BK461"/>
  <c r="J209"/>
  <c r="J633"/>
  <c r="J523"/>
  <c r="BK398"/>
  <c r="J270"/>
  <c r="BK612"/>
  <c r="BK182"/>
  <c r="BK551"/>
  <c r="J442"/>
  <c r="J671"/>
  <c r="BK646"/>
  <c r="BK337"/>
  <c r="BK277"/>
  <c r="BK626"/>
  <c r="J524"/>
  <c r="J409"/>
  <c r="J371"/>
  <c r="J253"/>
  <c r="J458"/>
  <c r="BK171"/>
  <c r="BK400"/>
  <c r="J245"/>
  <c r="BK420"/>
  <c r="BK237"/>
  <c i="9" r="BK220"/>
  <c r="BK148"/>
  <c r="J217"/>
  <c r="BK187"/>
  <c r="J187"/>
  <c i="10" r="J359"/>
  <c r="J375"/>
  <c r="J282"/>
  <c r="J182"/>
  <c r="BK311"/>
  <c r="BK209"/>
  <c r="BK192"/>
  <c r="J355"/>
  <c r="J382"/>
  <c r="BK369"/>
  <c r="J330"/>
  <c r="J314"/>
  <c r="J235"/>
  <c r="J365"/>
  <c r="BK267"/>
  <c r="BK242"/>
  <c i="11" r="J423"/>
  <c r="BK399"/>
  <c r="J206"/>
  <c r="BK140"/>
  <c r="J412"/>
  <c r="J384"/>
  <c r="BK280"/>
  <c r="J425"/>
  <c r="J375"/>
  <c r="J219"/>
  <c r="BK168"/>
  <c r="BK410"/>
  <c r="BK394"/>
  <c r="J296"/>
  <c r="J230"/>
  <c r="J389"/>
  <c r="BK319"/>
  <c r="BK219"/>
  <c r="J160"/>
  <c r="J419"/>
  <c r="J390"/>
  <c r="BK422"/>
  <c r="J309"/>
  <c r="J276"/>
  <c r="J168"/>
  <c r="BK333"/>
  <c r="BK255"/>
  <c r="BK375"/>
  <c r="BK197"/>
  <c r="J146"/>
  <c r="J281"/>
  <c r="J258"/>
  <c r="J167"/>
  <c i="12" r="BK143"/>
  <c r="J150"/>
  <c r="J155"/>
  <c r="J143"/>
  <c i="13" r="BK239"/>
  <c r="BK202"/>
  <c r="J248"/>
  <c r="BK213"/>
  <c r="J241"/>
  <c i="14" r="BK235"/>
  <c r="BK746"/>
  <c r="BK561"/>
  <c r="J529"/>
  <c r="J459"/>
  <c r="BK312"/>
  <c r="J170"/>
  <c r="J663"/>
  <c r="BK585"/>
  <c r="BK366"/>
  <c r="J667"/>
  <c r="BK612"/>
  <c r="BK515"/>
  <c r="J355"/>
  <c r="J753"/>
  <c r="BK667"/>
  <c r="J594"/>
  <c r="J598"/>
  <c r="J577"/>
  <c r="BK153"/>
  <c r="J778"/>
  <c r="BK710"/>
  <c r="J435"/>
  <c r="BK787"/>
  <c r="J746"/>
  <c r="J608"/>
  <c r="BK407"/>
  <c r="J263"/>
  <c r="J593"/>
  <c r="BK507"/>
  <c r="BK477"/>
  <c r="BK434"/>
  <c r="BK301"/>
  <c r="J227"/>
  <c r="J157"/>
  <c r="J677"/>
  <c r="J630"/>
  <c r="BK374"/>
  <c r="J312"/>
  <c r="J249"/>
  <c r="J238"/>
  <c r="J142"/>
  <c r="BK485"/>
  <c r="J443"/>
  <c r="J403"/>
  <c r="J299"/>
  <c i="15" r="BK469"/>
  <c r="J279"/>
  <c r="J412"/>
  <c r="BK356"/>
  <c r="J448"/>
  <c r="BK260"/>
  <c r="J356"/>
  <c r="J290"/>
  <c r="BK390"/>
  <c r="BK254"/>
  <c r="BK143"/>
  <c r="J267"/>
  <c r="J456"/>
  <c r="J237"/>
  <c r="J152"/>
  <c r="BK237"/>
  <c i="16" r="J306"/>
  <c r="BK229"/>
  <c r="J212"/>
  <c r="BK166"/>
  <c r="BK181"/>
  <c r="BK219"/>
  <c r="J210"/>
  <c r="BK245"/>
  <c r="BK214"/>
  <c r="J236"/>
  <c r="BK203"/>
  <c r="BK148"/>
  <c r="BK307"/>
  <c r="BK215"/>
  <c r="BK314"/>
  <c r="J222"/>
  <c r="BK209"/>
  <c r="J245"/>
  <c r="BK191"/>
  <c r="BK204"/>
  <c i="17" r="J148"/>
  <c r="J273"/>
  <c r="BK263"/>
  <c r="BK191"/>
  <c r="J137"/>
  <c i="2" r="BK1860"/>
  <c r="J1685"/>
  <c r="J1305"/>
  <c r="J1015"/>
  <c r="BK431"/>
  <c r="J2114"/>
  <c r="BK2049"/>
  <c r="J1532"/>
  <c r="BK1346"/>
  <c r="J257"/>
  <c r="BK1966"/>
  <c r="J1793"/>
  <c r="J1568"/>
  <c r="BK738"/>
  <c r="BK2149"/>
  <c r="BK2060"/>
  <c r="BK1123"/>
  <c r="BK2168"/>
  <c r="J1031"/>
  <c r="J476"/>
  <c r="BK2114"/>
  <c r="J1823"/>
  <c r="BK1427"/>
  <c r="J1035"/>
  <c r="J851"/>
  <c r="BK2231"/>
  <c r="J2071"/>
  <c r="BK1745"/>
  <c r="BK1445"/>
  <c r="J1207"/>
  <c r="J804"/>
  <c r="BK476"/>
  <c r="J2938"/>
  <c r="J2890"/>
  <c r="J2777"/>
  <c r="BK2682"/>
  <c r="BK2544"/>
  <c r="BK2494"/>
  <c r="BK2275"/>
  <c r="J1974"/>
  <c r="BK1532"/>
  <c r="BK1304"/>
  <c r="BK836"/>
  <c r="BK532"/>
  <c r="BK2949"/>
  <c r="J2923"/>
  <c r="J2786"/>
  <c r="J2708"/>
  <c r="J2560"/>
  <c r="BK2505"/>
  <c r="BK2381"/>
  <c r="BK2293"/>
  <c r="J2149"/>
  <c r="J2045"/>
  <c r="BK1725"/>
  <c r="J1363"/>
  <c r="BK1136"/>
  <c r="BK584"/>
  <c r="J2919"/>
  <c r="BK2736"/>
  <c r="J2544"/>
  <c r="J2432"/>
  <c r="BK2328"/>
  <c r="BK2141"/>
  <c r="BK1735"/>
  <c r="BK1593"/>
  <c r="J1354"/>
  <c r="J1002"/>
  <c r="BK516"/>
  <c r="BK172"/>
  <c r="J1404"/>
  <c r="BK1147"/>
  <c r="BK989"/>
  <c r="BK361"/>
  <c r="BK1373"/>
  <c r="BK1260"/>
  <c r="J754"/>
  <c r="BK540"/>
  <c r="BK398"/>
  <c r="BK289"/>
  <c i="3" r="BK276"/>
  <c r="J174"/>
  <c r="BK236"/>
  <c r="BK245"/>
  <c i="4" r="J160"/>
  <c r="BK133"/>
  <c i="5" r="J280"/>
  <c r="J341"/>
  <c r="F39"/>
  <c i="6" r="J215"/>
  <c r="BK241"/>
  <c r="BK221"/>
  <c r="BK229"/>
  <c r="BK204"/>
  <c r="J246"/>
  <c r="J207"/>
  <c r="J151"/>
  <c i="7" r="BK360"/>
  <c r="J312"/>
  <c r="BK167"/>
  <c r="BK230"/>
  <c r="J357"/>
  <c r="J215"/>
  <c r="BK266"/>
  <c r="J389"/>
  <c r="BK403"/>
  <c r="J253"/>
  <c r="J399"/>
  <c r="J250"/>
  <c r="BK181"/>
  <c i="8" r="BK489"/>
  <c r="J369"/>
  <c r="J646"/>
  <c r="J411"/>
  <c r="BK633"/>
  <c r="BK523"/>
  <c r="BK360"/>
  <c r="BK161"/>
  <c r="BK425"/>
  <c r="J266"/>
  <c r="J355"/>
  <c r="J489"/>
  <c r="BK253"/>
  <c r="J599"/>
  <c r="J233"/>
  <c r="BK636"/>
  <c r="BK571"/>
  <c r="BK396"/>
  <c r="BK233"/>
  <c r="J425"/>
  <c r="BK442"/>
  <c r="J515"/>
  <c r="J307"/>
  <c i="9" r="J224"/>
  <c i="10" r="J347"/>
  <c r="BK317"/>
  <c r="J159"/>
  <c r="BK327"/>
  <c r="J199"/>
  <c r="J363"/>
  <c r="BK323"/>
  <c r="J306"/>
  <c r="J168"/>
  <c i="11" r="BK329"/>
  <c r="BK187"/>
  <c r="J348"/>
  <c r="J260"/>
  <c r="BK432"/>
  <c r="BK400"/>
  <c r="J428"/>
  <c r="J306"/>
  <c r="J261"/>
  <c r="J338"/>
  <c r="J228"/>
  <c r="BK291"/>
  <c r="J301"/>
  <c i="13" r="J198"/>
  <c r="J225"/>
  <c i="14" r="BK586"/>
  <c r="J476"/>
  <c r="J322"/>
  <c r="BK181"/>
  <c r="BK646"/>
  <c r="J502"/>
  <c r="BK279"/>
  <c r="BK712"/>
  <c r="J537"/>
  <c r="BK432"/>
  <c r="BK236"/>
  <c r="BK730"/>
  <c r="BK596"/>
  <c r="BK430"/>
  <c r="J723"/>
  <c r="J578"/>
  <c r="J388"/>
  <c r="BK331"/>
  <c r="J719"/>
  <c r="J646"/>
  <c r="BK639"/>
  <c r="BK578"/>
  <c r="J199"/>
  <c r="J774"/>
  <c r="J304"/>
  <c r="J777"/>
  <c r="J693"/>
  <c r="BK484"/>
  <c r="J300"/>
  <c r="J515"/>
  <c r="BK468"/>
  <c r="BK355"/>
  <c r="J270"/>
  <c r="J173"/>
  <c r="BK654"/>
  <c r="J359"/>
  <c r="BK262"/>
  <c r="BK180"/>
  <c r="BK157"/>
  <c r="BK569"/>
  <c r="J434"/>
  <c r="BK302"/>
  <c r="J240"/>
  <c i="15" r="J459"/>
  <c r="BK267"/>
  <c r="J390"/>
  <c r="BK466"/>
  <c r="BK190"/>
  <c r="J365"/>
  <c r="BK281"/>
  <c r="J416"/>
  <c r="J320"/>
  <c r="BK278"/>
  <c r="BK200"/>
  <c r="BK212"/>
  <c r="BK308"/>
  <c i="16" r="BK216"/>
  <c r="BK312"/>
  <c r="BK173"/>
  <c r="BK202"/>
  <c r="BK302"/>
  <c r="J209"/>
  <c r="J199"/>
  <c r="BK156"/>
  <c r="BK227"/>
  <c r="J198"/>
  <c r="J257"/>
  <c r="J150"/>
  <c r="J228"/>
  <c r="BK289"/>
  <c i="17" r="BK306"/>
  <c r="BK143"/>
  <c r="BK273"/>
  <c r="J245"/>
  <c r="BK154"/>
  <c r="BK159"/>
  <c i="2" r="BK2123"/>
  <c r="BK1668"/>
  <c r="J1333"/>
  <c r="J1071"/>
  <c r="BK468"/>
  <c r="BK2147"/>
  <c r="BK1889"/>
  <c r="J1387"/>
  <c r="BK1168"/>
  <c r="BK623"/>
  <c r="J2090"/>
  <c r="J1673"/>
  <c r="BK1459"/>
  <c r="BK640"/>
  <c r="BK2155"/>
  <c r="BK2071"/>
  <c r="BK1418"/>
  <c r="J1272"/>
  <c r="J727"/>
  <c r="J2220"/>
  <c r="J1571"/>
  <c r="BK1105"/>
  <c r="BK851"/>
  <c r="J172"/>
  <c r="BK1882"/>
  <c r="J1624"/>
  <c r="J1379"/>
  <c r="J836"/>
  <c r="BK2267"/>
  <c r="BK2105"/>
  <c r="BK1813"/>
  <c r="BK1519"/>
  <c r="BK1278"/>
  <c r="J991"/>
  <c r="J660"/>
  <c r="J2949"/>
  <c r="BK2919"/>
  <c r="J2861"/>
  <c r="BK2679"/>
  <c r="J2527"/>
  <c r="BK2468"/>
  <c r="BK2370"/>
  <c r="BK2302"/>
  <c r="J2030"/>
  <c r="BK1783"/>
  <c r="J1519"/>
  <c r="J1240"/>
  <c r="J817"/>
  <c r="BK593"/>
  <c r="BK299"/>
  <c r="J2931"/>
  <c r="J2881"/>
  <c r="J2739"/>
  <c r="J2682"/>
  <c r="BK2547"/>
  <c r="BK2497"/>
  <c r="J2235"/>
  <c r="J2072"/>
  <c r="J2012"/>
  <c r="BK1542"/>
  <c r="J1348"/>
  <c r="BK908"/>
  <c r="BK421"/>
  <c r="J223"/>
  <c r="J2576"/>
  <c r="J2481"/>
  <c r="BK2310"/>
  <c r="BK2220"/>
  <c r="BK1904"/>
  <c r="J1696"/>
  <c r="J1359"/>
  <c r="J1022"/>
  <c r="BK218"/>
  <c r="BK1424"/>
  <c r="BK1155"/>
  <c r="BK992"/>
  <c r="J318"/>
  <c r="BK1350"/>
  <c r="BK1040"/>
  <c r="J766"/>
  <c r="J508"/>
  <c r="J310"/>
  <c r="BK211"/>
  <c i="3" r="BK200"/>
  <c r="J297"/>
  <c r="BK318"/>
  <c r="BK169"/>
  <c i="4" r="J154"/>
  <c i="5" r="BK321"/>
  <c r="J157"/>
  <c r="J301"/>
  <c r="BK341"/>
  <c r="J212"/>
  <c r="BK343"/>
  <c r="BK254"/>
  <c r="J343"/>
  <c r="BK280"/>
  <c r="BK261"/>
  <c r="J226"/>
  <c r="BK157"/>
  <c i="6" r="J256"/>
  <c r="J214"/>
  <c r="BK158"/>
  <c r="BK261"/>
  <c r="BK144"/>
  <c r="BK187"/>
  <c r="J307"/>
  <c r="BK226"/>
  <c r="BK289"/>
  <c r="J301"/>
  <c r="J265"/>
  <c r="BK216"/>
  <c r="J193"/>
  <c r="J260"/>
  <c r="BK200"/>
  <c r="BK142"/>
  <c i="7" r="BK350"/>
  <c r="J266"/>
  <c r="J345"/>
  <c r="BK384"/>
  <c r="BK301"/>
  <c r="J149"/>
  <c r="BK158"/>
  <c r="BK354"/>
  <c r="BK328"/>
  <c r="J391"/>
  <c r="J365"/>
  <c r="J207"/>
  <c i="8" r="J636"/>
  <c r="BK402"/>
  <c r="BK222"/>
  <c r="J600"/>
  <c r="J260"/>
  <c r="BK455"/>
  <c r="J161"/>
  <c r="J327"/>
  <c r="J402"/>
  <c i="9" r="J201"/>
  <c r="J140"/>
  <c r="BK194"/>
  <c r="J194"/>
  <c r="BK174"/>
  <c i="10" r="BK365"/>
  <c r="J149"/>
  <c r="J267"/>
  <c r="J209"/>
  <c r="J340"/>
  <c r="J317"/>
  <c r="BK350"/>
  <c r="J188"/>
  <c r="J323"/>
  <c r="BK149"/>
  <c i="11" r="J418"/>
  <c r="J304"/>
  <c r="BK217"/>
  <c r="BK419"/>
  <c r="BK390"/>
  <c r="J196"/>
  <c r="BK366"/>
  <c r="BK418"/>
  <c r="BK396"/>
  <c r="BK269"/>
  <c r="BK169"/>
  <c r="BK343"/>
  <c r="BK206"/>
  <c r="BK428"/>
  <c r="BK352"/>
  <c r="J409"/>
  <c r="J286"/>
  <c r="BK409"/>
  <c r="BK260"/>
  <c r="J364"/>
  <c r="BK172"/>
  <c r="BK283"/>
  <c r="BK294"/>
  <c i="12" r="BK155"/>
  <c r="BK163"/>
  <c r="BK146"/>
  <c r="BK149"/>
  <c i="13" r="BK228"/>
  <c r="BK144"/>
  <c r="J221"/>
  <c r="J245"/>
  <c r="J195"/>
  <c r="BK248"/>
  <c r="BK198"/>
  <c r="BK245"/>
  <c r="J224"/>
  <c r="J194"/>
  <c r="BK238"/>
  <c r="J176"/>
  <c i="14" r="J570"/>
  <c r="J501"/>
  <c r="J395"/>
  <c r="BK219"/>
  <c r="J690"/>
  <c r="J655"/>
  <c r="J452"/>
  <c r="BK159"/>
  <c r="BK700"/>
  <c r="BK509"/>
  <c r="BK345"/>
  <c r="J220"/>
  <c r="BK631"/>
  <c r="J509"/>
  <c r="J767"/>
  <c r="BK665"/>
  <c r="BK511"/>
  <c r="BK347"/>
  <c r="BK690"/>
  <c r="J710"/>
  <c r="BK452"/>
  <c r="BK247"/>
  <c r="BK775"/>
  <c r="BK254"/>
  <c r="BK774"/>
  <c r="BK669"/>
  <c r="BK433"/>
  <c r="BK227"/>
  <c r="J561"/>
  <c r="BK494"/>
  <c r="BK388"/>
  <c r="J287"/>
  <c r="BK209"/>
  <c r="J153"/>
  <c r="J433"/>
  <c r="J330"/>
  <c r="BK255"/>
  <c r="BK173"/>
  <c r="BK570"/>
  <c r="BK475"/>
  <c r="J414"/>
  <c i="15" r="J325"/>
  <c r="J469"/>
  <c r="BK404"/>
  <c r="BK161"/>
  <c r="J434"/>
  <c r="BK325"/>
  <c r="BK300"/>
  <c r="J439"/>
  <c r="BK456"/>
  <c r="BK291"/>
  <c r="J171"/>
  <c i="16" r="J337"/>
  <c r="J273"/>
  <c r="BK222"/>
  <c r="J200"/>
  <c r="BK231"/>
  <c r="J302"/>
  <c r="BK315"/>
  <c r="BK257"/>
  <c r="J206"/>
  <c r="BK225"/>
  <c r="J129"/>
  <c r="J281"/>
  <c r="BK208"/>
  <c r="J203"/>
  <c r="J226"/>
  <c r="BK223"/>
  <c i="17" r="J263"/>
  <c r="J217"/>
  <c r="BK252"/>
  <c r="BK224"/>
  <c r="J165"/>
  <c i="2" r="BK1947"/>
  <c r="BK1551"/>
  <c r="BK1269"/>
  <c r="J716"/>
  <c r="J2267"/>
  <c r="J1983"/>
  <c r="J1725"/>
  <c r="BK1438"/>
  <c r="J1252"/>
  <c r="BK804"/>
  <c r="J307"/>
  <c r="J2123"/>
  <c r="BK1858"/>
  <c r="BK1682"/>
  <c r="BK1763"/>
  <c r="J1436"/>
  <c r="J1314"/>
  <c r="BK1257"/>
  <c r="J540"/>
  <c r="BK492"/>
  <c r="BK1404"/>
  <c r="J989"/>
  <c r="BK378"/>
  <c r="BK2072"/>
  <c r="BK1869"/>
  <c r="BK1415"/>
  <c r="BK1022"/>
  <c r="J460"/>
  <c r="J2230"/>
  <c r="BK2012"/>
  <c r="BK1751"/>
  <c r="J1455"/>
  <c r="BK1249"/>
  <c r="J990"/>
  <c r="J516"/>
  <c r="J289"/>
  <c r="J2908"/>
  <c r="BK2765"/>
  <c r="J2547"/>
  <c r="J2497"/>
  <c r="J2381"/>
  <c r="BK2331"/>
  <c r="J2284"/>
  <c r="J2204"/>
  <c r="J1832"/>
  <c r="J1745"/>
  <c r="BK1515"/>
  <c r="J1123"/>
  <c r="J821"/>
  <c r="J361"/>
  <c r="BK2943"/>
  <c r="BK2895"/>
  <c r="BK2853"/>
  <c r="BK2697"/>
  <c r="J2573"/>
  <c r="J2419"/>
  <c r="BK2344"/>
  <c r="BK2090"/>
  <c r="BK2030"/>
  <c r="BK1529"/>
  <c r="BK1237"/>
  <c r="BK774"/>
  <c r="BK231"/>
  <c r="BK2858"/>
  <c r="BK2708"/>
  <c r="J2519"/>
  <c r="J2331"/>
  <c r="BK2055"/>
  <c r="BK1840"/>
  <c r="BK1496"/>
  <c r="BK1044"/>
  <c r="BK754"/>
  <c r="BK318"/>
  <c r="J1840"/>
  <c r="BK1406"/>
  <c r="BK1112"/>
  <c r="BK991"/>
  <c r="J652"/>
  <c r="J245"/>
  <c r="J1287"/>
  <c r="BK1035"/>
  <c r="BK660"/>
  <c r="J431"/>
  <c r="BK339"/>
  <c r="BK270"/>
  <c i="3" r="BK255"/>
  <c r="J340"/>
  <c i="4" r="F38"/>
  <c i="5" r="BK284"/>
  <c r="BK181"/>
  <c r="J268"/>
  <c r="J184"/>
  <c r="BK191"/>
  <c i="6" r="J272"/>
  <c r="BK236"/>
  <c r="J180"/>
  <c r="BK265"/>
  <c r="BK197"/>
  <c r="J275"/>
  <c r="J289"/>
  <c r="BK227"/>
  <c i="7" r="BK245"/>
  <c r="J220"/>
  <c r="J339"/>
  <c r="J269"/>
  <c r="BK332"/>
  <c r="BK339"/>
  <c i="8" r="BK482"/>
  <c r="BK209"/>
  <c r="BK643"/>
  <c r="BK288"/>
  <c r="BK673"/>
  <c r="J580"/>
  <c r="J475"/>
  <c r="BK214"/>
  <c r="J404"/>
  <c r="J446"/>
  <c r="BK499"/>
  <c r="J321"/>
  <c i="9" r="J204"/>
  <c r="J148"/>
  <c r="BK217"/>
  <c r="J209"/>
  <c r="BK164"/>
  <c i="10" r="J242"/>
  <c r="J290"/>
  <c r="BK382"/>
  <c r="BK254"/>
  <c r="J389"/>
  <c r="J320"/>
  <c r="BK270"/>
  <c r="J379"/>
  <c r="BK290"/>
  <c r="BK168"/>
  <c r="J308"/>
  <c i="11" r="J421"/>
  <c r="J396"/>
  <c r="J252"/>
  <c r="BK146"/>
  <c r="J400"/>
  <c r="J322"/>
  <c r="J410"/>
  <c r="BK324"/>
  <c r="BK208"/>
  <c r="BK401"/>
  <c r="BK322"/>
  <c r="BK244"/>
  <c r="BK416"/>
  <c r="J329"/>
  <c r="BK261"/>
  <c r="J172"/>
  <c r="BK407"/>
  <c r="BK228"/>
  <c r="BK348"/>
  <c r="BK284"/>
  <c r="J243"/>
  <c r="J404"/>
  <c r="J280"/>
  <c r="BK384"/>
  <c r="BK289"/>
  <c r="J387"/>
  <c r="BK275"/>
  <c r="BK267"/>
  <c i="12" r="BK158"/>
  <c r="J141"/>
  <c r="BK141"/>
  <c r="J137"/>
  <c i="13" r="BK171"/>
  <c r="J247"/>
  <c r="J174"/>
  <c r="BK233"/>
  <c r="BK187"/>
  <c r="J219"/>
  <c r="J186"/>
  <c r="BK210"/>
  <c r="J144"/>
  <c r="J203"/>
  <c i="14" r="BK594"/>
  <c r="BK443"/>
  <c r="BK304"/>
  <c r="J188"/>
  <c r="J687"/>
  <c r="J517"/>
  <c r="J311"/>
  <c r="J206"/>
  <c r="BK738"/>
  <c r="BK553"/>
  <c r="BK486"/>
  <c r="BK322"/>
  <c r="J235"/>
  <c r="BK662"/>
  <c r="BK517"/>
  <c r="J418"/>
  <c r="BK677"/>
  <c r="J586"/>
  <c r="BK377"/>
  <c r="J181"/>
  <c r="BK619"/>
  <c r="J596"/>
  <c r="J366"/>
  <c r="BK791"/>
  <c r="J545"/>
  <c r="J791"/>
  <c r="J775"/>
  <c r="J486"/>
  <c r="BK395"/>
  <c r="J219"/>
  <c r="J544"/>
  <c r="BK444"/>
  <c r="J303"/>
  <c r="BK206"/>
  <c r="J160"/>
  <c i="15" r="BK396"/>
  <c r="BK243"/>
  <c r="J280"/>
  <c r="J228"/>
  <c r="J296"/>
  <c r="J243"/>
  <c i="16" r="J314"/>
  <c r="J269"/>
  <c r="BK218"/>
  <c r="J191"/>
  <c r="J186"/>
  <c r="J324"/>
  <c r="J162"/>
  <c r="J315"/>
  <c r="J300"/>
  <c r="J220"/>
  <c r="J224"/>
  <c r="J304"/>
  <c r="J216"/>
  <c r="BK269"/>
  <c r="BK206"/>
  <c r="J156"/>
  <c i="17" r="J143"/>
  <c r="J283"/>
  <c r="BK245"/>
  <c r="BK174"/>
  <c i="2" r="BK1843"/>
  <c r="BK1487"/>
  <c r="BK1171"/>
  <c r="J697"/>
  <c r="BK2177"/>
  <c r="J2050"/>
  <c r="J1471"/>
  <c r="BK1333"/>
  <c r="BK1139"/>
  <c r="BK184"/>
  <c r="J1939"/>
  <c r="J1705"/>
  <c r="BK1609"/>
  <c r="J1275"/>
  <c r="BK555"/>
  <c r="J2076"/>
  <c r="BK2050"/>
  <c r="BK2003"/>
  <c r="BK1873"/>
  <c r="BK1832"/>
  <c r="BK1773"/>
  <c r="J1551"/>
  <c r="J1542"/>
  <c r="BK1504"/>
  <c r="BK1387"/>
  <c r="J748"/>
  <c r="BK2235"/>
  <c r="BK1562"/>
  <c r="J1097"/>
  <c r="J868"/>
  <c r="J339"/>
  <c r="J1947"/>
  <c r="BK1672"/>
  <c r="BK1158"/>
  <c r="BK848"/>
  <c r="J398"/>
  <c r="J2147"/>
  <c r="BK1803"/>
  <c r="BK1359"/>
  <c r="BK1272"/>
  <c r="BK748"/>
  <c r="J484"/>
  <c r="J2943"/>
  <c r="BK2881"/>
  <c r="BK2762"/>
  <c r="J2617"/>
  <c r="J2505"/>
  <c r="BK2311"/>
  <c r="J2275"/>
  <c r="BK2076"/>
  <c r="BK1993"/>
  <c r="J1668"/>
  <c r="J1278"/>
  <c r="BK795"/>
  <c r="J370"/>
  <c r="BK2808"/>
  <c r="J2679"/>
  <c r="BK2527"/>
  <c r="BK2419"/>
  <c r="J2302"/>
  <c r="BK2044"/>
  <c r="J1715"/>
  <c r="J1373"/>
  <c r="J1269"/>
  <c r="J992"/>
  <c r="J349"/>
  <c i="1" r="AS102"/>
  <c i="2" r="BK1455"/>
  <c r="J1257"/>
  <c r="J848"/>
  <c r="J640"/>
  <c r="J413"/>
  <c r="J184"/>
  <c i="3" r="BK227"/>
  <c r="J330"/>
  <c r="J358"/>
  <c i="4" r="BK140"/>
  <c r="J186"/>
  <c i="5" r="BK294"/>
  <c r="BK330"/>
  <c r="BK351"/>
  <c r="J328"/>
  <c r="BK354"/>
  <c r="BK240"/>
  <c r="J164"/>
  <c r="BK184"/>
  <c r="J261"/>
  <c r="BK171"/>
  <c i="6" r="BK291"/>
  <c r="BK245"/>
  <c r="J200"/>
  <c r="J292"/>
  <c r="BK148"/>
  <c r="BK292"/>
  <c r="BK180"/>
  <c r="BK260"/>
  <c r="BK316"/>
  <c r="BK284"/>
  <c i="7" r="BK399"/>
  <c r="BK215"/>
  <c r="BK342"/>
  <c r="J377"/>
  <c r="J260"/>
  <c i="8" r="BK563"/>
  <c r="J382"/>
  <c r="J314"/>
  <c r="J570"/>
  <c r="BK524"/>
  <c r="J655"/>
  <c r="BK533"/>
  <c r="BK334"/>
  <c r="J612"/>
  <c r="J400"/>
  <c r="BK155"/>
  <c r="J514"/>
  <c r="J591"/>
  <c r="J497"/>
  <c i="9" r="J220"/>
  <c r="BK204"/>
  <c i="10" r="J261"/>
  <c r="J369"/>
  <c r="BK217"/>
  <c r="BK363"/>
  <c r="BK308"/>
  <c r="J311"/>
  <c r="BK298"/>
  <c r="J274"/>
  <c r="J217"/>
  <c r="J263"/>
  <c i="11" r="BK415"/>
  <c r="J294"/>
  <c r="BK167"/>
  <c r="J413"/>
  <c r="J333"/>
  <c r="BK171"/>
  <c r="J415"/>
  <c r="BK309"/>
  <c r="J140"/>
  <c r="BK373"/>
  <c r="BK286"/>
  <c r="BK425"/>
  <c r="J366"/>
  <c r="J422"/>
  <c r="BK230"/>
  <c r="J356"/>
  <c r="BK281"/>
  <c r="J171"/>
  <c r="BK306"/>
  <c r="BK387"/>
  <c r="J267"/>
  <c r="BK397"/>
  <c r="J289"/>
  <c r="J394"/>
  <c r="BK156"/>
  <c i="12" r="BK140"/>
  <c r="J147"/>
  <c i="13" r="BK222"/>
  <c r="BK195"/>
  <c r="J134"/>
  <c r="J164"/>
  <c r="BK224"/>
  <c r="BK134"/>
  <c r="BK194"/>
  <c r="J242"/>
  <c r="J199"/>
  <c r="J228"/>
  <c i="14" r="J612"/>
  <c r="BK552"/>
  <c r="J638"/>
  <c r="J374"/>
  <c r="J253"/>
  <c r="J672"/>
  <c r="J730"/>
  <c r="BK593"/>
  <c r="J338"/>
  <c r="BK779"/>
  <c r="J468"/>
  <c r="BK778"/>
  <c r="BK684"/>
  <c r="BK429"/>
  <c r="BK228"/>
  <c r="J569"/>
  <c r="BK451"/>
  <c r="J337"/>
  <c r="J255"/>
  <c r="BK168"/>
  <c r="BK647"/>
  <c r="J345"/>
  <c r="BK270"/>
  <c r="BK240"/>
  <c r="J159"/>
  <c r="J536"/>
  <c r="J430"/>
  <c r="BK337"/>
  <c r="BK271"/>
  <c i="15" r="J335"/>
  <c r="BK459"/>
  <c r="BK345"/>
  <c r="J404"/>
  <c r="J345"/>
  <c r="BK270"/>
  <c r="BK377"/>
  <c r="BK416"/>
  <c r="J308"/>
  <c r="J300"/>
  <c i="16" r="J307"/>
  <c r="J265"/>
  <c r="BK211"/>
  <c r="J148"/>
  <c r="J330"/>
  <c r="J298"/>
  <c r="J231"/>
  <c r="J207"/>
  <c r="BK162"/>
  <c r="BK287"/>
  <c r="J219"/>
  <c r="J291"/>
  <c r="BK213"/>
  <c r="J221"/>
  <c r="J173"/>
  <c i="17" r="J252"/>
  <c r="BK137"/>
  <c r="BK268"/>
  <c r="BK217"/>
  <c r="BK165"/>
  <c i="2" r="BK2256"/>
  <c r="BK1568"/>
  <c r="BK1287"/>
  <c r="J751"/>
  <c r="BK257"/>
  <c r="BK2022"/>
  <c r="J1467"/>
  <c r="BK1348"/>
  <c r="BK1097"/>
  <c r="BK460"/>
  <c r="J1846"/>
  <c r="BK1467"/>
  <c r="BK751"/>
  <c r="BK2204"/>
  <c r="J1966"/>
  <c r="J1913"/>
  <c r="J1889"/>
  <c r="J1873"/>
  <c r="J1515"/>
  <c r="BK1374"/>
  <c r="BK1275"/>
  <c r="BK766"/>
  <c r="BK635"/>
  <c r="J266"/>
  <c r="BK1606"/>
  <c r="J1040"/>
  <c r="BK859"/>
  <c r="J2131"/>
  <c r="BK1849"/>
  <c r="J1606"/>
  <c r="BK1174"/>
  <c r="BK809"/>
  <c r="J2168"/>
  <c r="J1869"/>
  <c r="BK1705"/>
  <c r="J1346"/>
  <c r="BK1012"/>
  <c r="BK687"/>
  <c r="BK307"/>
  <c r="J2934"/>
  <c r="BK2830"/>
  <c r="J2707"/>
  <c r="J2540"/>
  <c r="BK2481"/>
  <c r="J2336"/>
  <c r="BK2301"/>
  <c r="BK2039"/>
  <c r="J1813"/>
  <c r="BK1633"/>
  <c r="J1260"/>
  <c r="BK1119"/>
  <c r="J757"/>
  <c r="BK2786"/>
  <c r="J2638"/>
  <c r="J2494"/>
  <c r="BK2334"/>
  <c r="BK1983"/>
  <c r="J1826"/>
  <c r="BK1688"/>
  <c r="BK1368"/>
  <c r="J1105"/>
  <c r="BK757"/>
  <c r="BK223"/>
  <c r="BK1831"/>
  <c r="BK1379"/>
  <c r="J555"/>
  <c r="J218"/>
  <c r="J1285"/>
  <c r="BK878"/>
  <c r="J584"/>
  <c r="BK370"/>
  <c i="3" r="BK358"/>
  <c i="4" r="BK160"/>
  <c r="J144"/>
  <c r="J193"/>
  <c r="BK193"/>
  <c i="5" r="J354"/>
  <c r="J233"/>
  <c r="J353"/>
  <c r="J287"/>
  <c r="BK353"/>
  <c r="BK307"/>
  <c r="BK332"/>
  <c r="BK226"/>
  <c r="J332"/>
  <c r="J205"/>
  <c r="J254"/>
  <c r="BK140"/>
  <c i="6" r="J261"/>
  <c r="BK210"/>
  <c r="BK305"/>
  <c r="J173"/>
  <c r="BK297"/>
  <c r="BK173"/>
  <c r="BK275"/>
  <c r="J210"/>
  <c r="BK256"/>
  <c r="J240"/>
  <c r="J250"/>
  <c r="BK151"/>
  <c r="BK176"/>
  <c i="7" r="BK377"/>
  <c r="BK322"/>
  <c r="BK191"/>
  <c r="BK280"/>
  <c r="J287"/>
  <c r="BK250"/>
  <c r="BK149"/>
  <c r="BK262"/>
  <c r="BK317"/>
  <c r="J395"/>
  <c r="BK406"/>
  <c r="J398"/>
  <c r="BK391"/>
  <c r="J237"/>
  <c i="8" r="J553"/>
  <c r="BK475"/>
  <c r="J666"/>
  <c r="BK542"/>
  <c r="BK314"/>
  <c r="BK605"/>
  <c r="BK506"/>
  <c r="J214"/>
  <c r="J554"/>
  <c r="BK409"/>
  <c r="J241"/>
  <c r="J571"/>
  <c r="J550"/>
  <c r="BK379"/>
  <c r="BK666"/>
  <c r="BK382"/>
  <c r="BK226"/>
  <c r="J654"/>
  <c r="BK570"/>
  <c r="J461"/>
  <c r="BK218"/>
  <c r="J499"/>
  <c r="BK387"/>
  <c r="J396"/>
  <c r="BK411"/>
  <c r="J182"/>
  <c i="9" r="J174"/>
  <c r="J159"/>
  <c r="BK213"/>
  <c r="BK159"/>
  <c i="10" r="BK250"/>
  <c r="J327"/>
  <c r="BK375"/>
  <c r="BK330"/>
  <c r="BK359"/>
  <c r="BK235"/>
  <c r="BK373"/>
  <c r="J357"/>
  <c r="J254"/>
  <c r="J222"/>
  <c r="BK306"/>
  <c i="11" r="J408"/>
  <c r="BK301"/>
  <c r="BK179"/>
  <c r="BK405"/>
  <c r="J299"/>
  <c r="J426"/>
  <c r="BK404"/>
  <c r="J242"/>
  <c r="J156"/>
  <c r="J397"/>
  <c r="J283"/>
  <c r="BK420"/>
  <c r="J324"/>
  <c r="J253"/>
  <c r="BK426"/>
  <c r="BK299"/>
  <c r="BK338"/>
  <c r="BK270"/>
  <c r="J407"/>
  <c r="J327"/>
  <c r="BK242"/>
  <c r="J187"/>
  <c r="BK364"/>
  <c r="BK276"/>
  <c r="J255"/>
  <c i="12" r="J163"/>
  <c r="J153"/>
  <c r="BK137"/>
  <c i="13" r="BK251"/>
  <c r="BK219"/>
  <c r="J154"/>
  <c r="J222"/>
  <c r="J251"/>
  <c r="J205"/>
  <c r="J151"/>
  <c r="BK205"/>
  <c r="J171"/>
  <c r="BK227"/>
  <c r="BK151"/>
  <c r="BK231"/>
  <c i="14" r="BK757"/>
  <c r="BK562"/>
  <c r="J422"/>
  <c r="J301"/>
  <c r="BK764"/>
  <c r="J664"/>
  <c r="J518"/>
  <c r="J302"/>
  <c r="BK160"/>
  <c r="J562"/>
  <c r="BK536"/>
  <c r="BK460"/>
  <c r="J278"/>
  <c r="J164"/>
  <c r="J619"/>
  <c r="J507"/>
  <c r="J702"/>
  <c r="BK623"/>
  <c r="BK459"/>
  <c r="J254"/>
  <c r="BK664"/>
  <c r="J684"/>
  <c r="J432"/>
  <c r="J787"/>
  <c r="J795"/>
  <c r="BK687"/>
  <c r="BK663"/>
  <c r="BK418"/>
  <c r="J262"/>
  <c r="BK537"/>
  <c r="J475"/>
  <c r="BK311"/>
  <c r="BK249"/>
  <c r="BK172"/>
  <c r="BK686"/>
  <c r="J429"/>
  <c r="J286"/>
  <c r="J247"/>
  <c r="J168"/>
  <c r="J477"/>
  <c r="J436"/>
  <c r="J348"/>
  <c r="J228"/>
  <c i="15" r="BK320"/>
  <c r="J461"/>
  <c r="BK365"/>
  <c r="BK424"/>
  <c r="J424"/>
  <c r="BK228"/>
  <c r="J278"/>
  <c r="J260"/>
  <c r="J181"/>
  <c r="BK400"/>
  <c r="J219"/>
  <c r="BK181"/>
  <c i="16" r="BK291"/>
  <c r="BK228"/>
  <c r="J213"/>
  <c r="BK186"/>
  <c r="BK337"/>
  <c r="J143"/>
  <c r="BK253"/>
  <c r="BK224"/>
  <c r="J223"/>
  <c r="BK300"/>
  <c r="BK134"/>
  <c r="BK232"/>
  <c r="BK175"/>
  <c r="J218"/>
  <c r="BK240"/>
  <c r="BK205"/>
  <c r="BK143"/>
  <c i="17" r="J154"/>
  <c r="BK291"/>
  <c r="J268"/>
  <c r="BK236"/>
  <c r="BK148"/>
  <c i="2" r="J1427"/>
  <c r="J908"/>
  <c r="BK386"/>
  <c r="J1904"/>
  <c r="J1682"/>
  <c r="BK1436"/>
  <c r="J1237"/>
  <c r="J635"/>
  <c r="BK2223"/>
  <c r="BK1897"/>
  <c r="J1665"/>
  <c r="BK868"/>
  <c r="J2248"/>
  <c r="J2054"/>
  <c r="J1315"/>
  <c r="BK817"/>
  <c r="BK716"/>
  <c r="J468"/>
  <c r="J2177"/>
  <c r="J1332"/>
  <c r="J1003"/>
  <c r="BK413"/>
  <c r="BK2212"/>
  <c r="J2022"/>
  <c r="J1773"/>
  <c r="J1374"/>
  <c r="J878"/>
  <c r="J192"/>
  <c r="BK2045"/>
  <c r="BK1715"/>
  <c r="BK1314"/>
  <c r="BK1015"/>
  <c r="J452"/>
  <c r="BK2923"/>
  <c r="J2858"/>
  <c r="BK2702"/>
  <c r="J2530"/>
  <c r="BK2414"/>
  <c r="J2344"/>
  <c r="J2311"/>
  <c r="J2055"/>
  <c r="BK1240"/>
  <c r="J809"/>
  <c r="J378"/>
  <c r="BK2873"/>
  <c r="J2702"/>
  <c r="BK2509"/>
  <c r="J2370"/>
  <c r="J2139"/>
  <c r="J1860"/>
  <c r="BK192"/>
  <c i="3" r="BK195"/>
  <c r="J195"/>
  <c i="4" r="J166"/>
  <c i="5" r="J284"/>
  <c r="J147"/>
  <c r="BK212"/>
  <c r="J314"/>
  <c r="J171"/>
  <c r="BK301"/>
  <c r="J198"/>
  <c r="J240"/>
  <c r="BK247"/>
  <c r="BK219"/>
  <c r="BK133"/>
  <c i="6" r="J257"/>
  <c r="BK240"/>
  <c r="J182"/>
  <c r="BK277"/>
  <c r="BK190"/>
  <c r="J185"/>
  <c r="BK258"/>
  <c r="BK301"/>
  <c r="J280"/>
  <c r="J258"/>
  <c r="BK207"/>
  <c r="J176"/>
  <c r="J221"/>
  <c r="J226"/>
  <c i="7" r="BK357"/>
  <c r="BK308"/>
  <c r="J350"/>
  <c r="J198"/>
  <c r="BK312"/>
  <c r="J230"/>
  <c r="J322"/>
  <c r="BK363"/>
  <c r="BK269"/>
  <c r="BK365"/>
  <c r="BK398"/>
  <c r="BK387"/>
  <c r="J384"/>
  <c r="J262"/>
  <c r="BK174"/>
  <c i="8" r="J506"/>
  <c r="BK371"/>
  <c r="J663"/>
  <c r="BK599"/>
  <c r="BK491"/>
  <c r="J237"/>
  <c r="BK553"/>
  <c r="BK497"/>
  <c r="J171"/>
  <c r="J551"/>
  <c r="J360"/>
  <c r="BK663"/>
  <c r="BK307"/>
  <c r="J533"/>
  <c r="J288"/>
  <c r="BK655"/>
  <c r="BK302"/>
  <c r="BK176"/>
  <c r="BK562"/>
  <c r="J420"/>
  <c r="BK550"/>
  <c r="BK446"/>
  <c r="J455"/>
  <c r="BK245"/>
  <c i="9" r="J181"/>
  <c r="J213"/>
  <c r="BK209"/>
  <c r="BK140"/>
  <c i="10" r="BK360"/>
  <c r="BK159"/>
  <c r="BK263"/>
  <c r="BK274"/>
  <c r="BK379"/>
  <c r="BK261"/>
  <c r="BK182"/>
  <c r="BK355"/>
  <c r="J175"/>
  <c r="BK282"/>
  <c r="BK230"/>
  <c i="11" r="J416"/>
  <c r="J269"/>
  <c r="BK160"/>
  <c r="J401"/>
  <c r="J291"/>
  <c r="BK423"/>
  <c r="J373"/>
  <c r="BK304"/>
  <c r="BK389"/>
  <c r="J270"/>
  <c r="BK253"/>
  <c i="12" r="J144"/>
  <c r="BK153"/>
  <c r="J130"/>
  <c i="13" r="BK241"/>
  <c r="BK199"/>
  <c r="BK225"/>
  <c r="BK247"/>
  <c r="BK230"/>
  <c r="J183"/>
  <c r="J233"/>
  <c r="BK183"/>
  <c r="BK203"/>
  <c r="J141"/>
  <c r="J213"/>
  <c i="14" r="J700"/>
  <c r="BK545"/>
  <c r="J407"/>
  <c r="J212"/>
  <c r="J689"/>
  <c r="J525"/>
  <c r="J347"/>
  <c r="J236"/>
  <c r="BK739"/>
  <c r="BK544"/>
  <c r="BK493"/>
  <c r="J323"/>
  <c r="BK753"/>
  <c r="BK608"/>
  <c r="J484"/>
  <c r="J764"/>
  <c r="BK655"/>
  <c r="BK525"/>
  <c r="J367"/>
  <c r="BK723"/>
  <c r="J647"/>
  <c r="J631"/>
  <c r="J467"/>
  <c r="J331"/>
  <c r="J785"/>
  <c r="BK467"/>
  <c r="BK785"/>
  <c r="J757"/>
  <c r="BK529"/>
  <c r="BK348"/>
  <c r="BK170"/>
  <c i="15" r="BK280"/>
  <c r="BK448"/>
  <c r="BK171"/>
  <c r="BK429"/>
  <c r="BK335"/>
  <c r="J161"/>
  <c r="BK373"/>
  <c r="BK279"/>
  <c r="BK219"/>
  <c r="BK312"/>
  <c r="BK290"/>
  <c r="BK208"/>
  <c i="16" r="BK277"/>
  <c r="J202"/>
  <c r="J134"/>
  <c r="J175"/>
  <c r="BK200"/>
  <c r="J312"/>
  <c r="BK324"/>
  <c r="J208"/>
  <c r="J166"/>
  <c r="J211"/>
  <c r="BK236"/>
  <c r="J181"/>
  <c r="J225"/>
  <c r="BK207"/>
  <c r="J201"/>
  <c r="BK129"/>
  <c i="17" r="BK283"/>
  <c r="BK298"/>
  <c r="BK180"/>
  <c r="J124"/>
  <c i="2" r="J1955"/>
  <c r="J1831"/>
  <c r="J1350"/>
  <c r="J1174"/>
  <c r="J1012"/>
  <c r="J421"/>
  <c r="J2256"/>
  <c r="J2105"/>
  <c r="J1882"/>
  <c r="BK1444"/>
  <c r="BK1332"/>
  <c r="BK1204"/>
  <c r="BK839"/>
  <c r="J329"/>
  <c r="J2141"/>
  <c r="J1993"/>
  <c r="BK1848"/>
  <c r="J1688"/>
  <c r="J1478"/>
  <c r="J1158"/>
  <c r="J564"/>
  <c r="J1593"/>
  <c r="J1415"/>
  <c r="J774"/>
  <c r="J572"/>
  <c r="BK280"/>
  <c r="J1633"/>
  <c r="J1112"/>
  <c r="J500"/>
  <c r="J211"/>
  <c r="BK1913"/>
  <c r="J1487"/>
  <c r="BK1031"/>
  <c r="J839"/>
  <c r="BK2248"/>
  <c r="J1751"/>
  <c r="J1368"/>
  <c r="J1171"/>
  <c r="J386"/>
  <c r="BK2938"/>
  <c r="J2873"/>
  <c r="BK2777"/>
  <c r="BK2638"/>
  <c r="J2509"/>
  <c r="J2414"/>
  <c r="J2310"/>
  <c r="BK2284"/>
  <c r="BK2139"/>
  <c r="BK1939"/>
  <c r="BK1622"/>
  <c r="J1418"/>
  <c r="J969"/>
  <c r="J388"/>
  <c r="BK2908"/>
  <c r="J2697"/>
  <c r="BK2540"/>
  <c r="BK2448"/>
  <c r="BK2347"/>
  <c r="BK2054"/>
  <c r="BK1793"/>
  <c r="BK1478"/>
  <c r="BK1131"/>
  <c r="BK727"/>
  <c r="BK245"/>
  <c r="J1562"/>
  <c r="J1119"/>
  <c r="BK990"/>
  <c r="J593"/>
  <c r="BK238"/>
  <c r="BK1252"/>
  <c r="BK821"/>
  <c r="BK500"/>
  <c r="J299"/>
  <c i="3" r="BK349"/>
  <c r="J318"/>
  <c r="BK210"/>
  <c r="J165"/>
  <c i="4" r="BK150"/>
  <c i="5" r="J339"/>
  <c r="BK164"/>
  <c r="BK314"/>
  <c r="BK339"/>
  <c r="J294"/>
  <c r="J357"/>
  <c r="BK287"/>
  <c r="J350"/>
  <c r="BK233"/>
  <c r="J133"/>
  <c i="6" r="BK269"/>
  <c r="BK223"/>
  <c r="BK307"/>
  <c r="J223"/>
  <c r="J316"/>
  <c r="J284"/>
  <c r="J144"/>
  <c r="BK251"/>
  <c r="J305"/>
  <c r="J158"/>
  <c r="J220"/>
  <c r="BK167"/>
  <c r="J187"/>
  <c r="J227"/>
  <c r="J216"/>
  <c r="J204"/>
  <c i="7" r="BK367"/>
  <c r="J301"/>
  <c r="J308"/>
  <c r="J167"/>
  <c r="BK347"/>
  <c r="J181"/>
  <c r="BK294"/>
  <c r="J335"/>
  <c r="J406"/>
  <c r="J347"/>
  <c r="J273"/>
  <c r="J387"/>
  <c r="BK389"/>
  <c r="J191"/>
  <c i="8" r="J626"/>
  <c r="J379"/>
  <c r="J155"/>
  <c r="BK600"/>
  <c r="BK458"/>
  <c r="BK266"/>
  <c r="J563"/>
  <c r="J468"/>
  <c r="J194"/>
  <c r="J562"/>
  <c r="BK439"/>
  <c r="BK260"/>
  <c r="J619"/>
  <c r="BK194"/>
  <c r="J503"/>
  <c r="J673"/>
  <c r="BK591"/>
  <c r="BK241"/>
  <c r="BK671"/>
  <c r="J398"/>
  <c r="BK369"/>
  <c r="BK514"/>
  <c r="J176"/>
  <c r="BK503"/>
  <c r="BK355"/>
  <c i="9" r="BK224"/>
  <c r="BK181"/>
  <c r="J164"/>
  <c r="J170"/>
  <c i="10" r="BK389"/>
  <c r="J230"/>
  <c r="BK320"/>
  <c r="BK199"/>
  <c r="BK340"/>
  <c r="BK175"/>
  <c r="J360"/>
  <c r="J250"/>
  <c r="J192"/>
  <c r="BK347"/>
  <c r="J298"/>
  <c r="J350"/>
  <c r="BK188"/>
  <c r="BK222"/>
  <c i="11" r="BK403"/>
  <c r="BK243"/>
  <c r="J420"/>
  <c r="BK392"/>
  <c r="BK327"/>
  <c r="J432"/>
  <c r="BK408"/>
  <c r="BK196"/>
  <c r="J343"/>
  <c r="J403"/>
  <c r="BK264"/>
  <c r="J197"/>
  <c r="BK412"/>
  <c r="J208"/>
  <c r="BK314"/>
  <c r="BK258"/>
  <c r="J405"/>
  <c r="BK252"/>
  <c r="J354"/>
  <c r="J179"/>
  <c r="J284"/>
  <c r="BK263"/>
  <c r="J169"/>
  <c i="12" r="BK130"/>
  <c r="BK147"/>
  <c r="BK150"/>
  <c r="J140"/>
  <c i="13" r="J216"/>
  <c r="J231"/>
  <c r="BK141"/>
  <c r="J227"/>
  <c r="BK164"/>
  <c r="J210"/>
  <c r="BK174"/>
  <c r="J239"/>
  <c r="BK186"/>
  <c r="BK234"/>
  <c i="14" r="J738"/>
  <c r="J553"/>
  <c r="BK436"/>
  <c r="BK299"/>
  <c r="BK719"/>
  <c r="J654"/>
  <c r="J504"/>
  <c r="BK300"/>
  <c r="J146"/>
  <c r="BK702"/>
  <c r="BK403"/>
  <c r="BK238"/>
  <c r="J665"/>
  <c r="J552"/>
  <c r="BK435"/>
  <c r="BK693"/>
  <c r="BK577"/>
  <c r="BK384"/>
  <c r="BK135"/>
  <c r="BK638"/>
  <c r="BK689"/>
  <c r="J585"/>
  <c r="BK212"/>
  <c r="BK731"/>
  <c r="J209"/>
  <c r="J686"/>
  <c r="BK518"/>
  <c r="BK303"/>
  <c r="J135"/>
  <c r="BK504"/>
  <c r="J377"/>
  <c r="BK278"/>
  <c r="J195"/>
  <c r="BK146"/>
  <c r="J601"/>
  <c r="BK338"/>
  <c r="BK253"/>
  <c r="BK188"/>
  <c r="BK672"/>
  <c r="BK476"/>
  <c r="BK422"/>
  <c r="BK287"/>
  <c r="BK164"/>
  <c i="15" r="J282"/>
  <c r="J429"/>
  <c r="J377"/>
  <c r="J208"/>
  <c r="J291"/>
  <c r="BK439"/>
  <c r="BK296"/>
  <c r="BK282"/>
  <c r="J190"/>
  <c r="J466"/>
  <c r="BK412"/>
  <c r="J382"/>
  <c r="J143"/>
  <c i="16" r="BK281"/>
  <c r="J227"/>
  <c r="BK210"/>
  <c r="J197"/>
  <c r="J217"/>
  <c r="BK220"/>
  <c r="BK201"/>
  <c r="BK273"/>
  <c r="BK330"/>
  <c r="J232"/>
  <c r="BK226"/>
  <c r="J322"/>
  <c r="J204"/>
  <c r="J289"/>
  <c r="J214"/>
  <c r="BK306"/>
  <c r="BK304"/>
  <c r="BK265"/>
  <c i="17" r="J236"/>
  <c r="J306"/>
  <c r="J224"/>
  <c r="J159"/>
  <c r="BK124"/>
  <c i="2" l="1" r="P210"/>
  <c r="P256"/>
  <c r="P430"/>
  <c r="P429"/>
  <c r="P571"/>
  <c r="R651"/>
  <c r="R650"/>
  <c r="R686"/>
  <c r="T877"/>
  <c r="R1014"/>
  <c r="BK1160"/>
  <c r="J1160"/>
  <c r="J125"/>
  <c r="BK1286"/>
  <c r="J1286"/>
  <c r="J128"/>
  <c r="P1437"/>
  <c r="R1845"/>
  <c r="R2346"/>
  <c r="R2575"/>
  <c r="BK2852"/>
  <c r="J2852"/>
  <c r="J142"/>
  <c r="R2880"/>
  <c r="BK2925"/>
  <c r="J2925"/>
  <c r="J145"/>
  <c r="R2933"/>
  <c i="3" r="R209"/>
  <c r="R198"/>
  <c i="4" r="T153"/>
  <c r="T152"/>
  <c i="6" r="R166"/>
  <c r="R165"/>
  <c r="R179"/>
  <c r="T192"/>
  <c r="P310"/>
  <c i="7" r="T186"/>
  <c r="P236"/>
  <c r="P235"/>
  <c r="T386"/>
  <c i="8" r="BK154"/>
  <c r="BK213"/>
  <c r="J213"/>
  <c r="J106"/>
  <c r="T306"/>
  <c r="T305"/>
  <c r="P505"/>
  <c r="P635"/>
  <c r="P665"/>
  <c r="P664"/>
  <c i="9" r="T203"/>
  <c i="10" r="P158"/>
  <c r="P273"/>
  <c r="R362"/>
  <c i="11" r="BK159"/>
  <c r="J159"/>
  <c r="J106"/>
  <c r="P351"/>
  <c r="P386"/>
  <c i="12" r="T129"/>
  <c r="T128"/>
  <c i="13" r="BK218"/>
  <c r="J218"/>
  <c r="J104"/>
  <c r="T244"/>
  <c i="14" r="T134"/>
  <c r="T600"/>
  <c r="P692"/>
  <c r="R701"/>
  <c i="15" r="T324"/>
  <c i="11" r="R139"/>
  <c r="R151"/>
  <c r="P332"/>
  <c r="T351"/>
  <c r="T386"/>
  <c i="12" r="R129"/>
  <c r="R128"/>
  <c i="13" r="P218"/>
  <c i="14" r="R134"/>
  <c r="BK600"/>
  <c r="J600"/>
  <c r="J104"/>
  <c r="R671"/>
  <c r="T692"/>
  <c r="T786"/>
  <c i="15" r="R227"/>
  <c r="R395"/>
  <c i="13" r="P244"/>
  <c i="14" r="T506"/>
  <c r="BK671"/>
  <c r="J671"/>
  <c r="J105"/>
  <c r="R692"/>
  <c r="BK786"/>
  <c r="J786"/>
  <c r="J109"/>
  <c i="15" r="R259"/>
  <c i="16" r="P128"/>
  <c i="2" r="BK210"/>
  <c r="J210"/>
  <c r="J103"/>
  <c r="T256"/>
  <c r="P360"/>
  <c r="P359"/>
  <c r="R726"/>
  <c r="R1070"/>
  <c r="BK1122"/>
  <c r="J1122"/>
  <c r="J124"/>
  <c r="P1160"/>
  <c r="R1160"/>
  <c r="T1160"/>
  <c r="BK1437"/>
  <c r="J1437"/>
  <c r="J131"/>
  <c r="T1845"/>
  <c r="P2575"/>
  <c r="T2852"/>
  <c r="P2907"/>
  <c r="T2933"/>
  <c i="3" r="T164"/>
  <c r="T136"/>
  <c i="4" r="BK185"/>
  <c r="J185"/>
  <c r="J107"/>
  <c i="5" r="P183"/>
  <c i="7" r="P157"/>
  <c r="T236"/>
  <c r="T235"/>
  <c r="T259"/>
  <c r="T258"/>
  <c r="T248"/>
  <c r="P386"/>
  <c i="8" r="T213"/>
  <c r="T381"/>
  <c r="P445"/>
  <c r="T460"/>
  <c r="BK645"/>
  <c r="J645"/>
  <c r="J124"/>
  <c i="9" r="P147"/>
  <c r="P138"/>
  <c r="P137"/>
  <c r="P136"/>
  <c i="1" r="AU105"/>
  <c i="10" r="BK158"/>
  <c r="P241"/>
  <c r="P240"/>
  <c r="BK260"/>
  <c r="J260"/>
  <c r="J115"/>
  <c r="BK349"/>
  <c r="J349"/>
  <c r="J119"/>
  <c r="P381"/>
  <c i="11" r="P159"/>
  <c r="P158"/>
  <c r="P355"/>
  <c r="R427"/>
  <c i="13" r="T218"/>
  <c i="15" r="P160"/>
  <c r="P141"/>
  <c r="T227"/>
  <c r="T364"/>
  <c i="16" r="P172"/>
  <c i="2" r="BK256"/>
  <c r="J256"/>
  <c r="J104"/>
  <c r="T430"/>
  <c r="BK651"/>
  <c r="J651"/>
  <c r="J112"/>
  <c r="T651"/>
  <c r="T650"/>
  <c r="P877"/>
  <c r="BK1070"/>
  <c r="J1070"/>
  <c r="J120"/>
  <c r="P1173"/>
  <c r="T1277"/>
  <c r="T1437"/>
  <c r="T1687"/>
  <c r="R2222"/>
  <c r="BK2496"/>
  <c r="J2496"/>
  <c r="J138"/>
  <c r="P2546"/>
  <c r="BK2764"/>
  <c r="J2764"/>
  <c r="J141"/>
  <c r="T2880"/>
  <c r="P2933"/>
  <c i="3" r="P164"/>
  <c r="P136"/>
  <c i="4" r="R132"/>
  <c r="R131"/>
  <c r="R130"/>
  <c r="P185"/>
  <c r="P184"/>
  <c i="5" r="BK183"/>
  <c r="J183"/>
  <c r="J104"/>
  <c i="6" r="R141"/>
  <c r="BK166"/>
  <c r="J166"/>
  <c r="J106"/>
  <c r="T179"/>
  <c r="R192"/>
  <c r="R304"/>
  <c r="R303"/>
  <c i="7" r="BK157"/>
  <c r="J157"/>
  <c r="J104"/>
  <c r="BK272"/>
  <c r="J272"/>
  <c r="J119"/>
  <c i="8" r="T154"/>
  <c r="BK265"/>
  <c r="J265"/>
  <c r="J107"/>
  <c r="P354"/>
  <c r="T445"/>
  <c i="10" r="T158"/>
  <c r="R273"/>
  <c r="T362"/>
  <c i="11" r="BK139"/>
  <c r="J139"/>
  <c r="J103"/>
  <c r="BK151"/>
  <c r="J151"/>
  <c r="J104"/>
  <c r="T332"/>
  <c r="T355"/>
  <c r="P427"/>
  <c i="12" r="BK129"/>
  <c r="J129"/>
  <c r="J102"/>
  <c i="14" r="R506"/>
  <c r="P671"/>
  <c r="BK701"/>
  <c r="J701"/>
  <c r="J107"/>
  <c r="R786"/>
  <c i="15" r="R324"/>
  <c i="16" r="R128"/>
  <c r="T161"/>
  <c i="14" r="P134"/>
  <c r="P506"/>
  <c r="BK711"/>
  <c r="J711"/>
  <c r="J108"/>
  <c i="15" r="R160"/>
  <c r="R141"/>
  <c r="BK259"/>
  <c r="J259"/>
  <c r="J109"/>
  <c r="R364"/>
  <c r="P458"/>
  <c r="P457"/>
  <c i="16" r="T172"/>
  <c i="2" r="R288"/>
  <c r="BK360"/>
  <c r="J360"/>
  <c r="J107"/>
  <c r="T726"/>
  <c r="T1070"/>
  <c r="P1122"/>
  <c r="P1286"/>
  <c r="R1437"/>
  <c r="R1687"/>
  <c r="P2222"/>
  <c r="BK2575"/>
  <c r="J2575"/>
  <c r="J140"/>
  <c r="R2852"/>
  <c r="BK2907"/>
  <c r="J2907"/>
  <c r="J144"/>
  <c r="P2925"/>
  <c i="3" r="BK209"/>
  <c r="J209"/>
  <c r="J106"/>
  <c i="4" r="P153"/>
  <c r="P152"/>
  <c i="5" r="T132"/>
  <c r="T156"/>
  <c r="BK286"/>
  <c r="J286"/>
  <c r="J105"/>
  <c i="6" r="P166"/>
  <c r="P165"/>
  <c r="P179"/>
  <c r="BK192"/>
  <c r="J192"/>
  <c r="J110"/>
  <c r="BK304"/>
  <c r="J304"/>
  <c r="J113"/>
  <c r="T310"/>
  <c i="7" r="R157"/>
  <c r="P272"/>
  <c r="P271"/>
  <c i="8" r="T265"/>
  <c r="P381"/>
  <c r="BK505"/>
  <c r="J505"/>
  <c r="J122"/>
  <c r="BK635"/>
  <c r="J635"/>
  <c r="J123"/>
  <c r="BK665"/>
  <c r="BK664"/>
  <c r="J664"/>
  <c r="J125"/>
  <c i="10" r="P187"/>
  <c r="T273"/>
  <c r="P362"/>
  <c r="R381"/>
  <c i="11" r="R159"/>
  <c r="R158"/>
  <c i="12" r="P157"/>
  <c i="13" r="R218"/>
  <c r="R244"/>
  <c i="14" r="P376"/>
  <c r="P600"/>
  <c r="T671"/>
  <c r="P701"/>
  <c r="P786"/>
  <c i="15" r="BK324"/>
  <c r="BK364"/>
  <c r="J364"/>
  <c r="J113"/>
  <c i="16" r="T128"/>
  <c r="T142"/>
  <c i="17" r="R223"/>
  <c i="2" r="BK288"/>
  <c r="J288"/>
  <c r="J105"/>
  <c r="T360"/>
  <c r="T359"/>
  <c r="R571"/>
  <c r="P686"/>
  <c r="R877"/>
  <c r="P1070"/>
  <c r="R1122"/>
  <c r="R1286"/>
  <c r="T1394"/>
  <c r="P1570"/>
  <c r="BK1687"/>
  <c r="J1687"/>
  <c r="J133"/>
  <c r="P1825"/>
  <c r="T1825"/>
  <c r="BK2346"/>
  <c r="J2346"/>
  <c r="J137"/>
  <c r="T2496"/>
  <c r="R2764"/>
  <c r="P2880"/>
  <c r="BK2933"/>
  <c r="J2933"/>
  <c r="J146"/>
  <c i="3" r="T209"/>
  <c r="T198"/>
  <c i="4" r="BK153"/>
  <c r="J153"/>
  <c r="J105"/>
  <c i="5" r="BK132"/>
  <c r="BK156"/>
  <c r="J156"/>
  <c r="J103"/>
  <c r="P286"/>
  <c i="6" r="T166"/>
  <c r="T165"/>
  <c r="BK179"/>
  <c r="P192"/>
  <c i="7" r="T157"/>
  <c r="R259"/>
  <c r="R258"/>
  <c r="R248"/>
  <c r="R386"/>
  <c i="8" r="R306"/>
  <c r="R305"/>
  <c r="BK354"/>
  <c r="J354"/>
  <c r="J113"/>
  <c r="BK460"/>
  <c r="J460"/>
  <c r="J121"/>
  <c r="T645"/>
  <c i="9" r="R147"/>
  <c r="R138"/>
  <c r="R137"/>
  <c r="R136"/>
  <c r="R203"/>
  <c i="10" r="R187"/>
  <c r="T241"/>
  <c r="T240"/>
  <c r="T260"/>
  <c r="T259"/>
  <c r="T349"/>
  <c i="11" r="P139"/>
  <c r="T151"/>
  <c r="BK351"/>
  <c r="J351"/>
  <c r="J109"/>
  <c r="BK386"/>
  <c r="J386"/>
  <c r="J111"/>
  <c r="T427"/>
  <c i="12" r="BK157"/>
  <c r="J157"/>
  <c r="J103"/>
  <c i="13" r="P133"/>
  <c r="P132"/>
  <c r="P131"/>
  <c r="P130"/>
  <c i="1" r="AU110"/>
  <c i="14" r="T376"/>
  <c r="T711"/>
  <c i="15" r="T160"/>
  <c r="T141"/>
  <c r="P227"/>
  <c r="T395"/>
  <c i="16" r="BK172"/>
  <c r="J172"/>
  <c r="J102"/>
  <c i="17" r="R123"/>
  <c r="P223"/>
  <c i="2" r="T210"/>
  <c r="R430"/>
  <c r="R429"/>
  <c r="BK726"/>
  <c r="J726"/>
  <c r="J115"/>
  <c r="P968"/>
  <c r="BK1014"/>
  <c r="J1014"/>
  <c r="J119"/>
  <c r="T1173"/>
  <c r="P1277"/>
  <c r="R1394"/>
  <c r="R1426"/>
  <c r="T1426"/>
  <c r="P1845"/>
  <c r="T2346"/>
  <c r="BK2546"/>
  <c r="J2546"/>
  <c r="J139"/>
  <c r="R2546"/>
  <c r="T2546"/>
  <c r="P2852"/>
  <c i="3" r="R164"/>
  <c r="R136"/>
  <c r="R135"/>
  <c r="R134"/>
  <c i="4" r="R153"/>
  <c r="R152"/>
  <c i="5" r="P132"/>
  <c r="P156"/>
  <c r="T286"/>
  <c i="6" r="BK141"/>
  <c r="P209"/>
  <c r="P304"/>
  <c r="P303"/>
  <c i="7" r="BK186"/>
  <c r="J186"/>
  <c r="J105"/>
  <c r="BK236"/>
  <c r="BK235"/>
  <c r="J235"/>
  <c r="J110"/>
  <c r="BK259"/>
  <c r="J259"/>
  <c r="J116"/>
  <c i="8" r="R265"/>
  <c r="BK381"/>
  <c r="J381"/>
  <c r="J114"/>
  <c r="T505"/>
  <c r="T635"/>
  <c r="R665"/>
  <c r="R664"/>
  <c i="9" r="T147"/>
  <c r="T138"/>
  <c r="T137"/>
  <c r="T136"/>
  <c r="P203"/>
  <c i="10" r="BK187"/>
  <c r="J187"/>
  <c r="J105"/>
  <c r="R241"/>
  <c r="R240"/>
  <c r="P260"/>
  <c r="P259"/>
  <c r="P252"/>
  <c r="P349"/>
  <c i="11" r="T139"/>
  <c r="T138"/>
  <c r="T137"/>
  <c r="R332"/>
  <c r="R355"/>
  <c r="BK427"/>
  <c r="J427"/>
  <c r="J112"/>
  <c i="12" r="T157"/>
  <c i="13" r="T133"/>
  <c r="T132"/>
  <c r="T131"/>
  <c r="T130"/>
  <c i="14" r="R376"/>
  <c r="R711"/>
  <c i="15" r="BK160"/>
  <c r="J160"/>
  <c r="J101"/>
  <c r="P259"/>
  <c r="BK395"/>
  <c r="J395"/>
  <c r="J115"/>
  <c r="R458"/>
  <c r="R457"/>
  <c i="16" r="R172"/>
  <c i="17" r="BK190"/>
  <c r="J190"/>
  <c r="J99"/>
  <c r="BK223"/>
  <c r="J223"/>
  <c r="J100"/>
  <c r="P282"/>
  <c i="2" r="R256"/>
  <c r="T288"/>
  <c r="BK571"/>
  <c r="J571"/>
  <c r="J110"/>
  <c r="P651"/>
  <c r="P650"/>
  <c r="T686"/>
  <c r="BK968"/>
  <c r="J968"/>
  <c r="J117"/>
  <c r="T1014"/>
  <c r="T1013"/>
  <c r="T1122"/>
  <c r="T1286"/>
  <c r="BK1570"/>
  <c r="J1570"/>
  <c r="J132"/>
  <c r="P1687"/>
  <c r="R1825"/>
  <c r="BK2222"/>
  <c r="J2222"/>
  <c r="J136"/>
  <c r="T2575"/>
  <c r="BK2880"/>
  <c r="J2880"/>
  <c r="J143"/>
  <c r="R2907"/>
  <c r="R2925"/>
  <c i="3" r="BK164"/>
  <c r="J164"/>
  <c r="J103"/>
  <c i="4" r="BK132"/>
  <c r="T185"/>
  <c r="T184"/>
  <c i="5" r="R132"/>
  <c r="R156"/>
  <c r="R286"/>
  <c i="6" r="P141"/>
  <c r="P140"/>
  <c r="P139"/>
  <c r="T209"/>
  <c r="T178"/>
  <c r="T304"/>
  <c r="T303"/>
  <c i="7" r="P186"/>
  <c r="P147"/>
  <c r="T272"/>
  <c r="T271"/>
  <c i="8" r="R154"/>
  <c r="P213"/>
  <c r="BK306"/>
  <c r="BK305"/>
  <c r="J305"/>
  <c r="J108"/>
  <c r="T354"/>
  <c r="T353"/>
  <c r="R445"/>
  <c r="P460"/>
  <c r="P645"/>
  <c i="9" r="BK147"/>
  <c r="BK203"/>
  <c r="J203"/>
  <c r="J112"/>
  <c i="16" r="BK128"/>
  <c r="J128"/>
  <c r="J99"/>
  <c r="P142"/>
  <c r="R161"/>
  <c i="17" r="P123"/>
  <c r="T190"/>
  <c i="2" r="R210"/>
  <c r="R170"/>
  <c r="BK430"/>
  <c r="J430"/>
  <c r="J109"/>
  <c r="T571"/>
  <c r="BK686"/>
  <c r="J686"/>
  <c r="J114"/>
  <c r="BK877"/>
  <c r="J877"/>
  <c r="J116"/>
  <c r="P1014"/>
  <c r="P1013"/>
  <c r="BK1173"/>
  <c r="J1173"/>
  <c r="J126"/>
  <c r="R1277"/>
  <c r="BK1394"/>
  <c r="J1394"/>
  <c r="J129"/>
  <c r="BK1426"/>
  <c r="J1426"/>
  <c r="J130"/>
  <c r="R1570"/>
  <c r="T1570"/>
  <c r="BK1825"/>
  <c r="J1825"/>
  <c r="J134"/>
  <c r="T2222"/>
  <c r="P2496"/>
  <c r="T2764"/>
  <c r="T2907"/>
  <c r="T2925"/>
  <c i="3" r="P209"/>
  <c r="P198"/>
  <c i="4" r="P132"/>
  <c r="P131"/>
  <c r="P130"/>
  <c r="P129"/>
  <c i="1" r="AU98"/>
  <c i="4" r="R185"/>
  <c r="R184"/>
  <c i="5" r="T183"/>
  <c r="T131"/>
  <c r="T130"/>
  <c i="6" r="R209"/>
  <c r="R310"/>
  <c i="7" r="R272"/>
  <c r="R271"/>
  <c i="8" r="P265"/>
  <c r="R354"/>
  <c r="BK445"/>
  <c r="J445"/>
  <c r="J120"/>
  <c r="R460"/>
  <c r="R645"/>
  <c i="10" r="R158"/>
  <c r="R147"/>
  <c r="R146"/>
  <c r="BK241"/>
  <c r="J241"/>
  <c r="J111"/>
  <c r="R260"/>
  <c r="R259"/>
  <c r="R252"/>
  <c r="BK362"/>
  <c r="J362"/>
  <c r="J120"/>
  <c r="T381"/>
  <c i="11" r="P151"/>
  <c r="BK332"/>
  <c r="J332"/>
  <c r="J108"/>
  <c r="BK355"/>
  <c r="J355"/>
  <c r="J110"/>
  <c i="12" r="P129"/>
  <c r="P128"/>
  <c r="P127"/>
  <c i="1" r="AU109"/>
  <c i="13" r="R133"/>
  <c r="R132"/>
  <c r="R131"/>
  <c r="R130"/>
  <c i="14" r="BK376"/>
  <c r="J376"/>
  <c r="J102"/>
  <c r="R600"/>
  <c r="BK692"/>
  <c r="J692"/>
  <c r="J106"/>
  <c r="T701"/>
  <c i="15" r="BK227"/>
  <c r="BK226"/>
  <c r="J226"/>
  <c r="J107"/>
  <c r="P324"/>
  <c r="P364"/>
  <c r="BK458"/>
  <c i="16" r="R142"/>
  <c r="P161"/>
  <c i="17" r="BK123"/>
  <c r="J123"/>
  <c r="J98"/>
  <c r="P190"/>
  <c r="BK282"/>
  <c r="J282"/>
  <c r="J101"/>
  <c i="2" r="P288"/>
  <c r="R360"/>
  <c r="R359"/>
  <c r="P726"/>
  <c r="P685"/>
  <c r="R968"/>
  <c r="T968"/>
  <c r="R1173"/>
  <c r="BK1277"/>
  <c r="J1277"/>
  <c r="J127"/>
  <c r="P1394"/>
  <c r="P1426"/>
  <c r="BK1845"/>
  <c r="J1845"/>
  <c r="J135"/>
  <c r="P2346"/>
  <c r="R2496"/>
  <c r="P2764"/>
  <c i="4" r="T132"/>
  <c r="T131"/>
  <c r="T130"/>
  <c r="T129"/>
  <c i="5" r="R183"/>
  <c r="R131"/>
  <c r="R130"/>
  <c i="6" r="T141"/>
  <c r="T140"/>
  <c r="T139"/>
  <c r="T138"/>
  <c r="BK209"/>
  <c r="J209"/>
  <c r="J111"/>
  <c r="BK310"/>
  <c r="J310"/>
  <c r="J114"/>
  <c i="7" r="R186"/>
  <c r="R236"/>
  <c r="R235"/>
  <c r="P259"/>
  <c r="P258"/>
  <c r="P248"/>
  <c r="P146"/>
  <c r="P145"/>
  <c i="1" r="AU103"/>
  <c i="7" r="BK386"/>
  <c r="J386"/>
  <c r="J120"/>
  <c i="8" r="P154"/>
  <c r="P153"/>
  <c r="R213"/>
  <c r="P306"/>
  <c r="P305"/>
  <c r="R381"/>
  <c r="R505"/>
  <c r="R635"/>
  <c r="T665"/>
  <c r="T664"/>
  <c i="10" r="T187"/>
  <c r="BK273"/>
  <c r="J273"/>
  <c r="J118"/>
  <c r="R349"/>
  <c r="BK381"/>
  <c r="J381"/>
  <c r="J121"/>
  <c i="11" r="T159"/>
  <c r="T158"/>
  <c r="R351"/>
  <c r="R386"/>
  <c i="12" r="R157"/>
  <c i="13" r="BK133"/>
  <c r="J133"/>
  <c r="J103"/>
  <c r="BK244"/>
  <c r="J244"/>
  <c r="J105"/>
  <c i="14" r="BK134"/>
  <c r="J134"/>
  <c r="J101"/>
  <c r="BK506"/>
  <c r="J506"/>
  <c r="J103"/>
  <c r="P711"/>
  <c i="15" r="T259"/>
  <c r="P395"/>
  <c r="P394"/>
  <c r="T458"/>
  <c r="T457"/>
  <c i="16" r="BK142"/>
  <c r="J142"/>
  <c r="J100"/>
  <c r="BK161"/>
  <c r="J161"/>
  <c r="J101"/>
  <c i="17" r="T123"/>
  <c r="T122"/>
  <c r="T121"/>
  <c r="R190"/>
  <c r="T223"/>
  <c r="R282"/>
  <c r="T282"/>
  <c i="2" r="BK183"/>
  <c r="J183"/>
  <c r="J102"/>
  <c r="BK1118"/>
  <c r="J1118"/>
  <c r="J122"/>
  <c i="3" r="BK137"/>
  <c r="J137"/>
  <c r="J101"/>
  <c i="7" r="BK148"/>
  <c r="J148"/>
  <c r="J103"/>
  <c r="BK229"/>
  <c r="BK228"/>
  <c r="J228"/>
  <c r="J108"/>
  <c i="9" r="BK139"/>
  <c r="J139"/>
  <c r="J103"/>
  <c i="10" r="BK221"/>
  <c r="BK220"/>
  <c r="J220"/>
  <c r="J106"/>
  <c i="15" r="BK447"/>
  <c r="J447"/>
  <c r="J116"/>
  <c r="BK468"/>
  <c r="J468"/>
  <c r="J119"/>
  <c i="13" r="BK250"/>
  <c r="J250"/>
  <c r="J106"/>
  <c i="15" r="BK151"/>
  <c r="J151"/>
  <c r="J100"/>
  <c r="BK180"/>
  <c r="J180"/>
  <c r="J102"/>
  <c r="BK355"/>
  <c r="J355"/>
  <c r="J112"/>
  <c i="3" r="BK339"/>
  <c r="J339"/>
  <c r="J110"/>
  <c i="7" r="BK219"/>
  <c r="BK218"/>
  <c r="J218"/>
  <c r="J106"/>
  <c i="10" r="BK269"/>
  <c r="J269"/>
  <c r="J116"/>
  <c i="3" r="BK148"/>
  <c r="J148"/>
  <c r="J102"/>
  <c i="4" r="BK149"/>
  <c r="J149"/>
  <c r="J103"/>
  <c i="6" r="BK175"/>
  <c r="J175"/>
  <c r="J107"/>
  <c i="9" r="BK186"/>
  <c r="J186"/>
  <c r="J107"/>
  <c i="6" r="BK150"/>
  <c r="J150"/>
  <c r="J104"/>
  <c i="10" r="BK234"/>
  <c r="J234"/>
  <c r="J109"/>
  <c i="15" r="BK142"/>
  <c r="BK207"/>
  <c r="J207"/>
  <c r="J104"/>
  <c r="BK218"/>
  <c r="J218"/>
  <c r="J106"/>
  <c i="2" r="BK171"/>
  <c r="BK170"/>
  <c i="3" r="BK357"/>
  <c r="BK356"/>
  <c r="J356"/>
  <c r="J111"/>
  <c i="7" r="BK249"/>
  <c r="J249"/>
  <c r="J113"/>
  <c r="BK252"/>
  <c r="J252"/>
  <c r="J114"/>
  <c i="8" r="BK181"/>
  <c r="J181"/>
  <c r="J104"/>
  <c r="BK208"/>
  <c r="J208"/>
  <c r="J105"/>
  <c i="3" r="BK199"/>
  <c r="J199"/>
  <c r="J105"/>
  <c r="BK329"/>
  <c r="J329"/>
  <c r="J108"/>
  <c i="7" r="BK405"/>
  <c r="J405"/>
  <c r="J121"/>
  <c i="8" r="BK438"/>
  <c r="J438"/>
  <c r="J117"/>
  <c r="BK441"/>
  <c r="J441"/>
  <c r="J118"/>
  <c i="16" r="BK336"/>
  <c r="BK335"/>
  <c r="BK334"/>
  <c r="J334"/>
  <c r="J103"/>
  <c i="5" r="BK356"/>
  <c r="J356"/>
  <c r="J106"/>
  <c i="8" r="BK672"/>
  <c r="J672"/>
  <c r="J127"/>
  <c i="9" r="BK169"/>
  <c r="J169"/>
  <c r="J105"/>
  <c i="10" r="BK253"/>
  <c r="J253"/>
  <c r="J113"/>
  <c i="15" r="BK189"/>
  <c r="J189"/>
  <c r="J103"/>
  <c i="7" r="BK268"/>
  <c r="J268"/>
  <c r="J117"/>
  <c i="9" r="BK193"/>
  <c r="J193"/>
  <c r="J109"/>
  <c r="BK200"/>
  <c r="J200"/>
  <c r="J111"/>
  <c i="10" r="BK148"/>
  <c r="J148"/>
  <c r="J103"/>
  <c i="16" r="J335"/>
  <c r="J104"/>
  <c r="J336"/>
  <c r="J105"/>
  <c i="17" r="J89"/>
  <c r="J92"/>
  <c r="BE174"/>
  <c r="E85"/>
  <c r="BE124"/>
  <c r="BE137"/>
  <c r="F92"/>
  <c r="BE148"/>
  <c r="BE217"/>
  <c r="BE224"/>
  <c r="BE252"/>
  <c r="BE306"/>
  <c r="BE268"/>
  <c r="BE143"/>
  <c r="BE154"/>
  <c r="BE191"/>
  <c r="BE236"/>
  <c r="BE245"/>
  <c r="BE273"/>
  <c r="BE298"/>
  <c i="16" r="BK127"/>
  <c r="BK126"/>
  <c r="J126"/>
  <c r="J97"/>
  <c i="17" r="BE159"/>
  <c r="BE165"/>
  <c r="BE180"/>
  <c r="BE263"/>
  <c r="BE283"/>
  <c r="BE291"/>
  <c i="15" r="J227"/>
  <c r="J108"/>
  <c i="16" r="J92"/>
  <c r="BE134"/>
  <c r="BE197"/>
  <c r="BE199"/>
  <c r="BE200"/>
  <c r="BE203"/>
  <c r="BE143"/>
  <c r="BE181"/>
  <c r="BE198"/>
  <c r="BE210"/>
  <c r="BE212"/>
  <c r="BE300"/>
  <c i="15" r="J324"/>
  <c r="J111"/>
  <c r="J458"/>
  <c r="J118"/>
  <c i="16" r="BE218"/>
  <c r="BE257"/>
  <c r="BE277"/>
  <c r="BE312"/>
  <c r="J89"/>
  <c r="E115"/>
  <c r="BE156"/>
  <c r="BE229"/>
  <c r="BE265"/>
  <c r="BE306"/>
  <c r="F122"/>
  <c r="BE191"/>
  <c r="BE211"/>
  <c r="BE213"/>
  <c r="BE269"/>
  <c i="15" r="BK217"/>
  <c r="J217"/>
  <c r="J105"/>
  <c i="16" r="BE162"/>
  <c r="BE173"/>
  <c r="BE217"/>
  <c r="BE223"/>
  <c r="BE231"/>
  <c r="BE245"/>
  <c r="BE273"/>
  <c r="BE322"/>
  <c r="BE186"/>
  <c r="BE209"/>
  <c r="BE228"/>
  <c i="15" r="J142"/>
  <c r="J99"/>
  <c i="16" r="BE207"/>
  <c r="BE216"/>
  <c r="BE219"/>
  <c r="BE221"/>
  <c r="BE225"/>
  <c r="BE226"/>
  <c r="BE227"/>
  <c r="BE236"/>
  <c r="BE281"/>
  <c r="BE289"/>
  <c r="BE291"/>
  <c r="BE302"/>
  <c r="BE304"/>
  <c r="BE307"/>
  <c r="BE324"/>
  <c r="BE202"/>
  <c r="BE129"/>
  <c r="BE166"/>
  <c r="BE205"/>
  <c r="BE206"/>
  <c r="BE214"/>
  <c r="BE215"/>
  <c r="BE222"/>
  <c r="BE314"/>
  <c r="BE330"/>
  <c r="BE150"/>
  <c r="BE204"/>
  <c r="BE208"/>
  <c r="BE240"/>
  <c r="BE253"/>
  <c r="BE315"/>
  <c r="BE337"/>
  <c r="BE148"/>
  <c r="BE175"/>
  <c r="BE201"/>
  <c r="BE220"/>
  <c r="BE224"/>
  <c r="BE232"/>
  <c r="BE287"/>
  <c r="BE298"/>
  <c i="15" r="BE280"/>
  <c r="BE345"/>
  <c r="J92"/>
  <c r="BE377"/>
  <c r="BE208"/>
  <c r="BE237"/>
  <c r="BE281"/>
  <c r="BE416"/>
  <c i="14" r="BK133"/>
  <c r="J133"/>
  <c i="15" r="E85"/>
  <c r="BE152"/>
  <c r="BE161"/>
  <c r="BE243"/>
  <c r="BE254"/>
  <c r="BE267"/>
  <c r="BE270"/>
  <c r="BE278"/>
  <c r="BE356"/>
  <c r="BE373"/>
  <c r="BE424"/>
  <c r="BE459"/>
  <c r="BE461"/>
  <c r="F92"/>
  <c r="BE143"/>
  <c r="BE219"/>
  <c r="BE320"/>
  <c r="BE469"/>
  <c r="BE290"/>
  <c r="BE296"/>
  <c r="BE312"/>
  <c r="BE404"/>
  <c r="BE396"/>
  <c r="BE282"/>
  <c r="BE308"/>
  <c r="BE335"/>
  <c r="BE400"/>
  <c r="BE181"/>
  <c r="BE212"/>
  <c r="BE279"/>
  <c r="BE448"/>
  <c r="J89"/>
  <c r="BE171"/>
  <c r="BE228"/>
  <c r="BE382"/>
  <c r="BE412"/>
  <c r="BE429"/>
  <c r="BE190"/>
  <c r="BE200"/>
  <c r="BE300"/>
  <c r="BE325"/>
  <c r="BE260"/>
  <c r="BE291"/>
  <c r="BE365"/>
  <c r="BE390"/>
  <c r="BE434"/>
  <c r="BE439"/>
  <c r="BE456"/>
  <c r="BE466"/>
  <c i="14" r="J96"/>
  <c r="BE247"/>
  <c r="BE255"/>
  <c r="BE345"/>
  <c r="BE359"/>
  <c r="BE407"/>
  <c r="BE429"/>
  <c r="BE452"/>
  <c r="BE484"/>
  <c r="BE662"/>
  <c r="BE664"/>
  <c i="13" r="BK132"/>
  <c r="J132"/>
  <c r="J102"/>
  <c i="14" r="BE153"/>
  <c r="BE209"/>
  <c r="BE212"/>
  <c r="BE254"/>
  <c r="BE302"/>
  <c r="BE303"/>
  <c r="BE414"/>
  <c r="BE486"/>
  <c r="BE553"/>
  <c r="BE561"/>
  <c r="BE577"/>
  <c r="BE586"/>
  <c r="BE594"/>
  <c r="BE623"/>
  <c r="BE638"/>
  <c r="BE639"/>
  <c r="BE665"/>
  <c r="BE672"/>
  <c r="F130"/>
  <c r="BE238"/>
  <c r="BE271"/>
  <c r="BE300"/>
  <c r="BE347"/>
  <c r="BE460"/>
  <c r="BE476"/>
  <c r="BE502"/>
  <c r="BE517"/>
  <c r="BE518"/>
  <c r="BE529"/>
  <c r="BE570"/>
  <c r="BE578"/>
  <c r="BE585"/>
  <c r="BE647"/>
  <c r="BE654"/>
  <c r="BE667"/>
  <c r="BE690"/>
  <c r="J93"/>
  <c r="BE142"/>
  <c r="BE180"/>
  <c r="BE195"/>
  <c r="BE206"/>
  <c r="BE249"/>
  <c r="BE253"/>
  <c r="BE270"/>
  <c r="BE355"/>
  <c r="BE422"/>
  <c r="BE436"/>
  <c r="BE468"/>
  <c r="BE501"/>
  <c r="BE619"/>
  <c r="BE646"/>
  <c r="BE655"/>
  <c r="BE700"/>
  <c r="BE775"/>
  <c r="BE777"/>
  <c r="BE779"/>
  <c r="BE785"/>
  <c r="BE795"/>
  <c r="BE173"/>
  <c r="BE188"/>
  <c r="BE228"/>
  <c r="BE322"/>
  <c r="BE366"/>
  <c r="BE459"/>
  <c r="BE475"/>
  <c r="BE494"/>
  <c r="BE723"/>
  <c r="BE738"/>
  <c r="BE753"/>
  <c r="BE757"/>
  <c r="BE778"/>
  <c r="BE787"/>
  <c r="BE791"/>
  <c r="E119"/>
  <c r="BE135"/>
  <c r="BE146"/>
  <c r="BE164"/>
  <c r="BE170"/>
  <c r="BE219"/>
  <c r="BE236"/>
  <c r="BE286"/>
  <c r="BE287"/>
  <c r="BE418"/>
  <c r="BE444"/>
  <c r="BE504"/>
  <c r="BE562"/>
  <c r="BE569"/>
  <c r="BE686"/>
  <c r="BE746"/>
  <c r="BE608"/>
  <c r="BE612"/>
  <c r="BE669"/>
  <c r="BE684"/>
  <c r="BE702"/>
  <c r="BE160"/>
  <c r="BE168"/>
  <c r="BE262"/>
  <c r="BE312"/>
  <c r="BE330"/>
  <c r="BE337"/>
  <c r="BE338"/>
  <c r="BE395"/>
  <c r="BE545"/>
  <c r="BE552"/>
  <c r="BE596"/>
  <c r="BE730"/>
  <c r="BE774"/>
  <c r="BE220"/>
  <c r="BE227"/>
  <c r="BE263"/>
  <c r="BE367"/>
  <c r="BE384"/>
  <c r="BE388"/>
  <c r="BE396"/>
  <c r="BE403"/>
  <c r="BE443"/>
  <c r="BE451"/>
  <c r="BE493"/>
  <c r="BE525"/>
  <c r="BE536"/>
  <c r="BE537"/>
  <c r="BE544"/>
  <c r="BE593"/>
  <c r="BE598"/>
  <c r="BE630"/>
  <c r="BE731"/>
  <c r="BE159"/>
  <c r="BE279"/>
  <c r="BE304"/>
  <c r="BE435"/>
  <c r="BE511"/>
  <c r="BE710"/>
  <c r="BE157"/>
  <c r="BE181"/>
  <c r="BE240"/>
  <c r="BE299"/>
  <c r="BE301"/>
  <c r="BE323"/>
  <c r="BE331"/>
  <c r="BE348"/>
  <c r="BE374"/>
  <c r="BE377"/>
  <c r="BE477"/>
  <c r="BE485"/>
  <c r="BE663"/>
  <c r="BE677"/>
  <c r="BE687"/>
  <c r="BE689"/>
  <c r="BE693"/>
  <c r="BE739"/>
  <c r="BE172"/>
  <c r="BE199"/>
  <c r="BE235"/>
  <c r="BE278"/>
  <c r="BE311"/>
  <c r="BE430"/>
  <c r="BE432"/>
  <c r="BE433"/>
  <c r="BE434"/>
  <c r="BE467"/>
  <c r="BE507"/>
  <c r="BE509"/>
  <c r="BE515"/>
  <c r="BE601"/>
  <c r="BE631"/>
  <c r="BE712"/>
  <c r="BE719"/>
  <c r="BE764"/>
  <c r="BE767"/>
  <c i="13" r="J93"/>
  <c r="BE174"/>
  <c r="BE230"/>
  <c r="BE183"/>
  <c r="BE187"/>
  <c r="BE202"/>
  <c r="BE205"/>
  <c r="BE221"/>
  <c r="BE222"/>
  <c r="BE225"/>
  <c r="BE233"/>
  <c r="BE234"/>
  <c r="BE238"/>
  <c r="BE241"/>
  <c r="BE247"/>
  <c r="BE251"/>
  <c r="BE154"/>
  <c r="BE176"/>
  <c r="BE195"/>
  <c r="BE213"/>
  <c r="BE227"/>
  <c r="BE228"/>
  <c r="BE239"/>
  <c r="BE245"/>
  <c r="E85"/>
  <c r="F96"/>
  <c r="BE141"/>
  <c r="BE144"/>
  <c r="BE203"/>
  <c r="BE216"/>
  <c r="BE231"/>
  <c r="BE242"/>
  <c r="BE248"/>
  <c r="BE171"/>
  <c r="BE186"/>
  <c r="BE219"/>
  <c r="BE224"/>
  <c i="12" r="BK128"/>
  <c r="J128"/>
  <c r="J101"/>
  <c i="13" r="J96"/>
  <c r="BE134"/>
  <c r="BE151"/>
  <c r="BE161"/>
  <c r="BE164"/>
  <c r="BE194"/>
  <c r="BE198"/>
  <c r="BE199"/>
  <c r="BE210"/>
  <c i="11" r="BK158"/>
  <c r="J158"/>
  <c r="J105"/>
  <c i="12" r="J93"/>
  <c r="J96"/>
  <c r="BE130"/>
  <c r="BE140"/>
  <c r="BE141"/>
  <c r="BE144"/>
  <c r="BE150"/>
  <c r="BE153"/>
  <c r="E113"/>
  <c r="F124"/>
  <c r="BE147"/>
  <c i="11" r="BK331"/>
  <c r="J331"/>
  <c r="J107"/>
  <c i="12" r="BE163"/>
  <c r="BE155"/>
  <c r="BE158"/>
  <c r="BE137"/>
  <c r="BE143"/>
  <c r="BE146"/>
  <c r="BE149"/>
  <c i="10" r="T252"/>
  <c i="11" r="BE228"/>
  <c r="BE242"/>
  <c r="BE244"/>
  <c r="BE263"/>
  <c r="BE275"/>
  <c r="BE291"/>
  <c r="BE304"/>
  <c r="BE397"/>
  <c r="BE172"/>
  <c r="BE253"/>
  <c r="BE267"/>
  <c r="BE280"/>
  <c r="BE281"/>
  <c r="BE286"/>
  <c r="BE294"/>
  <c r="BE296"/>
  <c r="BE309"/>
  <c r="BE314"/>
  <c r="BE319"/>
  <c r="BE327"/>
  <c r="BE333"/>
  <c r="BE392"/>
  <c r="BE384"/>
  <c r="E122"/>
  <c r="BE167"/>
  <c r="BE169"/>
  <c r="BE260"/>
  <c r="BE261"/>
  <c r="BE373"/>
  <c r="BE403"/>
  <c r="BE407"/>
  <c r="BE208"/>
  <c r="BE324"/>
  <c r="BE352"/>
  <c r="BE394"/>
  <c i="10" r="BK259"/>
  <c r="J259"/>
  <c r="J114"/>
  <c i="11" r="F133"/>
  <c r="BE140"/>
  <c r="BE146"/>
  <c r="BE266"/>
  <c r="BE269"/>
  <c r="BE301"/>
  <c r="BE329"/>
  <c r="BE364"/>
  <c r="BE389"/>
  <c r="BE401"/>
  <c r="BE420"/>
  <c i="10" r="J158"/>
  <c r="J104"/>
  <c i="11" r="BE160"/>
  <c r="BE179"/>
  <c r="BE197"/>
  <c r="BE206"/>
  <c r="BE258"/>
  <c r="BE264"/>
  <c r="BE322"/>
  <c r="BE348"/>
  <c r="BE375"/>
  <c r="BE396"/>
  <c r="BE410"/>
  <c r="BE423"/>
  <c r="BE426"/>
  <c r="BE432"/>
  <c r="J93"/>
  <c r="J133"/>
  <c r="BE156"/>
  <c r="BE399"/>
  <c r="BE400"/>
  <c r="BE409"/>
  <c r="BE412"/>
  <c i="10" r="BK272"/>
  <c r="J272"/>
  <c r="J117"/>
  <c i="11" r="BE219"/>
  <c r="BE243"/>
  <c r="BE276"/>
  <c r="BE283"/>
  <c r="BE284"/>
  <c r="BE306"/>
  <c r="BE415"/>
  <c r="BE416"/>
  <c r="BE425"/>
  <c i="10" r="J221"/>
  <c r="J107"/>
  <c i="11" r="BE152"/>
  <c r="BE187"/>
  <c r="BE252"/>
  <c r="BE405"/>
  <c r="BE413"/>
  <c r="BE418"/>
  <c r="BE419"/>
  <c r="BE428"/>
  <c r="BE217"/>
  <c r="BE270"/>
  <c r="BE338"/>
  <c r="BE343"/>
  <c r="BE354"/>
  <c r="BE356"/>
  <c r="BE366"/>
  <c r="BE387"/>
  <c r="BE408"/>
  <c r="BE421"/>
  <c r="BE422"/>
  <c r="BE168"/>
  <c r="BE171"/>
  <c r="BE196"/>
  <c r="BE230"/>
  <c r="BE255"/>
  <c r="BE289"/>
  <c r="BE299"/>
  <c r="BE390"/>
  <c r="BE404"/>
  <c i="10" r="BE254"/>
  <c r="BE159"/>
  <c r="BE168"/>
  <c r="BE182"/>
  <c r="BE188"/>
  <c r="BE192"/>
  <c r="J139"/>
  <c r="BE149"/>
  <c r="BE230"/>
  <c r="BE314"/>
  <c r="J142"/>
  <c r="BE250"/>
  <c r="BE261"/>
  <c r="BE270"/>
  <c r="BE363"/>
  <c i="9" r="J147"/>
  <c r="J104"/>
  <c i="10" r="E131"/>
  <c r="BE235"/>
  <c r="BE340"/>
  <c r="BE365"/>
  <c r="BE199"/>
  <c r="BE274"/>
  <c r="BE379"/>
  <c r="BE389"/>
  <c r="BE217"/>
  <c r="BE308"/>
  <c r="BE382"/>
  <c r="BE242"/>
  <c r="BE267"/>
  <c r="BE298"/>
  <c r="BE311"/>
  <c r="BE317"/>
  <c r="BE320"/>
  <c r="BE327"/>
  <c r="BE350"/>
  <c r="BE355"/>
  <c r="F142"/>
  <c r="BE222"/>
  <c r="BE282"/>
  <c r="BE290"/>
  <c r="BE357"/>
  <c r="BE359"/>
  <c r="BE369"/>
  <c r="BE373"/>
  <c r="BE209"/>
  <c r="BE347"/>
  <c r="BE360"/>
  <c r="BE175"/>
  <c r="BE263"/>
  <c r="BE306"/>
  <c r="BE323"/>
  <c r="BE330"/>
  <c r="BE375"/>
  <c i="8" r="BK353"/>
  <c r="J353"/>
  <c r="J112"/>
  <c r="J154"/>
  <c r="J103"/>
  <c r="J665"/>
  <c r="J126"/>
  <c i="9" r="E85"/>
  <c r="J96"/>
  <c r="BE170"/>
  <c i="8" r="BK444"/>
  <c r="J444"/>
  <c r="J119"/>
  <c i="9" r="F96"/>
  <c r="BE155"/>
  <c r="BE181"/>
  <c r="BE194"/>
  <c r="BE201"/>
  <c i="8" r="BK335"/>
  <c r="J335"/>
  <c r="J110"/>
  <c i="9" r="J93"/>
  <c r="BE140"/>
  <c r="BE220"/>
  <c i="8" r="J306"/>
  <c r="J109"/>
  <c i="9" r="BE159"/>
  <c r="BE204"/>
  <c r="BE148"/>
  <c r="BE209"/>
  <c r="BE224"/>
  <c r="BE187"/>
  <c r="BE174"/>
  <c r="BE164"/>
  <c r="BE213"/>
  <c r="BE217"/>
  <c i="7" r="J219"/>
  <c r="J107"/>
  <c r="BK271"/>
  <c r="J271"/>
  <c r="J118"/>
  <c i="8" r="J93"/>
  <c r="BE161"/>
  <c r="BE194"/>
  <c r="BE226"/>
  <c r="BE233"/>
  <c r="BE277"/>
  <c r="BE362"/>
  <c r="BE382"/>
  <c r="BE387"/>
  <c r="BE468"/>
  <c r="BE475"/>
  <c r="BE270"/>
  <c r="BE302"/>
  <c r="BE371"/>
  <c r="BE402"/>
  <c r="BE425"/>
  <c i="7" r="J236"/>
  <c r="J111"/>
  <c i="8" r="J96"/>
  <c r="BE218"/>
  <c r="BE222"/>
  <c r="BE241"/>
  <c r="BE245"/>
  <c r="BE260"/>
  <c r="BE321"/>
  <c r="BE327"/>
  <c r="BE482"/>
  <c r="BE503"/>
  <c r="BE506"/>
  <c r="BE541"/>
  <c r="BE166"/>
  <c r="BE532"/>
  <c r="BE553"/>
  <c r="BE666"/>
  <c r="BE671"/>
  <c r="BE673"/>
  <c r="BE307"/>
  <c r="BE314"/>
  <c r="BE334"/>
  <c r="BE379"/>
  <c r="BE570"/>
  <c r="BE600"/>
  <c r="BE612"/>
  <c r="BE619"/>
  <c r="BE626"/>
  <c r="BE633"/>
  <c r="BE636"/>
  <c r="BE663"/>
  <c r="F148"/>
  <c r="BE182"/>
  <c r="BE237"/>
  <c r="BE398"/>
  <c r="BE400"/>
  <c r="BE446"/>
  <c r="BE523"/>
  <c r="BE524"/>
  <c r="BE533"/>
  <c r="BE542"/>
  <c r="BE605"/>
  <c r="BE563"/>
  <c r="BE155"/>
  <c r="BE171"/>
  <c r="BE551"/>
  <c r="BE554"/>
  <c r="BE562"/>
  <c r="BE646"/>
  <c i="7" r="J229"/>
  <c r="J109"/>
  <c i="8" r="BE176"/>
  <c r="BE209"/>
  <c r="BE214"/>
  <c r="BE404"/>
  <c r="BE442"/>
  <c r="BE458"/>
  <c r="BE580"/>
  <c r="BE591"/>
  <c r="BE266"/>
  <c r="BE288"/>
  <c r="BE337"/>
  <c r="BE439"/>
  <c r="BE489"/>
  <c r="BE515"/>
  <c r="BE599"/>
  <c r="E85"/>
  <c r="BE355"/>
  <c r="BE360"/>
  <c r="BE369"/>
  <c r="BE514"/>
  <c r="BE550"/>
  <c r="BE571"/>
  <c r="BE654"/>
  <c r="BE655"/>
  <c r="BE253"/>
  <c r="BE396"/>
  <c r="BE409"/>
  <c r="BE411"/>
  <c r="BE420"/>
  <c r="BE455"/>
  <c r="BE461"/>
  <c r="BE491"/>
  <c r="BE497"/>
  <c r="BE499"/>
  <c r="BE643"/>
  <c i="7" r="BE149"/>
  <c r="BE345"/>
  <c r="BE387"/>
  <c i="6" r="J141"/>
  <c r="J103"/>
  <c i="7" r="BE215"/>
  <c r="BE260"/>
  <c r="BE269"/>
  <c r="BE335"/>
  <c r="BE360"/>
  <c r="BE367"/>
  <c r="BE389"/>
  <c r="F96"/>
  <c r="BE174"/>
  <c r="BE365"/>
  <c r="J93"/>
  <c r="BE230"/>
  <c r="BE245"/>
  <c r="BE377"/>
  <c r="BE391"/>
  <c r="BE399"/>
  <c r="BE191"/>
  <c r="BE328"/>
  <c r="BE332"/>
  <c r="BE384"/>
  <c r="BE395"/>
  <c r="BE398"/>
  <c r="BE403"/>
  <c r="BE406"/>
  <c r="BE187"/>
  <c r="BE198"/>
  <c r="BE294"/>
  <c r="BE308"/>
  <c r="BE342"/>
  <c r="BE357"/>
  <c r="E85"/>
  <c r="BE207"/>
  <c r="BE280"/>
  <c r="BE317"/>
  <c r="BE327"/>
  <c r="BE237"/>
  <c r="BE253"/>
  <c r="BE301"/>
  <c r="BE350"/>
  <c i="6" r="J179"/>
  <c r="J109"/>
  <c i="7" r="BE266"/>
  <c r="BE363"/>
  <c r="BE220"/>
  <c r="BE250"/>
  <c r="BE273"/>
  <c r="BE287"/>
  <c r="BE312"/>
  <c r="BE354"/>
  <c r="J96"/>
  <c r="BE262"/>
  <c r="BE322"/>
  <c r="BE339"/>
  <c r="BE158"/>
  <c r="BE167"/>
  <c r="BE181"/>
  <c r="BE347"/>
  <c i="6" r="J96"/>
  <c r="BE142"/>
  <c r="BE144"/>
  <c r="BE169"/>
  <c r="BE182"/>
  <c r="BE190"/>
  <c r="BE214"/>
  <c i="5" r="J132"/>
  <c r="J102"/>
  <c i="6" r="BE148"/>
  <c r="BE167"/>
  <c r="BE180"/>
  <c r="BE240"/>
  <c r="BE258"/>
  <c r="J132"/>
  <c r="BE158"/>
  <c r="BE210"/>
  <c r="BE229"/>
  <c r="BE256"/>
  <c r="E85"/>
  <c r="F135"/>
  <c r="BE197"/>
  <c r="BE221"/>
  <c r="BE245"/>
  <c r="BE269"/>
  <c r="BE292"/>
  <c r="BE204"/>
  <c r="BE223"/>
  <c r="BE226"/>
  <c r="BE241"/>
  <c r="BE246"/>
  <c r="BE257"/>
  <c r="BE260"/>
  <c r="BE261"/>
  <c r="BE316"/>
  <c r="BE236"/>
  <c r="BE250"/>
  <c r="BE275"/>
  <c r="BE277"/>
  <c r="BE297"/>
  <c r="BE307"/>
  <c r="BE200"/>
  <c r="BE222"/>
  <c r="BE224"/>
  <c r="BE265"/>
  <c r="BE280"/>
  <c r="BE284"/>
  <c r="BE301"/>
  <c r="BE291"/>
  <c r="BE305"/>
  <c r="BE151"/>
  <c r="BE176"/>
  <c r="BE185"/>
  <c r="BE187"/>
  <c r="BE207"/>
  <c r="BE215"/>
  <c r="BE251"/>
  <c r="BE270"/>
  <c r="BE272"/>
  <c r="BE289"/>
  <c r="BE173"/>
  <c r="BE193"/>
  <c r="BE216"/>
  <c r="BE220"/>
  <c r="BE227"/>
  <c r="BE311"/>
  <c i="5" r="BE140"/>
  <c r="BE184"/>
  <c r="BE198"/>
  <c i="4" r="BK184"/>
  <c r="J184"/>
  <c r="J106"/>
  <c i="5" r="J124"/>
  <c r="BE164"/>
  <c r="BE191"/>
  <c r="BE212"/>
  <c r="BE219"/>
  <c r="BE181"/>
  <c r="BE205"/>
  <c i="4" r="J132"/>
  <c r="J101"/>
  <c i="5" r="E116"/>
  <c r="F127"/>
  <c r="BE240"/>
  <c r="J96"/>
  <c r="BE171"/>
  <c r="BE226"/>
  <c r="BE301"/>
  <c r="BE330"/>
  <c r="BE339"/>
  <c r="BE133"/>
  <c r="BE147"/>
  <c r="BE233"/>
  <c r="BE294"/>
  <c r="BE341"/>
  <c i="4" r="BK152"/>
  <c r="J152"/>
  <c r="J104"/>
  <c i="5" r="BE157"/>
  <c r="BE176"/>
  <c r="BE274"/>
  <c r="BE284"/>
  <c r="BE287"/>
  <c r="BE321"/>
  <c r="BE354"/>
  <c r="BE353"/>
  <c r="BE247"/>
  <c r="BE261"/>
  <c r="BE268"/>
  <c r="BE280"/>
  <c r="BE307"/>
  <c r="BE350"/>
  <c r="BE357"/>
  <c r="BE154"/>
  <c r="BE254"/>
  <c r="BE314"/>
  <c r="BE328"/>
  <c r="BE332"/>
  <c r="BE343"/>
  <c r="BE351"/>
  <c i="1" r="BB100"/>
  <c i="3" r="BK136"/>
  <c r="J136"/>
  <c r="J100"/>
  <c i="4" r="J123"/>
  <c r="BE133"/>
  <c r="BE144"/>
  <c i="3" r="BK198"/>
  <c r="J198"/>
  <c r="J104"/>
  <c r="J357"/>
  <c r="J112"/>
  <c i="4" r="BE140"/>
  <c r="J126"/>
  <c r="BE154"/>
  <c r="F126"/>
  <c r="BE178"/>
  <c i="3" r="BK338"/>
  <c r="J338"/>
  <c r="J109"/>
  <c i="4" r="BE160"/>
  <c r="BE166"/>
  <c r="BE193"/>
  <c r="BE194"/>
  <c r="BE186"/>
  <c r="E85"/>
  <c r="BE150"/>
  <c r="BE172"/>
  <c i="1" r="AW98"/>
  <c r="BC98"/>
  <c i="2" r="J170"/>
  <c r="J100"/>
  <c r="BK359"/>
  <c r="J359"/>
  <c r="J106"/>
  <c r="BK650"/>
  <c r="J650"/>
  <c r="J111"/>
  <c r="BK1117"/>
  <c r="J1117"/>
  <c r="J121"/>
  <c r="BK1121"/>
  <c r="J1121"/>
  <c r="J123"/>
  <c r="BK1013"/>
  <c r="J1013"/>
  <c r="J118"/>
  <c r="BK685"/>
  <c r="J685"/>
  <c r="J113"/>
  <c i="3" r="BE169"/>
  <c r="BE174"/>
  <c r="BE195"/>
  <c r="J94"/>
  <c r="BE149"/>
  <c r="BE210"/>
  <c r="J91"/>
  <c r="BE245"/>
  <c r="E122"/>
  <c r="F131"/>
  <c r="BE157"/>
  <c r="BE255"/>
  <c r="BE276"/>
  <c r="BE340"/>
  <c i="2" r="J171"/>
  <c r="J101"/>
  <c i="3" r="BE227"/>
  <c r="BE236"/>
  <c r="BE138"/>
  <c r="BE297"/>
  <c r="BE330"/>
  <c r="BE349"/>
  <c r="BE200"/>
  <c i="2" r="BK429"/>
  <c r="J429"/>
  <c r="J108"/>
  <c i="3" r="BE165"/>
  <c r="BE318"/>
  <c r="BE358"/>
  <c i="2" r="J162"/>
  <c r="BE231"/>
  <c r="BE307"/>
  <c r="BE361"/>
  <c r="BE476"/>
  <c r="BE555"/>
  <c r="BE804"/>
  <c r="BE809"/>
  <c r="BE1002"/>
  <c r="BE1022"/>
  <c r="BE1027"/>
  <c r="BE1031"/>
  <c r="BE1174"/>
  <c r="BE1285"/>
  <c r="BE1354"/>
  <c r="BE1363"/>
  <c r="BE1379"/>
  <c r="BE1424"/>
  <c r="BE172"/>
  <c r="BE370"/>
  <c r="BE378"/>
  <c r="BE398"/>
  <c r="BE421"/>
  <c r="BE623"/>
  <c r="BE640"/>
  <c r="BE938"/>
  <c r="BE969"/>
  <c r="BE1350"/>
  <c r="BE1849"/>
  <c r="F94"/>
  <c r="BE532"/>
  <c r="BE540"/>
  <c r="BE572"/>
  <c r="BE859"/>
  <c r="BE908"/>
  <c r="BE1003"/>
  <c r="BE1040"/>
  <c r="BE1136"/>
  <c r="BE1257"/>
  <c r="BE1272"/>
  <c r="BE1395"/>
  <c r="BE1438"/>
  <c r="BE1445"/>
  <c r="BE1467"/>
  <c r="BE1471"/>
  <c r="BE1504"/>
  <c r="BE1551"/>
  <c r="BE1571"/>
  <c r="BE1624"/>
  <c r="BE1633"/>
  <c r="BE1665"/>
  <c r="BE1846"/>
  <c r="BE2022"/>
  <c r="BE2030"/>
  <c r="BE2223"/>
  <c r="BE2325"/>
  <c r="BE2331"/>
  <c r="BE2381"/>
  <c r="BE2432"/>
  <c r="BE2481"/>
  <c r="BE2505"/>
  <c r="BE2540"/>
  <c r="BE2547"/>
  <c r="BE2638"/>
  <c r="BE2697"/>
  <c r="BE2708"/>
  <c r="BE2786"/>
  <c r="BE2853"/>
  <c r="BE2861"/>
  <c r="BE2923"/>
  <c r="BE321"/>
  <c r="BE329"/>
  <c r="BE339"/>
  <c r="BE349"/>
  <c r="BE431"/>
  <c r="BE484"/>
  <c r="BE652"/>
  <c r="BE660"/>
  <c r="BE697"/>
  <c r="BE738"/>
  <c r="BE748"/>
  <c r="BE751"/>
  <c r="BE817"/>
  <c r="BE821"/>
  <c r="BE868"/>
  <c r="BE1158"/>
  <c r="BE1204"/>
  <c r="BE1260"/>
  <c r="BE1333"/>
  <c r="BE1373"/>
  <c r="BE1436"/>
  <c r="BE1444"/>
  <c r="BE1532"/>
  <c r="BE1672"/>
  <c r="BE1682"/>
  <c r="BE1688"/>
  <c r="BE1696"/>
  <c r="BE1715"/>
  <c r="BE1889"/>
  <c r="BE1921"/>
  <c r="BE2054"/>
  <c r="BE2055"/>
  <c r="BE2060"/>
  <c r="BE2204"/>
  <c r="BE2212"/>
  <c r="BE2230"/>
  <c r="BE2248"/>
  <c r="BE2256"/>
  <c r="BE2292"/>
  <c r="BE2302"/>
  <c r="BE2311"/>
  <c r="BE2370"/>
  <c r="BE2404"/>
  <c r="BE2414"/>
  <c r="BE2419"/>
  <c r="BE2468"/>
  <c r="BE2494"/>
  <c r="BE2497"/>
  <c r="BE2516"/>
  <c r="BE2560"/>
  <c r="BE2573"/>
  <c r="BE2576"/>
  <c r="BE2617"/>
  <c r="BE2702"/>
  <c r="BE2765"/>
  <c r="BE2777"/>
  <c r="BE2830"/>
  <c r="BE2858"/>
  <c r="BE2881"/>
  <c r="BE2890"/>
  <c r="BE2926"/>
  <c r="BE2934"/>
  <c r="BE2938"/>
  <c r="BE2943"/>
  <c r="BE635"/>
  <c r="BE687"/>
  <c r="BE766"/>
  <c r="BE1015"/>
  <c r="BE1035"/>
  <c r="BE1044"/>
  <c r="BE1237"/>
  <c r="BE1314"/>
  <c r="BE1542"/>
  <c r="BE1763"/>
  <c r="BE1773"/>
  <c r="BE1826"/>
  <c r="BE1873"/>
  <c r="BE1882"/>
  <c r="BE1904"/>
  <c r="BE2045"/>
  <c r="BE2161"/>
  <c r="BE2275"/>
  <c r="BE2284"/>
  <c r="BE2293"/>
  <c r="BE2301"/>
  <c r="BE2310"/>
  <c r="BE2328"/>
  <c r="BE2334"/>
  <c r="BE2336"/>
  <c r="BE2344"/>
  <c r="BE2347"/>
  <c r="BE2448"/>
  <c r="BE2509"/>
  <c r="BE2519"/>
  <c r="BE2527"/>
  <c r="BE2530"/>
  <c r="BE2544"/>
  <c r="BE2679"/>
  <c r="BE2682"/>
  <c r="BE2707"/>
  <c r="BE2736"/>
  <c r="BE2739"/>
  <c r="BE2762"/>
  <c r="BE2808"/>
  <c r="BE2873"/>
  <c r="BE2895"/>
  <c r="BE2908"/>
  <c r="BE2919"/>
  <c r="BE2931"/>
  <c r="BE2949"/>
  <c r="E156"/>
  <c r="BE211"/>
  <c r="BE245"/>
  <c r="BE257"/>
  <c r="BE266"/>
  <c r="BE492"/>
  <c r="BE716"/>
  <c r="BE1105"/>
  <c r="BE1147"/>
  <c r="BE1252"/>
  <c r="BE1269"/>
  <c r="BE1278"/>
  <c r="BE1315"/>
  <c r="BE1332"/>
  <c r="BE1406"/>
  <c r="BE1427"/>
  <c r="BE1725"/>
  <c r="BE1735"/>
  <c r="BE1793"/>
  <c r="BE1832"/>
  <c r="BE1858"/>
  <c r="BE2050"/>
  <c r="BE2059"/>
  <c r="BE2149"/>
  <c r="J94"/>
  <c r="BE774"/>
  <c r="BE1012"/>
  <c r="BE1071"/>
  <c r="BE1097"/>
  <c r="BE1112"/>
  <c r="BE1161"/>
  <c r="BE1168"/>
  <c r="BE1249"/>
  <c r="BE1359"/>
  <c r="BE1459"/>
  <c r="BE1496"/>
  <c r="BE1562"/>
  <c r="BE1668"/>
  <c r="BE1751"/>
  <c r="BE1831"/>
  <c r="BE1840"/>
  <c r="BE1993"/>
  <c r="BE2105"/>
  <c r="BE2147"/>
  <c r="BE2155"/>
  <c r="BE2186"/>
  <c r="BE2220"/>
  <c r="BE564"/>
  <c r="BE836"/>
  <c r="BE848"/>
  <c r="BE1139"/>
  <c r="BE1287"/>
  <c r="BE1305"/>
  <c r="BE1346"/>
  <c r="BE1418"/>
  <c r="BE1529"/>
  <c r="BE1568"/>
  <c r="BE1609"/>
  <c r="BE1622"/>
  <c r="BE1673"/>
  <c r="BE1685"/>
  <c r="BE184"/>
  <c r="BE192"/>
  <c r="BE238"/>
  <c r="BE299"/>
  <c r="BE310"/>
  <c r="BE500"/>
  <c r="BE584"/>
  <c r="BE593"/>
  <c r="BE668"/>
  <c r="BE757"/>
  <c r="BE792"/>
  <c r="BE795"/>
  <c r="BE992"/>
  <c r="BE1131"/>
  <c r="BE1348"/>
  <c r="BE1519"/>
  <c r="BE1606"/>
  <c r="BE1869"/>
  <c r="BE1897"/>
  <c r="BE1947"/>
  <c r="BE2090"/>
  <c r="BE2131"/>
  <c r="BE2133"/>
  <c r="BE2141"/>
  <c r="BE2231"/>
  <c r="BE270"/>
  <c r="BE318"/>
  <c r="BE386"/>
  <c r="BE388"/>
  <c r="BE413"/>
  <c r="BE452"/>
  <c r="BE508"/>
  <c r="BE516"/>
  <c r="BE524"/>
  <c r="BE1119"/>
  <c r="BE1171"/>
  <c r="BE1487"/>
  <c r="BE1593"/>
  <c r="BE1745"/>
  <c r="BE1783"/>
  <c r="BE1843"/>
  <c r="BE1860"/>
  <c r="BE1955"/>
  <c r="BE2003"/>
  <c r="BE2012"/>
  <c r="BE2039"/>
  <c r="BE2072"/>
  <c r="BE2076"/>
  <c r="BE2168"/>
  <c r="BE2177"/>
  <c r="BE218"/>
  <c r="BE280"/>
  <c r="BE289"/>
  <c r="BE468"/>
  <c r="BE826"/>
  <c r="BE851"/>
  <c r="BE878"/>
  <c r="BE1123"/>
  <c r="BE1155"/>
  <c r="BE1304"/>
  <c r="BE1415"/>
  <c r="BE1705"/>
  <c r="BE1848"/>
  <c r="BE1966"/>
  <c r="BE2071"/>
  <c r="BE2098"/>
  <c r="BE2123"/>
  <c r="BE2139"/>
  <c r="BE2195"/>
  <c r="BE2235"/>
  <c r="BE223"/>
  <c r="BE460"/>
  <c r="BE727"/>
  <c r="BE754"/>
  <c r="BE839"/>
  <c r="BE989"/>
  <c r="BE990"/>
  <c r="BE991"/>
  <c r="BE1207"/>
  <c r="BE1240"/>
  <c r="BE1275"/>
  <c r="BE1368"/>
  <c r="BE1374"/>
  <c r="BE1387"/>
  <c r="BE1404"/>
  <c r="BE1455"/>
  <c r="BE1478"/>
  <c r="BE1515"/>
  <c r="BE1803"/>
  <c r="BE1813"/>
  <c r="BE1823"/>
  <c r="BE1913"/>
  <c r="BE1939"/>
  <c r="BE1974"/>
  <c r="BE1983"/>
  <c r="BE2044"/>
  <c r="BE2049"/>
  <c r="BE2114"/>
  <c r="BE2267"/>
  <c i="3" r="J36"/>
  <c i="1" r="AW97"/>
  <c i="5" r="F40"/>
  <c i="1" r="BC100"/>
  <c i="6" r="F41"/>
  <c i="1" r="BD101"/>
  <c i="7" r="F41"/>
  <c i="1" r="BD103"/>
  <c i="9" r="F39"/>
  <c i="1" r="BB105"/>
  <c i="9" r="J38"/>
  <c i="1" r="AW105"/>
  <c i="9" r="F40"/>
  <c i="1" r="BC105"/>
  <c i="10" r="J38"/>
  <c i="1" r="AW106"/>
  <c i="11" r="F40"/>
  <c i="1" r="BC108"/>
  <c i="15" r="F34"/>
  <c i="1" r="BA112"/>
  <c i="14" r="J34"/>
  <c i="15" r="F36"/>
  <c i="1" r="BC112"/>
  <c i="16" r="F34"/>
  <c i="1" r="BA113"/>
  <c i="17" r="F37"/>
  <c i="1" r="BD114"/>
  <c i="4" r="F36"/>
  <c i="1" r="BA98"/>
  <c i="4" r="F37"/>
  <c i="1" r="BB98"/>
  <c i="6" r="F38"/>
  <c i="1" r="BA101"/>
  <c i="6" r="F40"/>
  <c i="1" r="BC101"/>
  <c i="7" r="F39"/>
  <c i="1" r="BB103"/>
  <c i="8" r="F41"/>
  <c i="1" r="BD104"/>
  <c i="10" r="F38"/>
  <c i="1" r="BA106"/>
  <c i="11" r="J38"/>
  <c i="1" r="AW108"/>
  <c i="13" r="F40"/>
  <c i="1" r="BC110"/>
  <c i="14" r="F40"/>
  <c i="1" r="BC111"/>
  <c i="17" r="F35"/>
  <c i="1" r="BB114"/>
  <c i="3" r="F37"/>
  <c i="1" r="BB97"/>
  <c i="5" r="J38"/>
  <c i="1" r="AW100"/>
  <c i="8" r="J38"/>
  <c i="1" r="AW104"/>
  <c i="10" r="F41"/>
  <c i="1" r="BD106"/>
  <c i="12" r="F39"/>
  <c i="1" r="BB109"/>
  <c i="12" r="F40"/>
  <c i="1" r="BC109"/>
  <c i="13" r="F39"/>
  <c i="1" r="BB110"/>
  <c i="14" r="F41"/>
  <c i="1" r="BD111"/>
  <c i="16" r="F36"/>
  <c i="1" r="BC113"/>
  <c i="17" r="F36"/>
  <c i="1" r="BC114"/>
  <c i="2" r="F37"/>
  <c i="1" r="BB96"/>
  <c i="2" r="F38"/>
  <c i="1" r="BC96"/>
  <c i="2" r="F39"/>
  <c i="1" r="BD96"/>
  <c r="AS99"/>
  <c r="AS95"/>
  <c r="AS94"/>
  <c i="3" r="F38"/>
  <c i="1" r="BC97"/>
  <c i="5" r="F41"/>
  <c i="1" r="BD100"/>
  <c i="7" r="F38"/>
  <c i="1" r="BA103"/>
  <c i="8" r="F39"/>
  <c i="1" r="BB104"/>
  <c i="11" r="F41"/>
  <c i="1" r="BD108"/>
  <c i="13" r="F41"/>
  <c i="1" r="BD110"/>
  <c i="14" r="F38"/>
  <c i="1" r="BA111"/>
  <c i="17" r="J34"/>
  <c i="1" r="AW114"/>
  <c i="3" r="F36"/>
  <c i="1" r="BA97"/>
  <c i="4" r="F39"/>
  <c i="1" r="BD98"/>
  <c i="6" r="F39"/>
  <c i="1" r="BB101"/>
  <c i="6" r="J38"/>
  <c i="1" r="AW101"/>
  <c i="7" r="J38"/>
  <c i="1" r="AW103"/>
  <c i="8" r="F38"/>
  <c i="1" r="BA104"/>
  <c i="10" r="F40"/>
  <c i="1" r="BC106"/>
  <c i="12" r="F38"/>
  <c i="1" r="BA109"/>
  <c i="12" r="F41"/>
  <c i="1" r="BD109"/>
  <c i="12" r="J38"/>
  <c i="1" r="AW109"/>
  <c i="13" r="J38"/>
  <c i="1" r="AW110"/>
  <c i="14" r="J38"/>
  <c i="1" r="AW111"/>
  <c i="16" r="F37"/>
  <c i="1" r="BD113"/>
  <c i="3" r="F39"/>
  <c i="1" r="BD97"/>
  <c i="5" r="F38"/>
  <c i="1" r="BA100"/>
  <c i="7" r="F40"/>
  <c i="1" r="BC103"/>
  <c i="9" r="F38"/>
  <c i="1" r="BA105"/>
  <c i="9" r="F41"/>
  <c i="1" r="BD105"/>
  <c i="10" r="F39"/>
  <c i="1" r="BB106"/>
  <c i="11" r="F39"/>
  <c i="1" r="BB108"/>
  <c i="15" r="J34"/>
  <c i="1" r="AW112"/>
  <c i="15" r="F35"/>
  <c i="1" r="BB112"/>
  <c i="15" r="F37"/>
  <c i="1" r="BD112"/>
  <c i="16" r="F35"/>
  <c i="1" r="BB113"/>
  <c i="2" r="F36"/>
  <c i="1" r="BA96"/>
  <c i="2" r="J36"/>
  <c i="1" r="AW96"/>
  <c i="8" r="F40"/>
  <c i="1" r="BC104"/>
  <c i="11" r="F38"/>
  <c i="1" r="BA108"/>
  <c i="13" r="F38"/>
  <c i="1" r="BA110"/>
  <c i="14" r="F39"/>
  <c i="1" r="BB111"/>
  <c i="16" r="J34"/>
  <c i="1" r="AW113"/>
  <c i="17" r="F34"/>
  <c i="1" r="BA114"/>
  <c i="8" l="1" r="R353"/>
  <c i="2" r="T685"/>
  <c i="8" r="T153"/>
  <c r="T152"/>
  <c i="3" r="P135"/>
  <c r="P134"/>
  <c i="1" r="AU97"/>
  <c i="14" r="R133"/>
  <c i="10" r="P272"/>
  <c i="8" r="R153"/>
  <c r="R152"/>
  <c i="15" r="P226"/>
  <c i="3" r="T135"/>
  <c r="T134"/>
  <c i="15" r="R394"/>
  <c r="T394"/>
  <c r="BK323"/>
  <c r="J323"/>
  <c r="J110"/>
  <c i="11" r="T331"/>
  <c r="T136"/>
  <c i="4" r="R129"/>
  <c i="11" r="R138"/>
  <c r="R137"/>
  <c i="8" r="BK153"/>
  <c r="J153"/>
  <c r="J102"/>
  <c i="17" r="R122"/>
  <c r="R121"/>
  <c i="6" r="P178"/>
  <c r="P138"/>
  <c i="1" r="AU101"/>
  <c i="2" r="P1121"/>
  <c i="10" r="BK147"/>
  <c r="J147"/>
  <c r="J102"/>
  <c i="15" r="R226"/>
  <c r="P323"/>
  <c i="11" r="R331"/>
  <c i="8" r="P353"/>
  <c r="P152"/>
  <c r="P151"/>
  <c i="1" r="AU104"/>
  <c i="2" r="T429"/>
  <c i="5" r="P131"/>
  <c r="P130"/>
  <c i="1" r="AU100"/>
  <c i="15" r="R323"/>
  <c i="16" r="P127"/>
  <c r="P126"/>
  <c r="P125"/>
  <c i="1" r="AU113"/>
  <c i="11" r="P331"/>
  <c i="6" r="R178"/>
  <c i="2" r="R1013"/>
  <c i="17" r="P122"/>
  <c r="P121"/>
  <c i="1" r="AU114"/>
  <c i="8" r="R444"/>
  <c i="2" r="T170"/>
  <c r="T169"/>
  <c i="6" r="BK178"/>
  <c r="J178"/>
  <c r="J108"/>
  <c i="10" r="T272"/>
  <c i="8" r="P444"/>
  <c i="14" r="T133"/>
  <c i="2" r="P170"/>
  <c r="P169"/>
  <c r="P168"/>
  <c i="1" r="AU96"/>
  <c i="9" r="BK138"/>
  <c i="16" r="R127"/>
  <c r="R126"/>
  <c r="R125"/>
  <c i="15" r="T323"/>
  <c r="BK141"/>
  <c r="J141"/>
  <c r="J98"/>
  <c i="14" r="P133"/>
  <c i="1" r="AU111"/>
  <c i="10" r="R272"/>
  <c r="R145"/>
  <c r="P147"/>
  <c r="P146"/>
  <c r="P145"/>
  <c i="1" r="AU106"/>
  <c i="7" r="T147"/>
  <c r="T146"/>
  <c r="T145"/>
  <c i="6" r="R140"/>
  <c r="R139"/>
  <c r="R138"/>
  <c i="2" r="R685"/>
  <c r="R169"/>
  <c i="15" r="BK457"/>
  <c r="J457"/>
  <c r="J117"/>
  <c i="11" r="P138"/>
  <c r="P137"/>
  <c r="P136"/>
  <c i="1" r="AU108"/>
  <c i="5" r="BK131"/>
  <c r="BK130"/>
  <c r="J130"/>
  <c r="J100"/>
  <c i="2" r="R1121"/>
  <c i="16" r="T127"/>
  <c r="T126"/>
  <c r="T125"/>
  <c i="8" r="T444"/>
  <c i="2" r="T1121"/>
  <c i="7" r="R147"/>
  <c r="R146"/>
  <c r="R145"/>
  <c i="10" r="T147"/>
  <c r="T146"/>
  <c r="T145"/>
  <c i="15" r="T226"/>
  <c r="T140"/>
  <c r="T139"/>
  <c i="12" r="R127"/>
  <c r="T127"/>
  <c i="7" r="BK258"/>
  <c r="J258"/>
  <c r="J115"/>
  <c i="11" r="BK138"/>
  <c r="J138"/>
  <c r="J102"/>
  <c i="6" r="BK165"/>
  <c r="J165"/>
  <c r="J105"/>
  <c i="10" r="BK233"/>
  <c r="J233"/>
  <c r="J108"/>
  <c i="8" r="BK437"/>
  <c r="BK436"/>
  <c r="J436"/>
  <c r="J115"/>
  <c i="10" r="BK240"/>
  <c r="J240"/>
  <c r="J110"/>
  <c i="17" r="BK122"/>
  <c r="BK121"/>
  <c r="J121"/>
  <c i="3" r="BK328"/>
  <c r="J328"/>
  <c r="J107"/>
  <c i="7" r="BK147"/>
  <c i="4" r="BK148"/>
  <c r="J148"/>
  <c r="J102"/>
  <c i="9" r="BK185"/>
  <c r="J185"/>
  <c r="J106"/>
  <c i="6" r="BK303"/>
  <c r="J303"/>
  <c r="J112"/>
  <c i="7" r="BK248"/>
  <c r="J248"/>
  <c r="J112"/>
  <c i="9" r="BK199"/>
  <c r="J199"/>
  <c r="J110"/>
  <c i="16" r="BK125"/>
  <c r="J125"/>
  <c r="J127"/>
  <c r="J98"/>
  <c i="1" r="AG111"/>
  <c i="14" r="J100"/>
  <c i="13" r="BK131"/>
  <c r="J131"/>
  <c r="J101"/>
  <c i="12" r="BK127"/>
  <c r="J127"/>
  <c r="J100"/>
  <c i="10" r="BK252"/>
  <c r="J252"/>
  <c r="J112"/>
  <c i="8" r="BK152"/>
  <c r="BK151"/>
  <c r="J151"/>
  <c i="3" r="BK135"/>
  <c r="J135"/>
  <c r="J99"/>
  <c i="2" r="BK169"/>
  <c r="BK168"/>
  <c r="J168"/>
  <c r="J98"/>
  <c i="4" r="J35"/>
  <c i="1" r="AV98"/>
  <c r="AT98"/>
  <c i="6" r="F37"/>
  <c i="1" r="AZ101"/>
  <c r="BA102"/>
  <c r="AW102"/>
  <c i="11" r="J37"/>
  <c i="1" r="AV108"/>
  <c r="AT108"/>
  <c i="17" r="J33"/>
  <c i="1" r="AV114"/>
  <c r="AT114"/>
  <c i="5" r="J37"/>
  <c i="1" r="AV100"/>
  <c r="AT100"/>
  <c r="BB102"/>
  <c r="AX102"/>
  <c i="10" r="J37"/>
  <c i="1" r="AV106"/>
  <c r="AT106"/>
  <c r="BA107"/>
  <c r="AW107"/>
  <c i="16" r="J33"/>
  <c i="1" r="AV113"/>
  <c r="AT113"/>
  <c i="17" r="J30"/>
  <c i="1" r="AG114"/>
  <c i="4" r="F35"/>
  <c i="1" r="AZ98"/>
  <c i="7" r="J37"/>
  <c i="1" r="AV103"/>
  <c r="AT103"/>
  <c i="13" r="F37"/>
  <c i="1" r="AZ110"/>
  <c r="BC107"/>
  <c r="AY107"/>
  <c r="BB107"/>
  <c r="AX107"/>
  <c i="16" r="F33"/>
  <c i="1" r="AZ113"/>
  <c i="3" r="J35"/>
  <c i="1" r="AV97"/>
  <c r="AT97"/>
  <c i="8" r="J34"/>
  <c i="1" r="AG104"/>
  <c i="9" r="J37"/>
  <c i="1" r="AV105"/>
  <c r="AT105"/>
  <c r="BD102"/>
  <c i="12" r="F37"/>
  <c i="1" r="AZ109"/>
  <c i="14" r="F37"/>
  <c i="1" r="AZ111"/>
  <c i="7" r="F37"/>
  <c i="1" r="AZ103"/>
  <c i="13" r="J37"/>
  <c i="1" r="AV110"/>
  <c r="AT110"/>
  <c r="BD107"/>
  <c i="15" r="F33"/>
  <c i="1" r="AZ112"/>
  <c i="2" r="J35"/>
  <c i="1" r="AV96"/>
  <c r="AT96"/>
  <c i="10" r="F37"/>
  <c i="1" r="AZ106"/>
  <c i="15" r="J33"/>
  <c i="1" r="AV112"/>
  <c r="AT112"/>
  <c i="5" r="F37"/>
  <c i="1" r="AZ100"/>
  <c i="9" r="F37"/>
  <c i="1" r="AZ105"/>
  <c r="BC102"/>
  <c r="AY102"/>
  <c i="11" r="F37"/>
  <c i="1" r="AZ108"/>
  <c i="16" r="J30"/>
  <c i="1" r="AG113"/>
  <c i="17" r="F33"/>
  <c i="1" r="AZ114"/>
  <c i="2" r="F35"/>
  <c i="1" r="AZ96"/>
  <c i="6" r="J37"/>
  <c i="1" r="AV101"/>
  <c r="AT101"/>
  <c i="12" r="J37"/>
  <c i="1" r="AV109"/>
  <c r="AT109"/>
  <c i="14" r="J37"/>
  <c i="1" r="AV111"/>
  <c r="AT111"/>
  <c r="AN111"/>
  <c i="8" r="F37"/>
  <c i="1" r="AZ104"/>
  <c i="3" r="F35"/>
  <c i="1" r="AZ97"/>
  <c i="8" r="J37"/>
  <c i="1" r="AV104"/>
  <c r="AT104"/>
  <c i="7" l="1" r="BK146"/>
  <c r="J146"/>
  <c r="J101"/>
  <c i="2" r="R168"/>
  <c i="15" r="P140"/>
  <c r="P139"/>
  <c i="1" r="AU112"/>
  <c i="15" r="R140"/>
  <c r="R139"/>
  <c i="2" r="T168"/>
  <c i="11" r="R136"/>
  <c i="8" r="R151"/>
  <c r="T151"/>
  <c i="9" r="BK192"/>
  <c r="J192"/>
  <c r="J108"/>
  <c i="6" r="BK140"/>
  <c r="J140"/>
  <c r="J102"/>
  <c i="7" r="J147"/>
  <c r="J102"/>
  <c i="11" r="BK137"/>
  <c r="J137"/>
  <c r="J101"/>
  <c i="9" r="J138"/>
  <c r="J102"/>
  <c i="17" r="J96"/>
  <c r="J122"/>
  <c r="J97"/>
  <c i="4" r="BK131"/>
  <c r="BK130"/>
  <c r="J130"/>
  <c r="J99"/>
  <c i="8" r="J437"/>
  <c r="J116"/>
  <c i="5" r="J131"/>
  <c r="J101"/>
  <c i="15" r="BK394"/>
  <c r="J394"/>
  <c r="J114"/>
  <c i="1" r="AN113"/>
  <c i="16" r="J96"/>
  <c i="17" r="J39"/>
  <c i="16" r="J39"/>
  <c i="13" r="BK130"/>
  <c r="J130"/>
  <c r="J100"/>
  <c i="14" r="J43"/>
  <c i="10" r="BK146"/>
  <c r="J146"/>
  <c r="J101"/>
  <c i="1" r="AN104"/>
  <c i="8" r="J100"/>
  <c r="J152"/>
  <c r="J101"/>
  <c r="J43"/>
  <c i="3" r="BK134"/>
  <c r="J134"/>
  <c i="2" r="J169"/>
  <c r="J99"/>
  <c i="1" r="AN114"/>
  <c r="AU107"/>
  <c i="5" r="J34"/>
  <c i="1" r="AG100"/>
  <c r="BB99"/>
  <c r="AX99"/>
  <c r="AU102"/>
  <c r="AU99"/>
  <c r="AU95"/>
  <c r="AU94"/>
  <c r="BC99"/>
  <c r="AY99"/>
  <c i="2" r="J32"/>
  <c i="1" r="AG96"/>
  <c r="BD99"/>
  <c r="AZ107"/>
  <c r="AV107"/>
  <c r="AT107"/>
  <c r="BA99"/>
  <c r="AW99"/>
  <c i="12" r="J34"/>
  <c i="1" r="AG109"/>
  <c r="AN109"/>
  <c r="AZ102"/>
  <c r="AV102"/>
  <c r="AT102"/>
  <c i="3" r="J32"/>
  <c i="1" r="AG97"/>
  <c r="AN97"/>
  <c i="9" l="1" r="BK137"/>
  <c r="BK136"/>
  <c r="J136"/>
  <c r="J100"/>
  <c i="15" r="BK140"/>
  <c r="J140"/>
  <c r="J97"/>
  <c i="5" r="J43"/>
  <c i="4" r="J131"/>
  <c r="J100"/>
  <c i="11" r="BK136"/>
  <c r="J136"/>
  <c i="6" r="BK139"/>
  <c r="J139"/>
  <c r="J101"/>
  <c i="7" r="BK145"/>
  <c r="J145"/>
  <c r="J100"/>
  <c i="4" r="BK129"/>
  <c r="J129"/>
  <c i="12" r="J43"/>
  <c i="10" r="BK145"/>
  <c r="J145"/>
  <c i="3" r="J41"/>
  <c r="J98"/>
  <c i="2" r="J41"/>
  <c i="1" r="AN96"/>
  <c r="AN100"/>
  <c i="11" r="J34"/>
  <c i="1" r="AG108"/>
  <c r="AN108"/>
  <c i="4" r="J32"/>
  <c i="1" r="AG98"/>
  <c r="AN98"/>
  <c r="BC95"/>
  <c r="BA95"/>
  <c r="AW95"/>
  <c i="10" r="J34"/>
  <c i="1" r="AG106"/>
  <c r="AN106"/>
  <c r="AZ99"/>
  <c r="AV99"/>
  <c r="AT99"/>
  <c r="BB95"/>
  <c r="BD95"/>
  <c i="13" r="J34"/>
  <c i="1" r="AG110"/>
  <c r="AN110"/>
  <c i="9" l="1" r="J137"/>
  <c r="J101"/>
  <c i="4" r="J98"/>
  <c i="15" r="BK139"/>
  <c r="J139"/>
  <c i="11" r="J43"/>
  <c i="4" r="J41"/>
  <c i="6" r="BK138"/>
  <c r="J138"/>
  <c r="J100"/>
  <c i="11" r="J100"/>
  <c i="13" r="J43"/>
  <c i="10" r="J100"/>
  <c r="J43"/>
  <c i="1" r="BB94"/>
  <c r="W31"/>
  <c r="BC94"/>
  <c r="AY94"/>
  <c i="15" r="J30"/>
  <c i="1" r="AG112"/>
  <c r="AN112"/>
  <c r="AY95"/>
  <c r="AX95"/>
  <c r="BD94"/>
  <c r="W33"/>
  <c i="7" r="J34"/>
  <c i="1" r="AG103"/>
  <c r="AN103"/>
  <c i="9" r="J34"/>
  <c i="1" r="AG105"/>
  <c r="AZ95"/>
  <c r="AV95"/>
  <c r="AT95"/>
  <c r="AG107"/>
  <c r="BA94"/>
  <c r="W30"/>
  <c i="9" l="1" r="J43"/>
  <c i="15" r="J39"/>
  <c i="7" r="J43"/>
  <c i="15" r="J96"/>
  <c i="1" r="AN107"/>
  <c r="AN105"/>
  <c r="AG102"/>
  <c r="AN102"/>
  <c i="6" r="J34"/>
  <c i="1" r="AG101"/>
  <c r="AN101"/>
  <c r="W32"/>
  <c r="AX94"/>
  <c r="AZ94"/>
  <c r="AV94"/>
  <c r="AK29"/>
  <c r="AW94"/>
  <c r="AK30"/>
  <c i="6" l="1" r="J43"/>
  <c i="1" r="AG99"/>
  <c r="AG95"/>
  <c r="AG94"/>
  <c r="AK26"/>
  <c r="AK35"/>
  <c r="W29"/>
  <c r="AT94"/>
  <c l="1" r="AN95"/>
  <c r="AN99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<sst xmlns="http://schemas.openxmlformats.org/spreadsheetml/2006/main">
  <si>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</si>
  <si>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</si>
  <si>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</si>
  <si>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</si>
  <si>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</si>
  <si>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{eec0bd51-cbb7-4f27-85c1-0a37f9e9a80a}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</si>
  <si>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</si>
  <si>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</si>
  <si>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</si>
  <si>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</si>
  <si>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</si>
  <si>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</si>
  <si>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</si>
  <si>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</si>
  <si>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</si>
  <si>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</si>
  <si>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</si>
  <si>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výjezdové základny ZZS KVK v Lubech</t>
  </si>
  <si>
    <t>KSO:</t>
  </si>
  <si>
    <t>CC-CZ:</t>
  </si>
  <si>
    <t>Místo:</t>
  </si>
  <si>
    <t>Luby</t>
  </si>
  <si>
    <t>Datum:</t>
  </si>
  <si>
    <t>29. 5. 2024</t>
  </si>
  <si>
    <t>Zadavatel:</t>
  </si>
  <si>
    <t>IČ:</t>
  </si>
  <si>
    <t>00574660</t>
  </si>
  <si>
    <t>Zdravotnická záchranná služba KVK, p. o.</t>
  </si>
  <si>
    <t>DIČ:</t>
  </si>
  <si>
    <t>Uchazeč:</t>
  </si>
  <si>
    <t>Vyplň údaj</t>
  </si>
  <si>
    <t>Projektant:</t>
  </si>
  <si>
    <t>10963405</t>
  </si>
  <si>
    <t>PR architekti s.r.o.</t>
  </si>
  <si>
    <t>CZ10963405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</si>
  <si>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</si>
  <si>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</si>
  <si>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</si>
  <si>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</si>
  <si>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	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</si>
  <si>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</si>
  <si>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</si>
  <si>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</si>
  <si>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</si>
  <si>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</si>
  <si>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</si>
  <si>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</si>
  <si>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</si>
  <si>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</si>
  <si>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</si>
  <si>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</si>
  <si>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</si>
  <si>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</si>
  <si>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</si>
  <si>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</si>
  <si>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</si>
  <si>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</si>
  <si>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</si>
  <si>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</si>
  <si>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</si>
  <si>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</si>
  <si>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</si>
  <si>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</si>
  <si>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</si>
  <si>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</si>
  <si>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</si>
  <si>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</si>
  <si>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</si>
  <si>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</si>
  <si>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</si>
  <si>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</si>
  <si>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</si>
  <si>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</si>
  <si>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</si>
  <si>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</si>
  <si>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</si>
  <si>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</si>
  <si>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</si>
  <si>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</si>
  <si>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</si>
  <si>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</si>
  <si>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</si>
  <si>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</si>
  <si>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</si>
  <si>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</t>
  </si>
  <si>
    <t>Stavební část</t>
  </si>
  <si>
    <t>STA</t>
  </si>
  <si>
    <t>1</t>
  </si>
  <si>
    <t>{702647ba-0c3d-46a9-b8e4-ba7aea56c17a}</t>
  </si>
  <si>
    <t>2</t>
  </si>
  <si>
    <t>/</t>
  </si>
  <si>
    <t>D.1.1</t>
  </si>
  <si>
    <t>Soupis</t>
  </si>
  <si>
    <t>{7fea94b1-7e74-44a7-8e6d-860ff94193b9}</t>
  </si>
  <si>
    <t>D.1.2</t>
  </si>
  <si>
    <t>Opěrná stěna</t>
  </si>
  <si>
    <t>{b23e34f5-856b-43a5-8fe1-0edbc48fb4c0}</t>
  </si>
  <si>
    <t>D.1.3</t>
  </si>
  <si>
    <t>Požárně bezpečnostní řešení</t>
  </si>
  <si>
    <t>{65bcd60a-70a9-4e04-8c45-59529f94a839}</t>
  </si>
  <si>
    <t>D.1.4</t>
  </si>
  <si>
    <t>Technická zařízení budov</t>
  </si>
  <si>
    <t>{1f45d6a3-1f46-49f7-8e73-d4b2d0574ad3}</t>
  </si>
  <si>
    <t>D.1.4.1</t>
  </si>
  <si>
    <t>Vytápění</t>
  </si>
  <si>
    <t>{e3f73788-66ca-4b99-8c0d-2009c9d79865}</t>
  </si>
  <si>
    <t>D.1.4.2</t>
  </si>
  <si>
    <t>Vzduchotechnika</t>
  </si>
  <si>
    <t>{696b6826-276e-4c04-b33b-e9232f19b63c}</t>
  </si>
  <si>
    <t>D.1.4.3</t>
  </si>
  <si>
    <t>Zdravotechnika</t>
  </si>
  <si>
    <t>{d38f4b9d-58fe-496c-a44c-90c9ce956bc1}</t>
  </si>
  <si>
    <t>D.1.4.3.1</t>
  </si>
  <si>
    <t>Vodovod</t>
  </si>
  <si>
    <t>4</t>
  </si>
  <si>
    <t>{f88f256d-a681-442a-af24-c5c3d47dca97}</t>
  </si>
  <si>
    <t>D.1.4.3.2</t>
  </si>
  <si>
    <t>Kanalizace</t>
  </si>
  <si>
    <t>{c7d844da-47ba-4af1-b9da-b6778cd6fc75}</t>
  </si>
  <si>
    <t>D.1.4.3.3</t>
  </si>
  <si>
    <t>Požární nádrž</t>
  </si>
  <si>
    <t>{f8e29a1f-02db-48b4-8a4d-244552d07e07}</t>
  </si>
  <si>
    <t>D.1.4.3.4</t>
  </si>
  <si>
    <t>Využití dešťové vody</t>
  </si>
  <si>
    <t>{8d90b929-25f7-48e0-8a81-f71926c92da2}</t>
  </si>
  <si>
    <t>D.1.4.4</t>
  </si>
  <si>
    <t>Elektroinstalace</t>
  </si>
  <si>
    <t>{f4ff9439-aa72-488d-ad69-b92ed436de18}</t>
  </si>
  <si>
    <t>D.1.4.4.1</t>
  </si>
  <si>
    <t>Silnoproud</t>
  </si>
  <si>
    <t>{40ccd167-cd76-4a7e-8430-6ccff6543e93}</t>
  </si>
  <si>
    <t>D.1.4.4.2</t>
  </si>
  <si>
    <t>Hromosvod</t>
  </si>
  <si>
    <t>{68916129-81e5-42ae-b5b3-8af24b08aa40}</t>
  </si>
  <si>
    <t>D.1.4.4.3</t>
  </si>
  <si>
    <t>Fotovoltaika</t>
  </si>
  <si>
    <t>{145f4ed0-a247-475d-896b-93a51c1037c5}</t>
  </si>
  <si>
    <t>D.1.4.4.4</t>
  </si>
  <si>
    <t>Slaboproud</t>
  </si>
  <si>
    <t>{4e47d9a2-e9b7-4336-bbb6-f024264ec061}</t>
  </si>
  <si>
    <t>D.2</t>
  </si>
  <si>
    <t>Dopravní část</t>
  </si>
  <si>
    <t>{f159a738-f74b-48cf-a3de-70325f76740d}</t>
  </si>
  <si>
    <t>D.3</t>
  </si>
  <si>
    <t>Sadové úpravy</t>
  </si>
  <si>
    <t>{c067c790-a4d8-4c42-8aa9-c86f95c37a07}</t>
  </si>
  <si>
    <t>VRN</t>
  </si>
  <si>
    <t>Vedlejší rozpočtové náklady</t>
  </si>
  <si>
    <t>{b2516d05-423c-45a0-b47b-588081913a20}</t>
  </si>
  <si>
    <t>KRYCÍ LIST SOUPISU PRACÍ</t>
  </si>
  <si>
    <t>Objekt:</t>
  </si>
  <si>
    <t>D.1 - Stavební část</t>
  </si>
  <si>
    <t>Soupis:</t>
  </si>
  <si>
    <t>D.1.1 -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</si>
  <si>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</si>
  <si>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</si>
  <si>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</si>
  <si>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</si>
  <si>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</si>
  <si>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</si>
  <si>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</si>
  <si>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</si>
  <si>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</si>
  <si>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</si>
  <si>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</si>
  <si>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</si>
  <si>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</si>
  <si>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</si>
  <si>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</si>
  <si>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</si>
  <si>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</si>
  <si>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</si>
  <si>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</si>
  <si>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</si>
  <si>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</si>
  <si>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</si>
  <si>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</si>
  <si>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</si>
  <si>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</si>
  <si>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</si>
  <si>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</si>
  <si>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99 - Přesun hmot a manipulace se sutí</t>
  </si>
  <si>
    <t xml:space="preserve">    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</si>
  <si>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</si>
  <si>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</si>
  <si>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</si>
  <si>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</si>
  <si>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</si>
  <si>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</si>
  <si>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</si>
  <si>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</si>
  <si>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</si>
  <si>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</si>
  <si>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</si>
  <si>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</si>
  <si>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</si>
  <si>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</si>
  <si>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</si>
  <si>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</si>
  <si>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</si>
  <si>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</si>
  <si>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</si>
  <si>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</si>
  <si>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</si>
  <si>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</si>
  <si>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</si>
  <si>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</si>
  <si>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</si>
  <si>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</si>
  <si>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</si>
  <si>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</si>
  <si>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</si>
  <si>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</si>
  <si>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</si>
  <si>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</si>
  <si>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</si>
  <si>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</si>
  <si>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</si>
  <si>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</si>
  <si>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</si>
  <si>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</si>
  <si>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</si>
  <si>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</si>
  <si>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</si>
  <si>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Zemní práce - odkopávky a prokopávky</t>
  </si>
  <si>
    <t>K</t>
  </si>
  <si>
    <t>121151125</t>
  </si>
  <si>
    <t>Sejmutí ornice plochy přes 500 m2 tl vrstvy přes 250 do 300 mm strojně</t>
  </si>
  <si>
    <t>m2</t>
  </si>
  <si>
    <t>CS ÚRS 2024 01</t>
  </si>
  <si>
    <t>240263134</t>
  </si>
  <si>
    <t>Online PSC</t>
  </si>
  <si>
    <t>https://podminky.urs.cz/item/CS_URS_2024_01/121151125</t>
  </si>
  <si>
    <t>VV</t>
  </si>
  <si>
    <t>*projektová dokumentace – výkresy a technická zpráva</t>
  </si>
  <si>
    <t>D.1_Stavební část</t>
  </si>
  <si>
    <t>C.3_Koordinační situační výkres</t>
  </si>
  <si>
    <t>.</t>
  </si>
  <si>
    <t>-uloženo na meziskládku, bude využito pro sadové a finální úpravy</t>
  </si>
  <si>
    <t>135,0</t>
  </si>
  <si>
    <t>-uloženo na meziskládku p.p.č. 2577/10 k. ú. Luby I</t>
  </si>
  <si>
    <t>490,0</t>
  </si>
  <si>
    <t>Součet</t>
  </si>
  <si>
    <t>13</t>
  </si>
  <si>
    <t>Zemní práce - hloubené vykopávky</t>
  </si>
  <si>
    <t>131251105</t>
  </si>
  <si>
    <t>Hloubení jam nezapažených v hornině třídy těžitelnosti I skupiny 3 objemu do 1000 m3 strojně</t>
  </si>
  <si>
    <t>m3</t>
  </si>
  <si>
    <t>164290478</t>
  </si>
  <si>
    <t>https://podminky.urs.cz/item/CS_URS_2024_01/131251105</t>
  </si>
  <si>
    <t>"základní zářez</t>
  </si>
  <si>
    <t>(17,316*38,0) "plocha řezu odměřená v programu AutoCAD x délka</t>
  </si>
  <si>
    <t>132251102</t>
  </si>
  <si>
    <t>Hloubení rýh nezapažených š do 800 mm v hornině třídy těžitelnosti I skupiny 3 objem do 50 m3 strojně</t>
  </si>
  <si>
    <t>https://podminky.urs.cz/item/CS_URS_2024_01/132251102</t>
  </si>
  <si>
    <t>"pro pasy</t>
  </si>
  <si>
    <t>(12*0,8*(1,42-1,02))</t>
  </si>
  <si>
    <t>(24*0,8*(1,42-1,02))</t>
  </si>
  <si>
    <t>(3*0,8*(1,42-1,02))</t>
  </si>
  <si>
    <t>(3,14*0,8*(1,42-1,02))</t>
  </si>
  <si>
    <t>(10,4*0,8*(1,42-1,02))</t>
  </si>
  <si>
    <t>(5,4*0,8*(1,42-1,02))</t>
  </si>
  <si>
    <t>(2,7*0,8*(1,42-1,02))</t>
  </si>
  <si>
    <t>(14,375*0,8*(1,42-1,02))</t>
  </si>
  <si>
    <t>"pro patky</t>
  </si>
  <si>
    <t>(0,5*0,5*(1,42-0,2))*3</t>
  </si>
  <si>
    <t>(0,3*0,3*(1,1-0,2))*4</t>
  </si>
  <si>
    <t>16</t>
  </si>
  <si>
    <t>Zemní práce - přemístění výkopku</t>
  </si>
  <si>
    <t>162251101</t>
  </si>
  <si>
    <t>Vodorovné přemístění do 20 m výkopku/sypaniny z horniny třídy těžitelnosti I skupiny 1 až 3</t>
  </si>
  <si>
    <t>-1046415654</t>
  </si>
  <si>
    <t>https://podminky.urs.cz/item/CS_URS_2024_01/162251101</t>
  </si>
  <si>
    <t>"v rámci staveniště uloženo na meziskládku - přemístění na meziskládku</t>
  </si>
  <si>
    <t>25,244</t>
  </si>
  <si>
    <t>využito pro zásyp a násyp - přemístění z meziskládky k místu využití</t>
  </si>
  <si>
    <t>5</t>
  </si>
  <si>
    <t>162251102</t>
  </si>
  <si>
    <t>Vodorovné přemístění přes 20 do 50 m výkopku/sypaniny z horniny třídy těžitelnosti I skupiny 1 až 3</t>
  </si>
  <si>
    <t>1003566410</t>
  </si>
  <si>
    <t>https://podminky.urs.cz/item/CS_URS_2024_01/162251102</t>
  </si>
  <si>
    <t>odvoz ornice z meziskládky (v rámci staveniště) k rozprostření - sadové a finální úpravy</t>
  </si>
  <si>
    <t>135,0*0,3</t>
  </si>
  <si>
    <t>6</t>
  </si>
  <si>
    <t>162351103</t>
  </si>
  <si>
    <t>Vodorovné přemístění přes 50 do 500 m výkopku/sypaniny z horniny třídy těžitelnosti I skupiny 1 až 3</t>
  </si>
  <si>
    <t>-1623130756</t>
  </si>
  <si>
    <t>https://podminky.urs.cz/item/CS_URS_2024_01/162351103</t>
  </si>
  <si>
    <t>odvoz ornice na meziskládku - třída ochrany III.</t>
  </si>
  <si>
    <t>uloženo na p.p.č. 2577/10 k. ú. Luby I</t>
  </si>
  <si>
    <t>490,0*0,3</t>
  </si>
  <si>
    <t>odvoz ornice z meziskládky k místu rozprostření</t>
  </si>
  <si>
    <t>147,0</t>
  </si>
  <si>
    <t>7</t>
  </si>
  <si>
    <t>162751117</t>
  </si>
  <si>
    <t>Vodorovné přemístění přes 9 000 do 10000 m výkopku/sypaniny z horniny třídy těžitelnosti I skupiny 1 až 3</t>
  </si>
  <si>
    <t>-306777510</t>
  </si>
  <si>
    <t>https://podminky.urs.cz/item/CS_URS_2024_01/162751117</t>
  </si>
  <si>
    <t>658,008</t>
  </si>
  <si>
    <t>8</t>
  </si>
  <si>
    <t>162751119</t>
  </si>
  <si>
    <t>Příplatek k vodorovnému přemístění výkopku/sypaniny z horniny třídy těžitelnosti I skupiny 1 až 3 ZKD 1000 m přes 10000 m</t>
  </si>
  <si>
    <t>1368199763</t>
  </si>
  <si>
    <t>https://podminky.urs.cz/item/CS_URS_2024_01/162751119</t>
  </si>
  <si>
    <t>658,008*11,0</t>
  </si>
  <si>
    <t>9</t>
  </si>
  <si>
    <t>167151101</t>
  </si>
  <si>
    <t>Nakládání výkopku z hornin třídy těžitelnosti I skupiny 1 až 3 do 100 m3</t>
  </si>
  <si>
    <t>-1642771647</t>
  </si>
  <si>
    <t>https://podminky.urs.cz/item/CS_URS_2024_01/167151101</t>
  </si>
  <si>
    <t>meziskládka v rámci staveniště</t>
  </si>
  <si>
    <t>nakládání výkopku na meziskládce ke zpětnému využití</t>
  </si>
  <si>
    <t>nakládání ornice na meziskládce k rozprostření - sadové a finální úpravy</t>
  </si>
  <si>
    <t>40,5</t>
  </si>
  <si>
    <t>meziskládka na p.p.č. 2577/10 k. ú. Luby I</t>
  </si>
  <si>
    <t xml:space="preserve">nakládání ornice na meziskládce k rozprostření </t>
  </si>
  <si>
    <t>17</t>
  </si>
  <si>
    <t>Zemní práce - konstrukce ze zemin</t>
  </si>
  <si>
    <t>10</t>
  </si>
  <si>
    <t>171151103</t>
  </si>
  <si>
    <t>Uložení sypaniny z hornin soudržných do násypů zhutněných strojně</t>
  </si>
  <si>
    <t>2094713475</t>
  </si>
  <si>
    <t>https://podminky.urs.cz/item/CS_URS_2024_01/171151103</t>
  </si>
  <si>
    <t>"v rámci staveniště</t>
  </si>
  <si>
    <t>25,244 "výkop</t>
  </si>
  <si>
    <t>-7,573 "zásyp</t>
  </si>
  <si>
    <t>11</t>
  </si>
  <si>
    <t>171201231</t>
  </si>
  <si>
    <t>Poplatek za uložení zeminy a kamení na recyklační skládce (skládkovné) kód odpadu 17 05 04</t>
  </si>
  <si>
    <t>t</t>
  </si>
  <si>
    <t>283167703</t>
  </si>
  <si>
    <t>https://podminky.urs.cz/item/CS_URS_2024_01/171201231</t>
  </si>
  <si>
    <t>658,008*1,8</t>
  </si>
  <si>
    <t>171251201</t>
  </si>
  <si>
    <t>Uložení sypaniny na skládky nebo meziskládky</t>
  </si>
  <si>
    <t>204660443</t>
  </si>
  <si>
    <t>https://podminky.urs.cz/item/CS_URS_2024_01/171251201</t>
  </si>
  <si>
    <t>zpětně využito při výstavbě - uložena na meziskládku</t>
  </si>
  <si>
    <t>zemina</t>
  </si>
  <si>
    <t>ornice k rozprostření - sadové a finální úpravy</t>
  </si>
  <si>
    <t>684,0*0,2</t>
  </si>
  <si>
    <t>nevyužitá zemina - uloženo na recyklační skládku</t>
  </si>
  <si>
    <t>174151101</t>
  </si>
  <si>
    <t>Zásyp jam, šachet rýh nebo kolem objektů sypaninou se zhutněním</t>
  </si>
  <si>
    <t>https://podminky.urs.cz/item/CS_URS_2024_01/174151101</t>
  </si>
  <si>
    <t>"předpoklad 30 % z výkopů</t>
  </si>
  <si>
    <t>(25,244*0,3)</t>
  </si>
  <si>
    <t>18</t>
  </si>
  <si>
    <t>Zemní práce - povrchové úpravy terénu</t>
  </si>
  <si>
    <t>14</t>
  </si>
  <si>
    <t>181351103</t>
  </si>
  <si>
    <t>Rozprostření ornice tl vrstvy do 200 mm pl přes 100 do 500 m2 v rovině nebo ve svahu do 1:5 strojně</t>
  </si>
  <si>
    <t>165937507</t>
  </si>
  <si>
    <t>https://podminky.urs.cz/item/CS_URS_2024_01/181351103</t>
  </si>
  <si>
    <t>trávník parkový</t>
  </si>
  <si>
    <t>210,0</t>
  </si>
  <si>
    <t>trávník luční – květnatý</t>
  </si>
  <si>
    <t>250,0</t>
  </si>
  <si>
    <t xml:space="preserve">smíšené trvalkové záhony s popínavými roztlinami </t>
  </si>
  <si>
    <t>výsadba rostlin je součástí stavebního objektu D.3 Sadové úpravy</t>
  </si>
  <si>
    <t>88,0</t>
  </si>
  <si>
    <t>15</t>
  </si>
  <si>
    <t>181411121</t>
  </si>
  <si>
    <t>Založení lučního trávníku výsevem pl do 1000 m2 v rovině a ve svahu do 1:5</t>
  </si>
  <si>
    <t>-435716147</t>
  </si>
  <si>
    <t>https://podminky.urs.cz/item/CS_URS_2024_01/181411121</t>
  </si>
  <si>
    <t>C.4 Sadové úpravy</t>
  </si>
  <si>
    <t>M</t>
  </si>
  <si>
    <t>00572474</t>
  </si>
  <si>
    <t>osivo směs travní krajinná-svahová</t>
  </si>
  <si>
    <t>kg</t>
  </si>
  <si>
    <t>1167958333</t>
  </si>
  <si>
    <t>250,0*0,02 "Přepočtené koeficientem množství</t>
  </si>
  <si>
    <t>181411131</t>
  </si>
  <si>
    <t>Založení parkového trávníku výsevem pl do 1000 m2 v rovině a ve svahu do 1:5</t>
  </si>
  <si>
    <t>365068408</t>
  </si>
  <si>
    <t>https://podminky.urs.cz/item/CS_URS_2024_01/181411131</t>
  </si>
  <si>
    <t>00572410</t>
  </si>
  <si>
    <t>osivo směs travní parková</t>
  </si>
  <si>
    <t>1340754637</t>
  </si>
  <si>
    <t>210,0*0,02 "Přepočtené koeficientem množství</t>
  </si>
  <si>
    <t>19</t>
  </si>
  <si>
    <t>181951111</t>
  </si>
  <si>
    <t>Úprava pláně v hornině třídy těžitelnosti I skupiny 1 až 3 bez zhutnění strojně</t>
  </si>
  <si>
    <t>1359872255</t>
  </si>
  <si>
    <t>https://podminky.urs.cz/item/CS_URS_2024_01/181951111</t>
  </si>
  <si>
    <t>"pláň</t>
  </si>
  <si>
    <t>38,0*(3,0+15,0)</t>
  </si>
  <si>
    <t>20</t>
  </si>
  <si>
    <t>183403153</t>
  </si>
  <si>
    <t>Obdělání půdy hrabáním v rovině a svahu do 1:5</t>
  </si>
  <si>
    <t>-1185759549</t>
  </si>
  <si>
    <t>https://podminky.urs.cz/item/CS_URS_2024_01/183403153</t>
  </si>
  <si>
    <t>183403161</t>
  </si>
  <si>
    <t>Obdělání půdy válením v rovině a svahu do 1:5</t>
  </si>
  <si>
    <t>-2003278575</t>
  </si>
  <si>
    <t>https://podminky.urs.cz/item/CS_URS_2024_01/183403161</t>
  </si>
  <si>
    <t>22</t>
  </si>
  <si>
    <t>184813511</t>
  </si>
  <si>
    <t>Chemické odplevelení před založením kultury postřikem na široko v rovině a svahu do 1:5 ručně</t>
  </si>
  <si>
    <t>828101135</t>
  </si>
  <si>
    <t>https://podminky.urs.cz/item/CS_URS_2024_01/184813511</t>
  </si>
  <si>
    <t>Zakládání</t>
  </si>
  <si>
    <t>27</t>
  </si>
  <si>
    <t>Zakládání - základy</t>
  </si>
  <si>
    <t>23</t>
  </si>
  <si>
    <t>271542211</t>
  </si>
  <si>
    <t>Podsyp pod základové konstrukce se zhutněním z netříděné štěrkodrtě</t>
  </si>
  <si>
    <t>https://podminky.urs.cz/item/CS_URS_2024_01/271542211</t>
  </si>
  <si>
    <t>"skladba S1</t>
  </si>
  <si>
    <t>(219,2*0,2)</t>
  </si>
  <si>
    <t>(6,372*0,2)</t>
  </si>
  <si>
    <t>24</t>
  </si>
  <si>
    <t>273321411</t>
  </si>
  <si>
    <t>Základové desky ze ŽB bez zvýšených nároků na prostředí tř. C 20/25</t>
  </si>
  <si>
    <t>-1201931797</t>
  </si>
  <si>
    <t>https://podminky.urs.cz/item/CS_URS_2024_01/273321411</t>
  </si>
  <si>
    <t>(255,762*0,15)</t>
  </si>
  <si>
    <t>25</t>
  </si>
  <si>
    <t>273351121</t>
  </si>
  <si>
    <t>Zřízení bednění základových desek</t>
  </si>
  <si>
    <t>https://podminky.urs.cz/item/CS_URS_2024_01/273351121</t>
  </si>
  <si>
    <t>(75,3*0,65) "obvod desky</t>
  </si>
  <si>
    <t>26</t>
  </si>
  <si>
    <t>273351122</t>
  </si>
  <si>
    <t>Odstranění bednění základových desek</t>
  </si>
  <si>
    <t>-330116907</t>
  </si>
  <si>
    <t>https://podminky.urs.cz/item/CS_URS_2024_01/273351122</t>
  </si>
  <si>
    <t>273362021</t>
  </si>
  <si>
    <t>Výztuž základových desek svařovanými sítěmi Kari</t>
  </si>
  <si>
    <t>https://podminky.urs.cz/item/CS_URS_2024_01/273362021</t>
  </si>
  <si>
    <t>"KARI 8/100x8/100</t>
  </si>
  <si>
    <t>255,762*7,9/1000</t>
  </si>
  <si>
    <t>2,021*1,15 "Přepočtené koeficientem množství</t>
  </si>
  <si>
    <t>28</t>
  </si>
  <si>
    <t>274313711</t>
  </si>
  <si>
    <t>Základové pásy z betonu tř. C 20/25</t>
  </si>
  <si>
    <t>https://podminky.urs.cz/item/CS_URS_2024_01/274313711</t>
  </si>
  <si>
    <t>stavební objekt</t>
  </si>
  <si>
    <t>29</t>
  </si>
  <si>
    <t>275313711</t>
  </si>
  <si>
    <t>Základové patky z betonu tř. C 20/25</t>
  </si>
  <si>
    <t>https://podminky.urs.cz/item/CS_URS_2024_01/275313711</t>
  </si>
  <si>
    <t>30</t>
  </si>
  <si>
    <t>279113145</t>
  </si>
  <si>
    <t>Základová zeď tl přes 300 do 400 mm z tvárnic ztraceného bednění včetně výplně z betonu tř. C 20/25</t>
  </si>
  <si>
    <t>https://podminky.urs.cz/item/CS_URS_2024_01/279113145</t>
  </si>
  <si>
    <t>(67,43+3,94*2+2,6)*0,5</t>
  </si>
  <si>
    <t>Svislé a kompletní konstrukce</t>
  </si>
  <si>
    <t>31</t>
  </si>
  <si>
    <t>Zdi pozemních staveb</t>
  </si>
  <si>
    <t>311271031</t>
  </si>
  <si>
    <t>Zdivo strojně zděné na tenkovrstvou maltu z pórobetonových bloků přes P2 do P4 přes 450 do 600 kg/m3 tl 300 mm</t>
  </si>
  <si>
    <t>https://podminky.urs.cz/item/CS_URS_2024_01/311271031</t>
  </si>
  <si>
    <t>"obvodové zdivo</t>
  </si>
  <si>
    <t>(73,63*3,52)</t>
  </si>
  <si>
    <t>"odpočet otvorů</t>
  </si>
  <si>
    <t>-(2,4*2,2) "O/01</t>
  </si>
  <si>
    <t>-(2*0,65) "O/02</t>
  </si>
  <si>
    <t>-(1,2*1,2)*3 "O/03</t>
  </si>
  <si>
    <t>-(1,2*0,65)*3 "O/04</t>
  </si>
  <si>
    <t>-(0,75*0,65)*6 "O/05</t>
  </si>
  <si>
    <t>-(1,5*3,52) "D/01</t>
  </si>
  <si>
    <t>-(1,8*1,97) "D/02</t>
  </si>
  <si>
    <t>-(3*3) "D/12</t>
  </si>
  <si>
    <t>"vnitřní zdivo</t>
  </si>
  <si>
    <t>"mezi 21 a 25</t>
  </si>
  <si>
    <t>(1,875*3,52)</t>
  </si>
  <si>
    <t>32</t>
  </si>
  <si>
    <t>311272031</t>
  </si>
  <si>
    <t>Zdivo z pórobetonových tvárnic hladkých přes P2 do P4 přes 450 do 600 kg/m3 na tenkovrstvou maltu tl 200 mm</t>
  </si>
  <si>
    <t>https://podminky.urs.cz/item/CS_URS_2024_01/311272031</t>
  </si>
  <si>
    <t>"vstup s dveřmi D/01</t>
  </si>
  <si>
    <t>(0,74*2+1,895)*3,47</t>
  </si>
  <si>
    <t>33</t>
  </si>
  <si>
    <t>317141449</t>
  </si>
  <si>
    <t>Překlad plochý z pórobetonu š 150 mm dl přes 2800 do 3000 mm</t>
  </si>
  <si>
    <t>kus</t>
  </si>
  <si>
    <t>https://podminky.urs.cz/item/CS_URS_2024_01/317141449</t>
  </si>
  <si>
    <t>"příloha_11_Výpis použitých překladů</t>
  </si>
  <si>
    <t>2 "ozn. P1</t>
  </si>
  <si>
    <t>34</t>
  </si>
  <si>
    <t>317142422</t>
  </si>
  <si>
    <t>Překlad nenosný pórobetonový š 100 mm v do 250 mm na tenkovrstvou maltu dl přes 1000 do 1250 mm</t>
  </si>
  <si>
    <t>https://podminky.urs.cz/item/CS_URS_2024_01/317142422</t>
  </si>
  <si>
    <t>1 "ozn. P8</t>
  </si>
  <si>
    <t>35</t>
  </si>
  <si>
    <t>317142432</t>
  </si>
  <si>
    <t>Překlad nenosný pórobetonový š 125 mm v do 250 mm na tenkovrstvou maltu dl přes 1000 do 1250 mm</t>
  </si>
  <si>
    <t>https://podminky.urs.cz/item/CS_URS_2024_01/317142432</t>
  </si>
  <si>
    <t>20,0 "ozn. P7</t>
  </si>
  <si>
    <t>36</t>
  </si>
  <si>
    <t>317142448</t>
  </si>
  <si>
    <t>Překlad nenosný pórobetonový š 150 mm v do 250 mm na tenkovrstvou maltu dl přes 2000 do 2500 mm</t>
  </si>
  <si>
    <t>https://podminky.urs.cz/item/CS_URS_2024_01/317142448</t>
  </si>
  <si>
    <t>1 "ozn. P6</t>
  </si>
  <si>
    <t>37</t>
  </si>
  <si>
    <t>317143432</t>
  </si>
  <si>
    <t>Překlad nosný z pórobetonu ve zdech tl 200 mm dl přes 1300 do 1500 mm</t>
  </si>
  <si>
    <t>38</t>
  </si>
  <si>
    <t>https://podminky.urs.cz/item/CS_URS_2024_01/317143432</t>
  </si>
  <si>
    <t>1 "ozn. P5</t>
  </si>
  <si>
    <t>317143451</t>
  </si>
  <si>
    <t>Překlad nosný z pórobetonu ve zdech tl 300 mm dl do 1300 mm</t>
  </si>
  <si>
    <t>40</t>
  </si>
  <si>
    <t>https://podminky.urs.cz/item/CS_URS_2024_01/317143451</t>
  </si>
  <si>
    <t>6 "ozn. P4</t>
  </si>
  <si>
    <t>39</t>
  </si>
  <si>
    <t>317143453</t>
  </si>
  <si>
    <t>Překlad nosný z pórobetonu ve zdech tl 300 mm dl přes 1500 do 1800 mm</t>
  </si>
  <si>
    <t>42</t>
  </si>
  <si>
    <t>https://podminky.urs.cz/item/CS_URS_2024_01/317143453</t>
  </si>
  <si>
    <t>6 "ozn. P3</t>
  </si>
  <si>
    <t>317143456</t>
  </si>
  <si>
    <t>Překlad nosný z pórobetonu ve zdech tl 300 mm dl přes přes 2400 mm</t>
  </si>
  <si>
    <t>44</t>
  </si>
  <si>
    <t>https://podminky.urs.cz/item/CS_URS_2024_01/317143456</t>
  </si>
  <si>
    <t>2 "ozn. P2</t>
  </si>
  <si>
    <t>41</t>
  </si>
  <si>
    <t>317321411</t>
  </si>
  <si>
    <t>Překlad ze ŽB tř. C 25/30</t>
  </si>
  <si>
    <t>46</t>
  </si>
  <si>
    <t>https://podminky.urs.cz/item/CS_URS_2024_01/317321411</t>
  </si>
  <si>
    <t>(3,5*0,14*0,175) "ozn. P10</t>
  </si>
  <si>
    <t>317352211</t>
  </si>
  <si>
    <t>Ztracené bednění překladů z pórobetonových U-profilů do 500 kg/m3 ve zdech tl 250 mm</t>
  </si>
  <si>
    <t>m</t>
  </si>
  <si>
    <t>48</t>
  </si>
  <si>
    <t>https://podminky.urs.cz/item/CS_URS_2024_01/317352211</t>
  </si>
  <si>
    <t>3,5 "ozn. P10</t>
  </si>
  <si>
    <t>43</t>
  </si>
  <si>
    <t>317361821</t>
  </si>
  <si>
    <t>Výztuž překladů a říms z betonářské oceli 10 505</t>
  </si>
  <si>
    <t>50</t>
  </si>
  <si>
    <t>https://podminky.urs.cz/item/CS_URS_2024_01/317361821</t>
  </si>
  <si>
    <t>"ozn. P10</t>
  </si>
  <si>
    <t>"horní výztuž 2x R12</t>
  </si>
  <si>
    <t>(3,5*2)*0,89/1000</t>
  </si>
  <si>
    <t>"dolní výztuž 3x R16</t>
  </si>
  <si>
    <t>(3,5*3)*1,58/1000</t>
  </si>
  <si>
    <t>"třmínky R6/100</t>
  </si>
  <si>
    <t>((3,5/0,1)*(0,11*2+0,145*2+0,2))*0,222/1000</t>
  </si>
  <si>
    <t>0,029*1,1 "Přepočtené koeficientem množství</t>
  </si>
  <si>
    <t>317941121</t>
  </si>
  <si>
    <t>Osazování ocelových válcovaných nosníků na zdivu I, IE, U, UE nebo L do č. 12 nebo výšky do 120 mm</t>
  </si>
  <si>
    <t>52</t>
  </si>
  <si>
    <t>https://podminky.urs.cz/item/CS_URS_2024_01/317941121</t>
  </si>
  <si>
    <t>"ozn. P9</t>
  </si>
  <si>
    <t>(1,1*2)*1,12/1000</t>
  </si>
  <si>
    <t>45</t>
  </si>
  <si>
    <t>13010402</t>
  </si>
  <si>
    <t>úhelník ocelový rovnostranný jakost S235JR (11 375) 25x25x3mm</t>
  </si>
  <si>
    <t>54</t>
  </si>
  <si>
    <t>0,002</t>
  </si>
  <si>
    <t>0,002*1,1 "Přepočtené koeficientem množství</t>
  </si>
  <si>
    <t>Stěny a příčky</t>
  </si>
  <si>
    <t>342272205</t>
  </si>
  <si>
    <t>Příčka z pórobetonových hladkých tvárnic na tenkovrstvou maltu tl 50 mm</t>
  </si>
  <si>
    <t>56</t>
  </si>
  <si>
    <t>https://podminky.urs.cz/item/CS_URS_2024_01/342272205</t>
  </si>
  <si>
    <t>"mezi místností č. 15 a č. 14</t>
  </si>
  <si>
    <t>(0,98+0,495)*3,47</t>
  </si>
  <si>
    <t>-(0,8*2,02) "D/10</t>
  </si>
  <si>
    <t>"věnce</t>
  </si>
  <si>
    <t>"nad vraty; obezdívka věnce nad U profil</t>
  </si>
  <si>
    <t>(3,5*0,25)*2</t>
  </si>
  <si>
    <t>47</t>
  </si>
  <si>
    <t>342272225</t>
  </si>
  <si>
    <t>Příčka z pórobetonových hladkých tvárnic na tenkovrstvou maltu tl 100 mm</t>
  </si>
  <si>
    <t>58</t>
  </si>
  <si>
    <t>https://podminky.urs.cz/item/CS_URS_2024_01/342272225</t>
  </si>
  <si>
    <t>"mezi místností č. 05 a č. 17</t>
  </si>
  <si>
    <t>(1,5*3,47)</t>
  </si>
  <si>
    <t>-(1*2,02) "D/05</t>
  </si>
  <si>
    <t>342272235</t>
  </si>
  <si>
    <t>Příčka z pórobetonových hladkých tvárnic na tenkovrstvou maltu tl 125 mm</t>
  </si>
  <si>
    <t>60</t>
  </si>
  <si>
    <t>https://podminky.urs.cz/item/CS_URS_2024_01/342272235</t>
  </si>
  <si>
    <t>mezi místnostmi číslo</t>
  </si>
  <si>
    <t>"mezi 01 - 03</t>
  </si>
  <si>
    <t>(4,125+2,675+0,15+2,65)*3,47</t>
  </si>
  <si>
    <t>-(1*2,02)*2 "D/04</t>
  </si>
  <si>
    <t>"příčná stěna 03, 02</t>
  </si>
  <si>
    <t>(11*3,47)</t>
  </si>
  <si>
    <t>-(1*2,02) "D/04</t>
  </si>
  <si>
    <t>"mezi 04, 18 - 19</t>
  </si>
  <si>
    <t>(1,46+2,54+0,1+0,55+1,29+2,86+1,385+2*2)*3,47</t>
  </si>
  <si>
    <t>-(0,9*2,02) "D/06</t>
  </si>
  <si>
    <t>-(1*2,02) "průchod</t>
  </si>
  <si>
    <t>"mezi 6 - 11</t>
  </si>
  <si>
    <t>(8,8+4,875*2+0,125+2,25*3+2,825*2)*3,47</t>
  </si>
  <si>
    <t>-(0,9*2,02)*4"D/07, D/08</t>
  </si>
  <si>
    <t>"mezi 12 - 16</t>
  </si>
  <si>
    <t>(7,25++2,8*2+2,1)*3,47</t>
  </si>
  <si>
    <t>-(0,9*2,02) "D/6</t>
  </si>
  <si>
    <t>-(0,8*2,02) "D/07</t>
  </si>
  <si>
    <t>"mezi 17, 20 - 22</t>
  </si>
  <si>
    <t>(4,5+0,125+1,65+1,875)*3,47</t>
  </si>
  <si>
    <t>-(1*2,02)*3 "D/04, D/09</t>
  </si>
  <si>
    <t>49</t>
  </si>
  <si>
    <t>342272245</t>
  </si>
  <si>
    <t>Příčka z pórobetonových hladkých tvárnic na tenkovrstvou maltu tl 150 mm</t>
  </si>
  <si>
    <t>62</t>
  </si>
  <si>
    <t>https://podminky.urs.cz/item/CS_URS_2024_01/342272245</t>
  </si>
  <si>
    <t>"mezi 7 a 10</t>
  </si>
  <si>
    <t>(2,25*3,47)</t>
  </si>
  <si>
    <t>"mezi 22 a 17</t>
  </si>
  <si>
    <t>(8,26*3,47)</t>
  </si>
  <si>
    <t>-(1,5*2,02) "D/03</t>
  </si>
  <si>
    <t>342291121</t>
  </si>
  <si>
    <t>Ukotvení příček k cihelným konstrukcím plochými kotvami</t>
  </si>
  <si>
    <t>64</t>
  </si>
  <si>
    <t>https://podminky.urs.cz/item/CS_URS_2024_01/342291121</t>
  </si>
  <si>
    <t>"ukotvení příček k nosným stěnám</t>
  </si>
  <si>
    <t>(3,47*13,0)</t>
  </si>
  <si>
    <t>51</t>
  </si>
  <si>
    <t>346272256</t>
  </si>
  <si>
    <t>Přizdívka z pórobetonových tvárnic tl 150 mm</t>
  </si>
  <si>
    <t>66</t>
  </si>
  <si>
    <t>https://podminky.urs.cz/item/CS_URS_2024_01/346272256</t>
  </si>
  <si>
    <t>místnost číslo</t>
  </si>
  <si>
    <t>"08</t>
  </si>
  <si>
    <t>(0,9*1,2)</t>
  </si>
  <si>
    <t>"11</t>
  </si>
  <si>
    <t>(0,69*1,2)</t>
  </si>
  <si>
    <t>"14, 15</t>
  </si>
  <si>
    <t>(0,9+0,05+1,15)*1,2</t>
  </si>
  <si>
    <t>Vodorovné konstrukce</t>
  </si>
  <si>
    <t>Stropy a stropní konstrukce pozemních staveb</t>
  </si>
  <si>
    <t>417321414</t>
  </si>
  <si>
    <t>Ztužující pásy a věnce ze ŽB tř. C 20/25</t>
  </si>
  <si>
    <t>68</t>
  </si>
  <si>
    <t>https://podminky.urs.cz/item/CS_URS_2024_01/417321414</t>
  </si>
  <si>
    <t>"věnec</t>
  </si>
  <si>
    <t>(75,3*0,2*0,2)</t>
  </si>
  <si>
    <t>53</t>
  </si>
  <si>
    <t>417352311</t>
  </si>
  <si>
    <t>Ztracené bednění věnců z pórobetonových U-profilů do 500 kg/m3 pro zdivo tl 300 mm</t>
  </si>
  <si>
    <t>70</t>
  </si>
  <si>
    <t>https://podminky.urs.cz/item/CS_URS_2024_01/417352311</t>
  </si>
  <si>
    <t>75,3</t>
  </si>
  <si>
    <t>417361821</t>
  </si>
  <si>
    <t>Výztuž ztužujících pásů a věnců betonářskou ocelí 10 505</t>
  </si>
  <si>
    <t>72</t>
  </si>
  <si>
    <t>https://podminky.urs.cz/item/CS_URS_2024_01/417361821</t>
  </si>
  <si>
    <t>"podélná výztuž 4x R12</t>
  </si>
  <si>
    <t>(75,3*4)*0,89/1000</t>
  </si>
  <si>
    <t>"příčně třmínky R8/150 mm</t>
  </si>
  <si>
    <t>((75,3/0,15)*(0,17*4+0,2))*0,395/1000</t>
  </si>
  <si>
    <t>"překlad nad garážovými vraty</t>
  </si>
  <si>
    <t>"podélná výztuž 6x R14</t>
  </si>
  <si>
    <t>(3,5*6)*1,21/1000</t>
  </si>
  <si>
    <t>((3,5/0,15)*(0,17*2+0,47*2+0,2))*0,395/1000</t>
  </si>
  <si>
    <t>0,481*1,1 "Přepočtené koeficientem množství</t>
  </si>
  <si>
    <t>Úpravy povrchů, podlahy a osazování výplní</t>
  </si>
  <si>
    <t>61</t>
  </si>
  <si>
    <t>Úprava povrchů vnitřních</t>
  </si>
  <si>
    <t>55</t>
  </si>
  <si>
    <t>612131121</t>
  </si>
  <si>
    <t>Penetrační disperzní nátěr vnitřních stěn nanášený ručně</t>
  </si>
  <si>
    <t>74</t>
  </si>
  <si>
    <t>https://podminky.urs.cz/item/CS_URS_2024_01/612131121</t>
  </si>
  <si>
    <t>741,57 "plocha stěn</t>
  </si>
  <si>
    <t>-30,48 "odpočet vnějších otvorů</t>
  </si>
  <si>
    <t>15,38 "vnitřní ostění</t>
  </si>
  <si>
    <t>-(43,83*2) "odpočet vnitřních výplní</t>
  </si>
  <si>
    <t>612142001</t>
  </si>
  <si>
    <t>Pletivo sklovláknité vnitřních stěn vtlačené do tmelu</t>
  </si>
  <si>
    <t>76</t>
  </si>
  <si>
    <t>https://podminky.urs.cz/item/CS_URS_2024_01/612142001</t>
  </si>
  <si>
    <t>"vnitřní zateplení</t>
  </si>
  <si>
    <t>"22</t>
  </si>
  <si>
    <t>"25</t>
  </si>
  <si>
    <t>(1,875*3,47)</t>
  </si>
  <si>
    <t>"zdivo tl. 50 mm</t>
  </si>
  <si>
    <t>"mezi 15 a 14</t>
  </si>
  <si>
    <t>((0,98+0,495)*3,47)*2</t>
  </si>
  <si>
    <t>-(0,8*2,02)*2 "D/08</t>
  </si>
  <si>
    <t>Mezisoučet</t>
  </si>
  <si>
    <t>"přesahy 10 %</t>
  </si>
  <si>
    <t>(39,143*0,1)</t>
  </si>
  <si>
    <t>57</t>
  </si>
  <si>
    <t>612341121</t>
  </si>
  <si>
    <t>Sádrová nebo vápenosádrová omítka hladká jednovrstvá vnitřních stěn nanášená ručně</t>
  </si>
  <si>
    <t>78</t>
  </si>
  <si>
    <t>https://podminky.urs.cz/item/CS_URS_2024_01/612341121</t>
  </si>
  <si>
    <t>Úprava povrchů vnějších</t>
  </si>
  <si>
    <t>622142001</t>
  </si>
  <si>
    <t>Sklovláknité pletivo vnějších stěn vtlačené do tmelu</t>
  </si>
  <si>
    <t>80</t>
  </si>
  <si>
    <t>https://podminky.urs.cz/item/CS_URS_2024_01/622142001</t>
  </si>
  <si>
    <t>"sokl</t>
  </si>
  <si>
    <t>(77,71*0,3)</t>
  </si>
  <si>
    <t>"fasáda</t>
  </si>
  <si>
    <t>232,953 "EPS 240 fasáda</t>
  </si>
  <si>
    <t>17,17 "ostění/nadpraží vnějších otvorů</t>
  </si>
  <si>
    <t>59</t>
  </si>
  <si>
    <t>622143004</t>
  </si>
  <si>
    <t>Montáž omítkových samolepících začišťovacích profilů pro spojení s okenním rámem</t>
  </si>
  <si>
    <t>82</t>
  </si>
  <si>
    <t>https://podminky.urs.cz/item/CS_URS_2024_01/622143004</t>
  </si>
  <si>
    <t>"vnější otvory</t>
  </si>
  <si>
    <t>13,7 "parapet</t>
  </si>
  <si>
    <t>21,8 "nadpraží</t>
  </si>
  <si>
    <t>38,48 "ostění</t>
  </si>
  <si>
    <t>59051476</t>
  </si>
  <si>
    <t>profil začišťovací PVC 9mm s výztužnou tkaninou pro ostění ETICS</t>
  </si>
  <si>
    <t>84</t>
  </si>
  <si>
    <t>38,48*1,05 "Přepočtené koeficientem množství</t>
  </si>
  <si>
    <t>59051510</t>
  </si>
  <si>
    <t>profil začišťovací s okapnicí PVC s výztužnou tkaninou pro nadpraží ETICS</t>
  </si>
  <si>
    <t>86</t>
  </si>
  <si>
    <t>21,8*1,05 "Přepočtené koeficientem množství</t>
  </si>
  <si>
    <t>59051512</t>
  </si>
  <si>
    <t>profil začišťovací s okapnicí PVC s výztužnou tkaninou pro parapet ETICS</t>
  </si>
  <si>
    <t>88</t>
  </si>
  <si>
    <t>13,7*1,05 "Přepočtené koeficientem množství</t>
  </si>
  <si>
    <t>63</t>
  </si>
  <si>
    <t>622151001</t>
  </si>
  <si>
    <t>Penetrační akrylátový nátěr vnějších pastovitých tenkovrstvých omítek stěn</t>
  </si>
  <si>
    <t>90</t>
  </si>
  <si>
    <t>https://podminky.urs.cz/item/CS_URS_2024_01/622151001</t>
  </si>
  <si>
    <t>622151021</t>
  </si>
  <si>
    <t>Penetrační akrylátový nátěr vnějších mozaikových tenkovrstvých omítek stěn</t>
  </si>
  <si>
    <t>92</t>
  </si>
  <si>
    <t>https://podminky.urs.cz/item/CS_URS_2024_01/622151021</t>
  </si>
  <si>
    <t>65</t>
  </si>
  <si>
    <t>622211052</t>
  </si>
  <si>
    <t>Montáž kontaktního zateplení vnějších stěn lepením a mechanickým kotvením polystyrénových desek do pórobetonu tl přes 200 do 240 mm</t>
  </si>
  <si>
    <t>94</t>
  </si>
  <si>
    <t>https://podminky.urs.cz/item/CS_URS_2024_01/622211052</t>
  </si>
  <si>
    <t>"izolace tl. 240 mm</t>
  </si>
  <si>
    <t>"plocha fasády</t>
  </si>
  <si>
    <t>(77,71*3,39)</t>
  </si>
  <si>
    <t>-(0,9*1,97) "D/01</t>
  </si>
  <si>
    <t>28376083</t>
  </si>
  <si>
    <t>deska EPS grafitová fasádní λ=0,030-0,031 tl 240mm</t>
  </si>
  <si>
    <t>96</t>
  </si>
  <si>
    <t>232,953*1,05 "Přepočtené koeficientem množství</t>
  </si>
  <si>
    <t>67</t>
  </si>
  <si>
    <t>622212001</t>
  </si>
  <si>
    <t>Montáž kontaktního zateplení vnějšího ostění, nadpraží nebo parapetu hl. špalety do 200 mm lepením desek z polystyrenu tl do 40 mm</t>
  </si>
  <si>
    <t>98</t>
  </si>
  <si>
    <t>https://podminky.urs.cz/item/CS_URS_2024_01/622212001</t>
  </si>
  <si>
    <t>"ostění/nadpraží oken</t>
  </si>
  <si>
    <t>18,8 "nadpraží</t>
  </si>
  <si>
    <t>28376414</t>
  </si>
  <si>
    <t>deska XPS hrana polodrážková a hladký povrch 300kPA λ=0,035 tl 20mm</t>
  </si>
  <si>
    <t>100</t>
  </si>
  <si>
    <t>(18,8*0,24) "nadpraží</t>
  </si>
  <si>
    <t>(38,48*0,24) "ostění</t>
  </si>
  <si>
    <t>13,747*1,05 "Přepočtené koeficientem množství</t>
  </si>
  <si>
    <t>69</t>
  </si>
  <si>
    <t>622212051</t>
  </si>
  <si>
    <t>Montáž kontaktního zateplení vnějšího ostění, nadpraží nebo parapetu hl. špalety do 400 mm lepením desek z polystyrenu tl do 40 mm</t>
  </si>
  <si>
    <t>102</t>
  </si>
  <si>
    <t>https://podminky.urs.cz/item/CS_URS_2024_01/622212051</t>
  </si>
  <si>
    <t>"nadpraží garáž</t>
  </si>
  <si>
    <t>28376416</t>
  </si>
  <si>
    <t>deska XPS hrana polodrážková a hladký povrch 300kPA λ=0,035 tl 40mm</t>
  </si>
  <si>
    <t>104</t>
  </si>
  <si>
    <t>(3*0,3)</t>
  </si>
  <si>
    <t>0,9*1,05 "Přepočtené koeficientem množství</t>
  </si>
  <si>
    <t>71</t>
  </si>
  <si>
    <t>622251101</t>
  </si>
  <si>
    <t>Příplatek k cenám kontaktního zateplení vnějších stěn za zápustnou montáž a použití tepelněizolačních zátek z polystyrenu</t>
  </si>
  <si>
    <t>106</t>
  </si>
  <si>
    <t>https://podminky.urs.cz/item/CS_URS_2024_01/622251101</t>
  </si>
  <si>
    <t>94,806 "XPS 160 sokl</t>
  </si>
  <si>
    <t>622252001</t>
  </si>
  <si>
    <t>Montáž profilů kontaktního zateplení připevněných mechanicky</t>
  </si>
  <si>
    <t>108</t>
  </si>
  <si>
    <t>https://podminky.urs.cz/item/CS_URS_2024_01/622252001</t>
  </si>
  <si>
    <t>77,71 "obvod</t>
  </si>
  <si>
    <t>-2,4 "O/01</t>
  </si>
  <si>
    <t>-1,02 "D/01</t>
  </si>
  <si>
    <t>-3 "D/12</t>
  </si>
  <si>
    <t>73</t>
  </si>
  <si>
    <t>28342213</t>
  </si>
  <si>
    <t>profil zakládací sada upevňovacího a nasouvacího profilu pro ETICS pro izolant tl 180-220mm</t>
  </si>
  <si>
    <t>110</t>
  </si>
  <si>
    <t>71,29*1,05 "Přepočtené koeficientem množství</t>
  </si>
  <si>
    <t>622252002</t>
  </si>
  <si>
    <t>Montáž profilů kontaktního zateplení lepených</t>
  </si>
  <si>
    <t>112</t>
  </si>
  <si>
    <t>https://podminky.urs.cz/item/CS_URS_2024_01/622252002</t>
  </si>
  <si>
    <t>"hrany budovy</t>
  </si>
  <si>
    <t>(1,22*7) "sokl</t>
  </si>
  <si>
    <t>(3,2*7) "hrany budovy</t>
  </si>
  <si>
    <t>75</t>
  </si>
  <si>
    <t>63127464</t>
  </si>
  <si>
    <t>profil rohový Al 15x15mm s výztužnou tkaninou š 100mm pro ETICS</t>
  </si>
  <si>
    <t>114</t>
  </si>
  <si>
    <t>30,94*1,05 "Přepočtené koeficientem množství</t>
  </si>
  <si>
    <t>622511122</t>
  </si>
  <si>
    <t>Tenkovrstvá akrylátová mozaiková hrubozrnná omítka vnějších stěn</t>
  </si>
  <si>
    <t>116</t>
  </si>
  <si>
    <t>https://podminky.urs.cz/item/CS_URS_2024_01/622511122</t>
  </si>
  <si>
    <t>77</t>
  </si>
  <si>
    <t>622521022</t>
  </si>
  <si>
    <t>Tenkovrstvá silikátová zatíraná omítka zrnitost 2,0 mm vnějších stěn</t>
  </si>
  <si>
    <t>118</t>
  </si>
  <si>
    <t>https://podminky.urs.cz/item/CS_URS_2024_01/622521022</t>
  </si>
  <si>
    <t>629999011</t>
  </si>
  <si>
    <t>Příplatek k úpravám povrchů za provádění styku dvou barev nebo struktur na fasádě</t>
  </si>
  <si>
    <t>106837944</t>
  </si>
  <si>
    <t>https://podminky.urs.cz/item/CS_URS_2024_01/629999011</t>
  </si>
  <si>
    <t>95,85</t>
  </si>
  <si>
    <t>Podlahy a podlahové konstrukce</t>
  </si>
  <si>
    <t>79</t>
  </si>
  <si>
    <t>632451234</t>
  </si>
  <si>
    <t>Potěr cementový samonivelační litý C25 tl přes 45 do 50 mm</t>
  </si>
  <si>
    <t>120</t>
  </si>
  <si>
    <t>https://podminky.urs.cz/item/CS_URS_2024_01/632451234</t>
  </si>
  <si>
    <t>11,16 "01 Pokoj 1</t>
  </si>
  <si>
    <t>11,06 "02 Pokoj 2</t>
  </si>
  <si>
    <t>37,95 "03 Denní místnost</t>
  </si>
  <si>
    <t>4,04 "04 Úklid</t>
  </si>
  <si>
    <t>6,23 "05 Chodba</t>
  </si>
  <si>
    <t>13,9 "06 Šatna muži</t>
  </si>
  <si>
    <t>4,1 "07 Umývárna</t>
  </si>
  <si>
    <t>3,69 "08 WC muži</t>
  </si>
  <si>
    <t>13,9 "09 Šatna ženy</t>
  </si>
  <si>
    <t>4,16 "10 Umývárna</t>
  </si>
  <si>
    <t>3,69 "11 WC ženy</t>
  </si>
  <si>
    <t>8,53 "12 Sklad</t>
  </si>
  <si>
    <t>5,45 "13 Sklad zdravot. materiálu</t>
  </si>
  <si>
    <t>1,5 "14 WC</t>
  </si>
  <si>
    <t>1,97 "15 WC - pisoár</t>
  </si>
  <si>
    <t>2,31 "16 WC - předsíň</t>
  </si>
  <si>
    <t>20,73 "17 Chodba</t>
  </si>
  <si>
    <t>6,35 "18 Prádelna</t>
  </si>
  <si>
    <t>6,83 "19 Čistící místnost</t>
  </si>
  <si>
    <t>8,57 "20 Technická místnost</t>
  </si>
  <si>
    <t>3,22 "21 IT</t>
  </si>
  <si>
    <t>41,36 "22 Garáž</t>
  </si>
  <si>
    <t>8,01 "25 Místnost pro dieselagregát</t>
  </si>
  <si>
    <t>632481213</t>
  </si>
  <si>
    <t>Separační vrstva z PE fólie</t>
  </si>
  <si>
    <t>122</t>
  </si>
  <si>
    <t>https://podminky.urs.cz/item/CS_URS_2024_01/632481213</t>
  </si>
  <si>
    <t>81</t>
  </si>
  <si>
    <t>634112123</t>
  </si>
  <si>
    <t>Obvodová dilatace podlahovým páskem z pěnového PE s fólií mezi stěnou a mazaninou nebo potěrem v 80 mm</t>
  </si>
  <si>
    <t>124</t>
  </si>
  <si>
    <t>https://podminky.urs.cz/item/CS_URS_2024_01/634112123</t>
  </si>
  <si>
    <t>13,6 "01 Pokoj 1</t>
  </si>
  <si>
    <t>13,55 "02 Pokoj 2</t>
  </si>
  <si>
    <t>24,39 "03 Denní místnost</t>
  </si>
  <si>
    <t>7,93 "04 Úklid</t>
  </si>
  <si>
    <t>11,05 "05 Chodba</t>
  </si>
  <si>
    <t>15,4 "06 Šatna muži</t>
  </si>
  <si>
    <t>8,05 "07 Umývárna</t>
  </si>
  <si>
    <t>6 "08 WC muži</t>
  </si>
  <si>
    <t>15,4 "09 Šatna ženy</t>
  </si>
  <si>
    <t>8,1 "10 Umývárna</t>
  </si>
  <si>
    <t>6 "11 WC ženy</t>
  </si>
  <si>
    <t>11,6 "12 Sklad</t>
  </si>
  <si>
    <t>9,4 "13 Sklad zdravot. materiálu</t>
  </si>
  <si>
    <t>3,76 "14 WC</t>
  </si>
  <si>
    <t>4,26 "15 WC - pisoár</t>
  </si>
  <si>
    <t>6,3 "16 WC - předsíň</t>
  </si>
  <si>
    <t>28,93 "17 Chodba</t>
  </si>
  <si>
    <t>10,22 "18 Prádelna</t>
  </si>
  <si>
    <t>10,7 "19 Čistící místnost</t>
  </si>
  <si>
    <t>12,75 "20 Technická místnost</t>
  </si>
  <si>
    <t>7,05 "21 IT</t>
  </si>
  <si>
    <t>27,01 "22 Garáž</t>
  </si>
  <si>
    <t>13,2 "25 Místnost pro dieselagregát</t>
  </si>
  <si>
    <t>Osazování výplní otvorů</t>
  </si>
  <si>
    <t>642942111</t>
  </si>
  <si>
    <t>Osazování zárubní nebo rámů dveřních kovových do 2,5 m2 na MC</t>
  </si>
  <si>
    <t>126</t>
  </si>
  <si>
    <t>https://podminky.urs.cz/item/CS_URS_2024_01/642942111</t>
  </si>
  <si>
    <t>"specifikace - příloha_10_Výpis dveřních výplní</t>
  </si>
  <si>
    <t>"roz. 700/1970 mm</t>
  </si>
  <si>
    <t>1 "ozn. D/09 P</t>
  </si>
  <si>
    <t>1 "ozn. D/10 L</t>
  </si>
  <si>
    <t>"roz. 800/1970 mm</t>
  </si>
  <si>
    <t>2 "ozn. D/06 P</t>
  </si>
  <si>
    <t>1 "ozn. D/07 L</t>
  </si>
  <si>
    <t>1 "ozn. D/07 P</t>
  </si>
  <si>
    <t>1 "ozn. D/08 L</t>
  </si>
  <si>
    <t>1 "ozn. D/08 P</t>
  </si>
  <si>
    <t>"roz. 900/1970 mm</t>
  </si>
  <si>
    <t>3 "ozn. D/04 L</t>
  </si>
  <si>
    <t>6 "ozn. D/04 P</t>
  </si>
  <si>
    <t>2 "ozn. D/05 P</t>
  </si>
  <si>
    <t>83</t>
  </si>
  <si>
    <t>55331436</t>
  </si>
  <si>
    <t>zárubeň jednokřídlá ocelová pro dodatečnou montáž tl stěny 110-150mm rozměru 700/1970, 2100mm</t>
  </si>
  <si>
    <t>212816614</t>
  </si>
  <si>
    <t>55331437</t>
  </si>
  <si>
    <t>zárubeň jednokřídlá ocelová pro dodatečnou montáž tl stěny 110-150mm rozměru 800/1970, 2100mm</t>
  </si>
  <si>
    <t>1773266961</t>
  </si>
  <si>
    <t>85</t>
  </si>
  <si>
    <t>55331438</t>
  </si>
  <si>
    <t>zárubeň jednokřídlá ocelová pro dodatečnou montáž tl stěny 110-150mm rozměru 900/1970, 2100mm</t>
  </si>
  <si>
    <t>-1146719689</t>
  </si>
  <si>
    <t>642945111</t>
  </si>
  <si>
    <t>Osazování protipožárních nebo protiplynových zárubní dveří jednokřídlových do 2,5 m2</t>
  </si>
  <si>
    <t>134</t>
  </si>
  <si>
    <t>https://podminky.urs.cz/item/CS_URS_2024_01/642945111</t>
  </si>
  <si>
    <t>"roz. 900/1970 mm; EI(EW) 15 DP3</t>
  </si>
  <si>
    <t>1 "ozn. D/11 L</t>
  </si>
  <si>
    <t>1 "ozn. D/11P</t>
  </si>
  <si>
    <t>87</t>
  </si>
  <si>
    <t>55331563</t>
  </si>
  <si>
    <t>zárubeň jednokřídlá ocelová pro zdění s protipožární úpravou tl stěny 110-150mm rozměru 900/1970, 2100mm</t>
  </si>
  <si>
    <t>136</t>
  </si>
  <si>
    <t>642945112</t>
  </si>
  <si>
    <t>Osazování protipožárních nebo protiplynových zárubní dveří dvoukřídlových přes 2,5 do 6,5 m2</t>
  </si>
  <si>
    <t>138</t>
  </si>
  <si>
    <t>https://podminky.urs.cz/item/CS_URS_2024_01/642945112</t>
  </si>
  <si>
    <t>"roz. 1600/1970 mm; EI(EW) 15 DP3</t>
  </si>
  <si>
    <t>1 "ozn. D/03 L</t>
  </si>
  <si>
    <t>89</t>
  </si>
  <si>
    <t>55331763</t>
  </si>
  <si>
    <t>zárubeň dvoukřídlá ocelová pro zdění s protipožární úpravou tl stěny 110-150mm rozměru 1600/1970, 2100mm</t>
  </si>
  <si>
    <t>140</t>
  </si>
  <si>
    <t>Ostatní konstrukce a práce, bourání</t>
  </si>
  <si>
    <t>Lešení a stavební výtahy</t>
  </si>
  <si>
    <t>941111121</t>
  </si>
  <si>
    <t>Montáž lešení řadového trubkového lehkého s podlahami zatížení do 200 kg/m2 š od 0,9 do 1,2 m v do 10 m</t>
  </si>
  <si>
    <t>146</t>
  </si>
  <si>
    <t>https://podminky.urs.cz/item/CS_URS_2024_01/941111121</t>
  </si>
  <si>
    <t>(75,52+5*2,4)*4</t>
  </si>
  <si>
    <t>91</t>
  </si>
  <si>
    <t>941111221</t>
  </si>
  <si>
    <t>Příplatek k lešení řadovému trubkovému lehkému s podlahami do 200 kg/m2 š od 0,9 do 1,2 m v 10 m za každý den použití</t>
  </si>
  <si>
    <t>148</t>
  </si>
  <si>
    <t>https://podminky.urs.cz/item/CS_URS_2024_01/941111221</t>
  </si>
  <si>
    <t>350,08*60 "Přepočtené koeficientem množství</t>
  </si>
  <si>
    <t>941111821</t>
  </si>
  <si>
    <t>Demontáž lešení řadového trubkového lehkého s podlahami zatížení do 200 kg/m2 š od 0,9 do 1,2 m v do 10 m</t>
  </si>
  <si>
    <t>150</t>
  </si>
  <si>
    <t>https://podminky.urs.cz/item/CS_URS_2024_01/941111821</t>
  </si>
  <si>
    <t>93</t>
  </si>
  <si>
    <t>944511111</t>
  </si>
  <si>
    <t>Montáž ochranné sítě z textilie z umělých vláken</t>
  </si>
  <si>
    <t>152</t>
  </si>
  <si>
    <t>https://podminky.urs.cz/item/CS_URS_2024_01/944511111</t>
  </si>
  <si>
    <t>944511211</t>
  </si>
  <si>
    <t>Příplatek k ochranné síti za každý den použití</t>
  </si>
  <si>
    <t>154</t>
  </si>
  <si>
    <t>https://podminky.urs.cz/item/CS_URS_2024_01/944511211</t>
  </si>
  <si>
    <t>95</t>
  </si>
  <si>
    <t>944511811</t>
  </si>
  <si>
    <t>Demontáž ochranné sítě z textilie z umělých vláken</t>
  </si>
  <si>
    <t>156</t>
  </si>
  <si>
    <t>https://podminky.urs.cz/item/CS_URS_2024_01/944511811</t>
  </si>
  <si>
    <t>949101111</t>
  </si>
  <si>
    <t>Lešení pomocné pro objekty pozemních staveb s lešeňovou podlahou v do 1,9 m zatížení do 150 kg/m2</t>
  </si>
  <si>
    <t>158</t>
  </si>
  <si>
    <t>https://podminky.urs.cz/item/CS_URS_2024_01/949101111</t>
  </si>
  <si>
    <t>11,03 "01 Pokoj 1</t>
  </si>
  <si>
    <t>10,93 "02 Pokoj 2</t>
  </si>
  <si>
    <t>37,23 "03 Denní místnost</t>
  </si>
  <si>
    <t>3,93 "04 Úklid</t>
  </si>
  <si>
    <t>6,1 "05 Chodba</t>
  </si>
  <si>
    <t>13,77 "06 Šatna muži</t>
  </si>
  <si>
    <t>3,99 "07 Umývárna</t>
  </si>
  <si>
    <t>1,87 "08 WC muži</t>
  </si>
  <si>
    <t>13,77 "09 Šatna ženy</t>
  </si>
  <si>
    <t>4,05 "10 Umývárna</t>
  </si>
  <si>
    <t>1,87 "11 WC ženy</t>
  </si>
  <si>
    <t>8,4 "12 Sklad</t>
  </si>
  <si>
    <t>5,32 "13 Sklad zdravot. materiálu</t>
  </si>
  <si>
    <t>1,46 "14 WC</t>
  </si>
  <si>
    <t>1,87 "15 WC - pisoár</t>
  </si>
  <si>
    <t>2,2 "16 WC - předsíň</t>
  </si>
  <si>
    <t>20,08 "17 Chodba</t>
  </si>
  <si>
    <t>6,22 "18 Prádelna</t>
  </si>
  <si>
    <t>6,7 "19 Čistící místnost</t>
  </si>
  <si>
    <t>8,44 "20 Technická místnost</t>
  </si>
  <si>
    <t>3,09 "21 IT</t>
  </si>
  <si>
    <t>40,46 "22 Garáž</t>
  </si>
  <si>
    <t>7,44 "25 Místnost pro dieselagregát</t>
  </si>
  <si>
    <t>Různé dokončovací konstrukce a práce pozemních staveb</t>
  </si>
  <si>
    <t>97</t>
  </si>
  <si>
    <t>952901111</t>
  </si>
  <si>
    <t>Vyčištění budov bytové a občanské výstavby při výšce podlaží do 4 m</t>
  </si>
  <si>
    <t>160</t>
  </si>
  <si>
    <t>https://podminky.urs.cz/item/CS_URS_2024_01/952901111</t>
  </si>
  <si>
    <t>953961113</t>
  </si>
  <si>
    <t>Kotva chemickým tmelem M 12 hl 110 mm do betonu, ŽB nebo kamene s vyvrtáním otvoru</t>
  </si>
  <si>
    <t>162</t>
  </si>
  <si>
    <t>https://podminky.urs.cz/item/CS_URS_2024_01/953961113</t>
  </si>
  <si>
    <t>"pergola, skladba 6</t>
  </si>
  <si>
    <t>(4*4) "kotvení sloupků</t>
  </si>
  <si>
    <t>99</t>
  </si>
  <si>
    <t>953961116</t>
  </si>
  <si>
    <t>Kotva chemickým tmelem M 24 hl 210 mm do betonu, ŽB nebo kamene s vyvrtáním otvoru</t>
  </si>
  <si>
    <t>-24715907</t>
  </si>
  <si>
    <t>https://podminky.urs.cz/item/CS_URS_2024_01/953961116</t>
  </si>
  <si>
    <t>3,0</t>
  </si>
  <si>
    <t>953965121</t>
  </si>
  <si>
    <t>Kotevní šroub pro chemické kotvy M 12 dl 160 mm</t>
  </si>
  <si>
    <t>164</t>
  </si>
  <si>
    <t>https://podminky.urs.cz/item/CS_URS_2024_01/953965121</t>
  </si>
  <si>
    <t>Přesun hmot a manipulace se sutí</t>
  </si>
  <si>
    <t>998</t>
  </si>
  <si>
    <t>Přesun hmot</t>
  </si>
  <si>
    <t>101</t>
  </si>
  <si>
    <t>998011001</t>
  </si>
  <si>
    <t>Přesun hmot pro budovy zděné v do 6 m</t>
  </si>
  <si>
    <t>-453680549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</si>
  <si>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</si>
  <si>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</si>
  <si>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</si>
  <si>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</si>
  <si>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</si>
  <si>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</si>
  <si>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</si>
  <si>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168</t>
  </si>
  <si>
    <t>https://podminky.urs.cz/item/CS_URS_2024_01/711111001</t>
  </si>
  <si>
    <t>255,762</t>
  </si>
  <si>
    <t>103</t>
  </si>
  <si>
    <t>711112001</t>
  </si>
  <si>
    <t>Provedení izolace proti zemní vlhkosti svislé za studena nátěrem penetračním</t>
  </si>
  <si>
    <t>172</t>
  </si>
  <si>
    <t>https://podminky.urs.cz/item/CS_URS_2024_01/711112001</t>
  </si>
  <si>
    <t>(75,3*0,8) "obvod desky</t>
  </si>
  <si>
    <t>11163150</t>
  </si>
  <si>
    <t>lak penetrační asfaltový</t>
  </si>
  <si>
    <t>170</t>
  </si>
  <si>
    <t>(255,762+60,24)*0,00034 "Přepočtené koeficientem množství</t>
  </si>
  <si>
    <t>105</t>
  </si>
  <si>
    <t>711141559</t>
  </si>
  <si>
    <t>Provedení izolace proti zemní vlhkosti pásy přitavením vodorovné NAIP</t>
  </si>
  <si>
    <t>176</t>
  </si>
  <si>
    <t>https://podminky.urs.cz/item/CS_URS_2024_01/711141559</t>
  </si>
  <si>
    <t>711142559</t>
  </si>
  <si>
    <t>Provedení izolace proti zemní vlhkosti pásy přitavením svislé NAIP</t>
  </si>
  <si>
    <t>180</t>
  </si>
  <si>
    <t>https://podminky.urs.cz/item/CS_URS_2024_01/711142559</t>
  </si>
  <si>
    <t>107</t>
  </si>
  <si>
    <t>62856011</t>
  </si>
  <si>
    <t>pás asfaltový natavitelný modifikovaný SBS s vložkou z hliníkové fólie s textilií a spalitelnou PE fólií nebo jemnozrnným minerálním posypem na horním povrchu tl 4,0mm</t>
  </si>
  <si>
    <t>178</t>
  </si>
  <si>
    <t>(255,762+60,24)*1,221 "Přepočtené koeficientem množství</t>
  </si>
  <si>
    <t>998711101</t>
  </si>
  <si>
    <t>Přesun hmot tonážní pro izolace proti vodě, vlhkosti a plynům v objektech v do 6 m</t>
  </si>
  <si>
    <t>184</t>
  </si>
  <si>
    <t>https://podminky.urs.cz/item/CS_URS_2024_01/998711101</t>
  </si>
  <si>
    <t>712</t>
  </si>
  <si>
    <t>Povlakové krytiny</t>
  </si>
  <si>
    <t>109</t>
  </si>
  <si>
    <t>712331111</t>
  </si>
  <si>
    <t>Provedení povlakové krytiny střech do 10° podkladní vrstvy pásy na sucho samolepící</t>
  </si>
  <si>
    <t>614298562</t>
  </si>
  <si>
    <t>https://podminky.urs.cz/item/CS_URS_2024_01/712331111</t>
  </si>
  <si>
    <t>D.1_Stavební část, výkres D.1.1.5 Půdorys střechy</t>
  </si>
  <si>
    <t>skladba odvětrání hřebene - asfaltová lepenka</t>
  </si>
  <si>
    <t>(25,6*0,4)</t>
  </si>
  <si>
    <t>62852010</t>
  </si>
  <si>
    <t>pás asfaltový samolepicí modifikovaný SBS s vložkou ze skleněné rohože se spalitelnou fólií nebo jemnozrnným minerálním posypem nebo textilií na horním povrchu tl 2,5mm</t>
  </si>
  <si>
    <t>439777974</t>
  </si>
  <si>
    <t xml:space="preserve">10,24*1,1 </t>
  </si>
  <si>
    <t>111</t>
  </si>
  <si>
    <t>998712101</t>
  </si>
  <si>
    <t>Přesun hmot tonážní pro krytiny povlakové v objektech v do 6 m</t>
  </si>
  <si>
    <t>1470247270</t>
  </si>
  <si>
    <t>https://podminky.urs.cz/item/CS_URS_2024_01/998712101</t>
  </si>
  <si>
    <t>713</t>
  </si>
  <si>
    <t>Izolace tepelné</t>
  </si>
  <si>
    <t>713121111</t>
  </si>
  <si>
    <t>Montáž izolace tepelné podlah volně kladenými rohožemi, pásy, dílci, deskami 1 vrstva</t>
  </si>
  <si>
    <t>186</t>
  </si>
  <si>
    <t>https://podminky.urs.cz/item/CS_URS_2024_01/713121111</t>
  </si>
  <si>
    <t>113</t>
  </si>
  <si>
    <t>28375921</t>
  </si>
  <si>
    <t>deska EPS 200 pro konstrukce s velmi vysokým zatížením λ=0,034 tl 50mm</t>
  </si>
  <si>
    <t>188</t>
  </si>
  <si>
    <t>228,71*1,05 "Přepočtené koeficientem množství</t>
  </si>
  <si>
    <t>713121121</t>
  </si>
  <si>
    <t>Montáž izolace tepelné podlah volně kladenými rohožemi, pásy, dílci, deskami 2 vrstvy</t>
  </si>
  <si>
    <t>190</t>
  </si>
  <si>
    <t>https://podminky.urs.cz/item/CS_URS_2024_01/713121121</t>
  </si>
  <si>
    <t>115</t>
  </si>
  <si>
    <t>28375926</t>
  </si>
  <si>
    <t>deska EPS 200 pro konstrukce s velmi vysokým zatížením λ=0,034 tl 100mm</t>
  </si>
  <si>
    <t>192</t>
  </si>
  <si>
    <t>228,71*2,1 "Přepočtené koeficientem množství</t>
  </si>
  <si>
    <t>713131131</t>
  </si>
  <si>
    <t>Montáž izolace tepelné stěn nastřelením rohoží, pásů, dílců, desek uvnitř objektu</t>
  </si>
  <si>
    <t>650672358</t>
  </si>
  <si>
    <t>https://podminky.urs.cz/item/CS_URS_2024_01/713131131</t>
  </si>
  <si>
    <t>117</t>
  </si>
  <si>
    <t>63152264</t>
  </si>
  <si>
    <t>deska tepelně izolační minerální kontaktních fasád podélné vlákno λ=0,034 tl 120mm</t>
  </si>
  <si>
    <t>196</t>
  </si>
  <si>
    <t>32,138*1,05 "Přepočtené koeficientem množství</t>
  </si>
  <si>
    <t>713131343</t>
  </si>
  <si>
    <t>Montáž izolace tepelné stěn lepením bodově nízkoexpanzní (PUR) pěnou s mechanickým kotvením rohoží, pásů, dílců, desek tl přes 140 do 200 mm</t>
  </si>
  <si>
    <t>377190715</t>
  </si>
  <si>
    <t>https://podminky.urs.cz/item/CS_URS_2024_01/713131343</t>
  </si>
  <si>
    <t>(77,71*1,22)</t>
  </si>
  <si>
    <t>119</t>
  </si>
  <si>
    <t>28376460</t>
  </si>
  <si>
    <t>deska XPS hrana polodrážková a hladký povrch 500kPA λ=0,035 tl 160mm</t>
  </si>
  <si>
    <t>200</t>
  </si>
  <si>
    <t>94,806*1,05 "Přepočtené koeficientem množství</t>
  </si>
  <si>
    <t>713151111</t>
  </si>
  <si>
    <t>Montáž izolace tepelné střech šikmých kladené volně mezi krokve rohoží, pásů, desek</t>
  </si>
  <si>
    <t>202</t>
  </si>
  <si>
    <t>https://podminky.urs.cz/item/CS_URS_2024_01/713151111</t>
  </si>
  <si>
    <t>"skladba S3</t>
  </si>
  <si>
    <t>233,9 "3 vrstvy</t>
  </si>
  <si>
    <t>233,9*3 "Přepočtené koeficientem množství</t>
  </si>
  <si>
    <t>121</t>
  </si>
  <si>
    <t>63153706</t>
  </si>
  <si>
    <t>deska tepelně izolační minerální univerzální λ=0,036-0,037 tl 100mm</t>
  </si>
  <si>
    <t>204</t>
  </si>
  <si>
    <t>233,9*1,02 "Přepočtené koeficientem množství</t>
  </si>
  <si>
    <t>63153730</t>
  </si>
  <si>
    <t>deska tepelně izolační minerální univerzální λ=0,036-0,037 tl 200mm</t>
  </si>
  <si>
    <t>206</t>
  </si>
  <si>
    <t>233,9*2,04 "Přepočtené koeficientem množství</t>
  </si>
  <si>
    <t>123</t>
  </si>
  <si>
    <t>998713101</t>
  </si>
  <si>
    <t>Přesun hmot tonážní pro izolace tepelné v objektech v do 6 m</t>
  </si>
  <si>
    <t>208</t>
  </si>
  <si>
    <t>https://podminky.urs.cz/item/CS_URS_2024_01/998713101</t>
  </si>
  <si>
    <t>721</t>
  </si>
  <si>
    <t>Zdravotechnika - vnitřní kanalizace</t>
  </si>
  <si>
    <t>721249115</t>
  </si>
  <si>
    <t>Montáž lapače střešních splavenin z PP DN 110 ostatní typ</t>
  </si>
  <si>
    <t>-1139466429</t>
  </si>
  <si>
    <t>https://podminky.urs.cz/item/CS_URS_2024_01/721249115</t>
  </si>
  <si>
    <t>5,0</t>
  </si>
  <si>
    <t>125</t>
  </si>
  <si>
    <t>28341110</t>
  </si>
  <si>
    <t>lapače střešních splavenin okapová vpusť s klapkou+inspekční poklop z PP</t>
  </si>
  <si>
    <t>144</t>
  </si>
  <si>
    <t>725</t>
  </si>
  <si>
    <t>Zdravotechnika - zařizovací předměty</t>
  </si>
  <si>
    <t>725291652</t>
  </si>
  <si>
    <t>Montáž dávkovače tekutého mýdla</t>
  </si>
  <si>
    <t>-1383805482</t>
  </si>
  <si>
    <t>https://podminky.urs.cz/item/CS_URS_2024_01/725291652</t>
  </si>
  <si>
    <t>m. č. 03</t>
  </si>
  <si>
    <t>1,0</t>
  </si>
  <si>
    <t>m. č. 07</t>
  </si>
  <si>
    <t>m. č. 10</t>
  </si>
  <si>
    <t>m. č. 16</t>
  </si>
  <si>
    <t>m. č. 18</t>
  </si>
  <si>
    <t>m. č. 19</t>
  </si>
  <si>
    <t>m. č. 22</t>
  </si>
  <si>
    <t>127</t>
  </si>
  <si>
    <t>55431097</t>
  </si>
  <si>
    <t>dávkovač tekutého mýdla 1,2L</t>
  </si>
  <si>
    <t>1561862145</t>
  </si>
  <si>
    <t>128</t>
  </si>
  <si>
    <t>725291653</t>
  </si>
  <si>
    <t>Montáž zásobníku toaletních papírů</t>
  </si>
  <si>
    <t>-1285072826</t>
  </si>
  <si>
    <t>https://podminky.urs.cz/item/CS_URS_2024_01/725291653</t>
  </si>
  <si>
    <t>m. č. 08</t>
  </si>
  <si>
    <t>m. č. 11</t>
  </si>
  <si>
    <t>m. č. 14</t>
  </si>
  <si>
    <t>129</t>
  </si>
  <si>
    <t>55431090</t>
  </si>
  <si>
    <t>zásobník toaletních papírů nerez D 310mm</t>
  </si>
  <si>
    <t>560869720</t>
  </si>
  <si>
    <t>130</t>
  </si>
  <si>
    <t>725291654</t>
  </si>
  <si>
    <t>Montáž zásobníku papírových ručníků</t>
  </si>
  <si>
    <t>227461384</t>
  </si>
  <si>
    <t>https://podminky.urs.cz/item/CS_URS_2024_01/725291654</t>
  </si>
  <si>
    <t>131</t>
  </si>
  <si>
    <t>55431084</t>
  </si>
  <si>
    <t>zásobník papírových ručníků skládaných nerezové provedení</t>
  </si>
  <si>
    <t>-883592488</t>
  </si>
  <si>
    <t>132</t>
  </si>
  <si>
    <t>725291666</t>
  </si>
  <si>
    <t>Montáž háčku</t>
  </si>
  <si>
    <t>-594853137</t>
  </si>
  <si>
    <t>https://podminky.urs.cz/item/CS_URS_2024_01/725291666</t>
  </si>
  <si>
    <t>2,0</t>
  </si>
  <si>
    <t>133</t>
  </si>
  <si>
    <t>55441011</t>
  </si>
  <si>
    <t>háček koupelnový</t>
  </si>
  <si>
    <t>415830242</t>
  </si>
  <si>
    <t>P</t>
  </si>
  <si>
    <t>Poznámka k položce:_x000d_
materiál nerez</t>
  </si>
  <si>
    <t>725291667</t>
  </si>
  <si>
    <t>Montáž piktogramu</t>
  </si>
  <si>
    <t>1604624678</t>
  </si>
  <si>
    <t>https://podminky.urs.cz/item/CS_URS_2024_01/725291667</t>
  </si>
  <si>
    <t>135</t>
  </si>
  <si>
    <t>73558009</t>
  </si>
  <si>
    <t>piktogram 120x120 nalepovací různé symboly matný nerez</t>
  </si>
  <si>
    <t>738517230</t>
  </si>
  <si>
    <t xml:space="preserve">označení všech místností </t>
  </si>
  <si>
    <t>17,0</t>
  </si>
  <si>
    <t>HZS2211</t>
  </si>
  <si>
    <t>Hodinová zúčtovací sazba instalatér</t>
  </si>
  <si>
    <t>hod</t>
  </si>
  <si>
    <t>512</t>
  </si>
  <si>
    <t>1520754863</t>
  </si>
  <si>
    <t>https://podminky.urs.cz/item/CS_URS_2024_01/HZS2211</t>
  </si>
  <si>
    <t>zapojení pračky a sušičky</t>
  </si>
  <si>
    <t>137</t>
  </si>
  <si>
    <t>54241003</t>
  </si>
  <si>
    <t>pračka vestavná předem plněná 9 kg prádla 1600ot/min š 60cm</t>
  </si>
  <si>
    <t>-116674723</t>
  </si>
  <si>
    <t>54241008</t>
  </si>
  <si>
    <t>sušička volně stojící hybridní kondenzační předem plněná 9 kg š 60cm</t>
  </si>
  <si>
    <t>-1212049398</t>
  </si>
  <si>
    <t>vestavná sušička</t>
  </si>
  <si>
    <t>139</t>
  </si>
  <si>
    <t>725291684</t>
  </si>
  <si>
    <t>Montáž difuzéru</t>
  </si>
  <si>
    <t>-1302499505</t>
  </si>
  <si>
    <t>https://podminky.urs.cz/item/CS_URS_2024_01/725291684</t>
  </si>
  <si>
    <t>wc</t>
  </si>
  <si>
    <t>35889020</t>
  </si>
  <si>
    <t>difuzér nádržka 200ml výstup páry 30ml/hod pro místnost do 20m2 Wi-Fi napájení siťové</t>
  </si>
  <si>
    <t>-1016261072</t>
  </si>
  <si>
    <t>141</t>
  </si>
  <si>
    <t>725319111</t>
  </si>
  <si>
    <t>Montáž dřezu ostatních typů</t>
  </si>
  <si>
    <t>soubor</t>
  </si>
  <si>
    <t>-540521742</t>
  </si>
  <si>
    <t>https://podminky.urs.cz/item/CS_URS_2024_01/725319111</t>
  </si>
  <si>
    <t>m. č. 03, 18</t>
  </si>
  <si>
    <t>142</t>
  </si>
  <si>
    <t>766.5</t>
  </si>
  <si>
    <t>dřez s odkapávečem 620 x 440 x 170 mm</t>
  </si>
  <si>
    <t>vlastní</t>
  </si>
  <si>
    <t>1098849711</t>
  </si>
  <si>
    <t>Poznámka k položce:_x000d_
materiál - granit černý</t>
  </si>
  <si>
    <t>*PD - příloha D.1 Stavební část - D.1.1_ASŘ</t>
  </si>
  <si>
    <t>13_Truhlářské výrobky</t>
  </si>
  <si>
    <t>prvek T1 - materiálového řešení dle specifikace</t>
  </si>
  <si>
    <t>143</t>
  </si>
  <si>
    <t>55231080</t>
  </si>
  <si>
    <t>dřez nerez vestavný matný 560x480mm</t>
  </si>
  <si>
    <t>960661978</t>
  </si>
  <si>
    <t>prvek T6 - materiálového řešení dle specifikace</t>
  </si>
  <si>
    <t>741</t>
  </si>
  <si>
    <t>Elektroinstalace - silnoproud</t>
  </si>
  <si>
    <t>741372002</t>
  </si>
  <si>
    <t>Montáž svítidlo LED interiérové přisazené nástěnné páskové lištové se zapojením vodičů</t>
  </si>
  <si>
    <t>-29444222</t>
  </si>
  <si>
    <t>https://podminky.urs.cz/item/CS_URS_2024_01/741372002</t>
  </si>
  <si>
    <t>osazení LED pásku pod policemi v rohovém Al profilu s difuzorem</t>
  </si>
  <si>
    <t>5,43-0,6</t>
  </si>
  <si>
    <t>145</t>
  </si>
  <si>
    <t>34774012</t>
  </si>
  <si>
    <t>LED pásek 12V do 10W/m</t>
  </si>
  <si>
    <t>619635846</t>
  </si>
  <si>
    <t>4,83*1,08 'Přepočtené koeficientem množství</t>
  </si>
  <si>
    <t>741410002</t>
  </si>
  <si>
    <t>Montáž pásku uzemňovacího průřezu do 300 mm2 na povrchu</t>
  </si>
  <si>
    <t>210</t>
  </si>
  <si>
    <t>https://podminky.urs.cz/item/CS_URS_2024_01/741410002</t>
  </si>
  <si>
    <t>"zemnící pásek pod pasy</t>
  </si>
  <si>
    <t>75,3 "obvod</t>
  </si>
  <si>
    <t>(1*4) "vývody</t>
  </si>
  <si>
    <t>147</t>
  </si>
  <si>
    <t>35442062</t>
  </si>
  <si>
    <t>pás zemnící 30x4mm FeZn</t>
  </si>
  <si>
    <t>212</t>
  </si>
  <si>
    <t>79,3*1,05 "Přepočtené koeficientem množství</t>
  </si>
  <si>
    <t>35441986</t>
  </si>
  <si>
    <t>svorka odbočovací a spojovací pro pásek 30x4mm, FeZn</t>
  </si>
  <si>
    <t>214</t>
  </si>
  <si>
    <t>"předpoklad</t>
  </si>
  <si>
    <t>4 "spoje v rozích</t>
  </si>
  <si>
    <t>4 "vývody</t>
  </si>
  <si>
    <t>8 "spoje v délce</t>
  </si>
  <si>
    <t>149</t>
  </si>
  <si>
    <t>998741101</t>
  </si>
  <si>
    <t>Přesun hmot tonážní pro silnoproud v objektech v do 6 m</t>
  </si>
  <si>
    <t>216</t>
  </si>
  <si>
    <t>https://podminky.urs.cz/item/CS_URS_2024_01/998741101</t>
  </si>
  <si>
    <t>751</t>
  </si>
  <si>
    <t>751398031</t>
  </si>
  <si>
    <t>Montáž ventilační mřížky do dveří nebo desek do 0,040 m2</t>
  </si>
  <si>
    <t>-500678851</t>
  </si>
  <si>
    <t>https://podminky.urs.cz/item/CS_URS_2024_01/751398031</t>
  </si>
  <si>
    <t>specifikace_10_Výpis dveřních výplní</t>
  </si>
  <si>
    <t>D07, D08, D09, D10</t>
  </si>
  <si>
    <t>1,0+1,0+1,0+1,0+1,0+1,0</t>
  </si>
  <si>
    <t>151</t>
  </si>
  <si>
    <t>42972193</t>
  </si>
  <si>
    <t>mřížka větrací do dveří PVC oboustranná hnědá 124x450mm</t>
  </si>
  <si>
    <t>-918328368</t>
  </si>
  <si>
    <t>762</t>
  </si>
  <si>
    <t>Konstrukce tesařské</t>
  </si>
  <si>
    <t>762085103</t>
  </si>
  <si>
    <t>Montáž kotevních želez, příložek, patek nebo táhel</t>
  </si>
  <si>
    <t>1943313479</t>
  </si>
  <si>
    <t>https://podminky.urs.cz/item/CS_URS_2024_01/762085103</t>
  </si>
  <si>
    <t>153</t>
  </si>
  <si>
    <t>54825028</t>
  </si>
  <si>
    <t>kotevní patka pilíře 110x110-200mm, 2xmatice M24 volně</t>
  </si>
  <si>
    <t>465746274</t>
  </si>
  <si>
    <t>762341210</t>
  </si>
  <si>
    <t>Montáž bednění střech rovných a šikmých sklonu do 60° z hrubých prken na sraz tl do 32 mm</t>
  </si>
  <si>
    <t>218</t>
  </si>
  <si>
    <t>https://podminky.urs.cz/item/CS_URS_2024_01/762341210</t>
  </si>
  <si>
    <t>"skladba S4</t>
  </si>
  <si>
    <t>(7,015*2)*26,355</t>
  </si>
  <si>
    <t xml:space="preserve">"odvětrání hřebene </t>
  </si>
  <si>
    <t>0,35*26,15</t>
  </si>
  <si>
    <t>155</t>
  </si>
  <si>
    <t>60515111</t>
  </si>
  <si>
    <t>řezivo jehličnaté boční prkno 20-30mm</t>
  </si>
  <si>
    <t>220</t>
  </si>
  <si>
    <t>(369,168*0,025)</t>
  </si>
  <si>
    <t>9,229*1,05 "Přepočtené koeficientem množství</t>
  </si>
  <si>
    <t>762342511</t>
  </si>
  <si>
    <t>Montáž kontralatí na podklad bez tepelné izolace</t>
  </si>
  <si>
    <t>222</t>
  </si>
  <si>
    <t>https://podminky.urs.cz/item/CS_URS_2024_01/762342511</t>
  </si>
  <si>
    <t>(7,015*2)*27</t>
  </si>
  <si>
    <t>157</t>
  </si>
  <si>
    <t>60514106</t>
  </si>
  <si>
    <t>řezivo jehličnaté lať pevnostní třída S10-13 průřez 40x60mm</t>
  </si>
  <si>
    <t>224</t>
  </si>
  <si>
    <t>(378,81*0,06*0,04)</t>
  </si>
  <si>
    <t>0,909*1,05 "Přepočtené koeficientem množství</t>
  </si>
  <si>
    <t>762395000</t>
  </si>
  <si>
    <t>Spojovací prostředky krovů, bednění, laťování, nadstřešních konstrukcí</t>
  </si>
  <si>
    <t>226</t>
  </si>
  <si>
    <t>https://podminky.urs.cz/item/CS_URS_2024_01/762395000</t>
  </si>
  <si>
    <t>(10,152+1,2)</t>
  </si>
  <si>
    <t>159</t>
  </si>
  <si>
    <t>762411501</t>
  </si>
  <si>
    <t>Montáž olištování spár stropů hoblovanými lištami</t>
  </si>
  <si>
    <t>-751222563</t>
  </si>
  <si>
    <t>https://podminky.urs.cz/item/CS_URS_2024_01/762411501</t>
  </si>
  <si>
    <t>začištění prechodu mezi svislou stěnou a dřevěným stropem</t>
  </si>
  <si>
    <t>"skladba S5</t>
  </si>
  <si>
    <t>(3,7*2+9,0*2,0)*1,1</t>
  </si>
  <si>
    <t>762429001</t>
  </si>
  <si>
    <t>Montáž obložení stropu podkladový rošt</t>
  </si>
  <si>
    <t>1067910545</t>
  </si>
  <si>
    <t>https://podminky.urs.cz/item/CS_URS_2024_01/762429001</t>
  </si>
  <si>
    <t xml:space="preserve">pomocná konstrukce (rošt) z dřevěných profilů (KVH latí) stabilizující parozábranu </t>
  </si>
  <si>
    <t xml:space="preserve">"skladba S3" </t>
  </si>
  <si>
    <t>734,6</t>
  </si>
  <si>
    <t>161</t>
  </si>
  <si>
    <t>61223260</t>
  </si>
  <si>
    <t>hranol konstrukční KVH lepený průřezu 40x60-280mm nepohledový</t>
  </si>
  <si>
    <t>1176338127</t>
  </si>
  <si>
    <t>1,76</t>
  </si>
  <si>
    <t>762512261</t>
  </si>
  <si>
    <t>Montáž podlahové kce podkladového roštu</t>
  </si>
  <si>
    <t>228</t>
  </si>
  <si>
    <t>https://podminky.urs.cz/item/CS_URS_2024_01/762512261</t>
  </si>
  <si>
    <t>rošt z drevěných hranolů 60x60mm, spodní pásnice vazníků 160x60mm</t>
  </si>
  <si>
    <t xml:space="preserve">"skladba S3 </t>
  </si>
  <si>
    <t>233,9*1,1*(1/0,625)</t>
  </si>
  <si>
    <t>(3,7*9,0*1,1)*(1/0,625)</t>
  </si>
  <si>
    <t>163</t>
  </si>
  <si>
    <t>60514101</t>
  </si>
  <si>
    <t>řezivo jehličnaté lať 10-25cm2</t>
  </si>
  <si>
    <t>230</t>
  </si>
  <si>
    <t>(377,11*0,06*0,06)+(93,162*0,16*0,06)+(27,94*0,05*0,05)</t>
  </si>
  <si>
    <t>2,322*1,05 "Přepočtené koeficientem množství</t>
  </si>
  <si>
    <t>762521108</t>
  </si>
  <si>
    <t>Položení podlahy z hrubých fošen na sraz</t>
  </si>
  <si>
    <t>232</t>
  </si>
  <si>
    <t>https://podminky.urs.cz/item/CS_URS_2024_01/762521108</t>
  </si>
  <si>
    <t>233,9</t>
  </si>
  <si>
    <t>3,7*9,0</t>
  </si>
  <si>
    <t>165</t>
  </si>
  <si>
    <t>60511081</t>
  </si>
  <si>
    <t>řezivo jehličnaté středové smrk tl 18-32mm dl 4-5m</t>
  </si>
  <si>
    <t>234</t>
  </si>
  <si>
    <t>(267,2*0,03)*1,05 "Přepočtené koeficientem množství</t>
  </si>
  <si>
    <t>166</t>
  </si>
  <si>
    <t>762595001</t>
  </si>
  <si>
    <t>Spojovací prostředky pro položení dřevěných podlah a zakrytí kanálů</t>
  </si>
  <si>
    <t>236</t>
  </si>
  <si>
    <t>https://podminky.urs.cz/item/CS_URS_2024_01/762595001</t>
  </si>
  <si>
    <t>167</t>
  </si>
  <si>
    <t>762723331</t>
  </si>
  <si>
    <t>Montáž prostorové vázané kce z lepených hranolů průřezové pl přes 224 do 288 cm2</t>
  </si>
  <si>
    <t>1606187125</t>
  </si>
  <si>
    <t>https://podminky.urs.cz/item/CS_URS_2024_01/762723331</t>
  </si>
  <si>
    <t>"nonsné kce krytého stání"</t>
  </si>
  <si>
    <t>"vzpěry 16x16 cm, 4 ks</t>
  </si>
  <si>
    <t>4,0*4,0</t>
  </si>
  <si>
    <t>762723341</t>
  </si>
  <si>
    <t>Montáž prostorové vázané kce z lepených hranolů průřezové pl přes 288 do 450 cm2</t>
  </si>
  <si>
    <t>425196103</t>
  </si>
  <si>
    <t>https://podminky.urs.cz/item/CS_URS_2024_01/762723341</t>
  </si>
  <si>
    <t>"sloupy 20x20 cm,3 ks</t>
  </si>
  <si>
    <t>3,4*3,0</t>
  </si>
  <si>
    <t>"vaznice 16x24 cm</t>
  </si>
  <si>
    <t>4,2+9,2</t>
  </si>
  <si>
    <t>169</t>
  </si>
  <si>
    <t>61223210</t>
  </si>
  <si>
    <t>hranol konstrukční BSH vrstvený lepený pohledový</t>
  </si>
  <si>
    <t>2095497908</t>
  </si>
  <si>
    <t>16*0,16*0,16</t>
  </si>
  <si>
    <t>10,2*0,20*0,20</t>
  </si>
  <si>
    <t>13,4*0,16*0,24</t>
  </si>
  <si>
    <t>1,333*1,05 "Přepočtené koeficientem množství</t>
  </si>
  <si>
    <t>998762101</t>
  </si>
  <si>
    <t>Přesun hmot tonážní pro kce tesařské v objektech v do 6 m</t>
  </si>
  <si>
    <t>238</t>
  </si>
  <si>
    <t>https://podminky.urs.cz/item/CS_URS_2024_01/998762101</t>
  </si>
  <si>
    <t>763</t>
  </si>
  <si>
    <t>Konstrukce suché výstavby</t>
  </si>
  <si>
    <t>171</t>
  </si>
  <si>
    <t>763131414</t>
  </si>
  <si>
    <t>SDK podhled desky 1xA 15 bez izolace dvouvrstvá spodní kce profil CD+UD</t>
  </si>
  <si>
    <t>240</t>
  </si>
  <si>
    <t>https://podminky.urs.cz/item/CS_URS_2024_01/763131414</t>
  </si>
  <si>
    <t>"bílý SDK</t>
  </si>
  <si>
    <t>763131613</t>
  </si>
  <si>
    <t>Montáž zavěšené jednovrstvé nosné konstrukce z profilů CD, UD SDK podhled</t>
  </si>
  <si>
    <t>1624606612</t>
  </si>
  <si>
    <t>https://podminky.urs.cz/item/CS_URS_2024_01/763131613</t>
  </si>
  <si>
    <t>"zelený SDK</t>
  </si>
  <si>
    <t>173</t>
  </si>
  <si>
    <t>59030626</t>
  </si>
  <si>
    <t>profil pro stropní konstrukce a předsazené stěny CD 60</t>
  </si>
  <si>
    <t>CS ÚRS 2023 02</t>
  </si>
  <si>
    <t>-527288541</t>
  </si>
  <si>
    <t>31,97*2,5</t>
  </si>
  <si>
    <t>174</t>
  </si>
  <si>
    <t>763131622</t>
  </si>
  <si>
    <t>Montáž desek tl. 15 mm SDK podhled</t>
  </si>
  <si>
    <t>-561700805</t>
  </si>
  <si>
    <t>https://podminky.urs.cz/item/CS_URS_2024_01/763131622</t>
  </si>
  <si>
    <t>175</t>
  </si>
  <si>
    <t>59030026</t>
  </si>
  <si>
    <t>deska SDK impregnovaná H2 tl 15mm</t>
  </si>
  <si>
    <t>1825009796</t>
  </si>
  <si>
    <t>31,97*1,05 'Přepočtené koeficientem množství</t>
  </si>
  <si>
    <t>763131721</t>
  </si>
  <si>
    <t>SDK podhled skoková změna v do 0,5 m</t>
  </si>
  <si>
    <t>242</t>
  </si>
  <si>
    <t>https://podminky.urs.cz/item/CS_URS_2024_01/763131721</t>
  </si>
  <si>
    <t>"20 Technická místnost</t>
  </si>
  <si>
    <t>"změna výška z 3250 mm an 3100 mm</t>
  </si>
  <si>
    <t>(3,375+7,11*2)</t>
  </si>
  <si>
    <t>177</t>
  </si>
  <si>
    <t>763131751</t>
  </si>
  <si>
    <t>Montáž parotěsné zábrany do SDK podhledu</t>
  </si>
  <si>
    <t>244</t>
  </si>
  <si>
    <t>https://podminky.urs.cz/item/CS_URS_2024_01/763131751</t>
  </si>
  <si>
    <t>28329276</t>
  </si>
  <si>
    <t>fólie PE vyztužená pro parotěsnou vrstvu (reakce na oheň - třída E) 140g/m2</t>
  </si>
  <si>
    <t>246</t>
  </si>
  <si>
    <t>220,22*1,1235 "Přepočtené koeficientem množství</t>
  </si>
  <si>
    <t>179</t>
  </si>
  <si>
    <t>763172352</t>
  </si>
  <si>
    <t>Montáž dvířek revizních jednoplášťových SDK kcí vel. 300 x 300 mm pro podhledy</t>
  </si>
  <si>
    <t>1231220031</t>
  </si>
  <si>
    <t>https://podminky.urs.cz/item/CS_URS_2024_01/763172352</t>
  </si>
  <si>
    <t>2,0+2,0</t>
  </si>
  <si>
    <t>59030760</t>
  </si>
  <si>
    <t>dvířka revizní protipožární pro stěny a podhledy EI 60 300x300 mm</t>
  </si>
  <si>
    <t>-1945603826</t>
  </si>
  <si>
    <t>181</t>
  </si>
  <si>
    <t>763732115</t>
  </si>
  <si>
    <t>Montáž střešní konstrukce z příhradových vazníků konstrukční dl přes 12,5 do 15 m</t>
  </si>
  <si>
    <t>248</t>
  </si>
  <si>
    <t>https://podminky.urs.cz/item/CS_URS_2024_01/763732115</t>
  </si>
  <si>
    <t>výkres_4_Půdorys půdy_konstrukce krovu</t>
  </si>
  <si>
    <t>výměra "13,08 m x 27 ks"</t>
  </si>
  <si>
    <t>27,0*13,08</t>
  </si>
  <si>
    <t>182</t>
  </si>
  <si>
    <t>60512202</t>
  </si>
  <si>
    <t>příhradový vazník sedlový sušený neimpregnovaný dl do 15m</t>
  </si>
  <si>
    <t>250</t>
  </si>
  <si>
    <t>353,16*1,02 "Přepočtené koeficientem množství</t>
  </si>
  <si>
    <t>183</t>
  </si>
  <si>
    <t>998763301</t>
  </si>
  <si>
    <t>Přesun hmot tonážní pro konstrukce montované z desek v objektech v do 6 m</t>
  </si>
  <si>
    <t>252</t>
  </si>
  <si>
    <t>https://podminky.urs.cz/item/CS_URS_2024_01/998763301</t>
  </si>
  <si>
    <t>764</t>
  </si>
  <si>
    <t>Konstrukce klempířské</t>
  </si>
  <si>
    <t>764111401</t>
  </si>
  <si>
    <t>Krytina střechy rovné drážkováním ze svitků z Pz plechu rš 500 mm sklonu do 30°</t>
  </si>
  <si>
    <t>254</t>
  </si>
  <si>
    <t>https://podminky.urs.cz/item/CS_URS_2024_01/764111401</t>
  </si>
  <si>
    <t>"skladba S4 - barva antracit</t>
  </si>
  <si>
    <t>185</t>
  </si>
  <si>
    <t>764211407.1</t>
  </si>
  <si>
    <t>Oplechování větraného hřebene s větrací mřížkou z Pz plechu rš 750 mm</t>
  </si>
  <si>
    <t>256</t>
  </si>
  <si>
    <t>5_Půdorys střechy</t>
  </si>
  <si>
    <t>barva antracit</t>
  </si>
  <si>
    <t>KL5</t>
  </si>
  <si>
    <t>25,6*1,05</t>
  </si>
  <si>
    <t>764212661</t>
  </si>
  <si>
    <t>Oplechování rovné okapové hrany z Pz s povrchovou úpravou rš 150 mm</t>
  </si>
  <si>
    <t>426898104</t>
  </si>
  <si>
    <t>https://podminky.urs.cz/item/CS_URS_2024_01/764212661</t>
  </si>
  <si>
    <t>KL6</t>
  </si>
  <si>
    <t>187</t>
  </si>
  <si>
    <t>764212663</t>
  </si>
  <si>
    <t>Oplechování rovné okapové hrany z Pz s povrchovou úpravou rš 250 mm</t>
  </si>
  <si>
    <t>261813042</t>
  </si>
  <si>
    <t>https://podminky.urs.cz/item/CS_URS_2024_01/764212663</t>
  </si>
  <si>
    <t>KL4</t>
  </si>
  <si>
    <t>26,4*2,0</t>
  </si>
  <si>
    <t>764212664</t>
  </si>
  <si>
    <t>Oplechování rovné okapové hrany z Pz s povrchovou úpravou rš 330 mm</t>
  </si>
  <si>
    <t>-510765684</t>
  </si>
  <si>
    <t>https://podminky.urs.cz/item/CS_URS_2024_01/764212664</t>
  </si>
  <si>
    <t>KL2</t>
  </si>
  <si>
    <t>189</t>
  </si>
  <si>
    <t>764213455</t>
  </si>
  <si>
    <t>Sněhový zachytávač krytiny z Pz plechu průběžný jednotrubkový</t>
  </si>
  <si>
    <t>258</t>
  </si>
  <si>
    <t>https://podminky.urs.cz/item/CS_URS_2024_01/764213455</t>
  </si>
  <si>
    <t>"sněhový zachytávač dl. 3,0 m</t>
  </si>
  <si>
    <t>(8*2)*3,0</t>
  </si>
  <si>
    <t>764223452</t>
  </si>
  <si>
    <t>Střešní výlez pro krytinu skládanou nebo plechovou z Al plechu</t>
  </si>
  <si>
    <t>-1612145716</t>
  </si>
  <si>
    <t>https://podminky.urs.cz/item/CS_URS_2024_01/764223452</t>
  </si>
  <si>
    <t>191</t>
  </si>
  <si>
    <t>764226404</t>
  </si>
  <si>
    <t>Oplechování parapetů rovných mechanicky kotvené z Al plechu rš 330 mm</t>
  </si>
  <si>
    <t>260</t>
  </si>
  <si>
    <t>https://podminky.urs.cz/item/CS_URS_2024_01/764226404</t>
  </si>
  <si>
    <t>Poznámka k položce:_x000d_
parapet hliníkový tažený, barva antracit RAL 7016</t>
  </si>
  <si>
    <t>"detailní specifikace viz. výpis výplní otvorů</t>
  </si>
  <si>
    <t>2 "ozn. O/02</t>
  </si>
  <si>
    <t>(1,2*3) "ozn. O/03</t>
  </si>
  <si>
    <t>(1,2*3) "ozn. O/04</t>
  </si>
  <si>
    <t>(0,75*6) "ozn. O/05</t>
  </si>
  <si>
    <t>764511601</t>
  </si>
  <si>
    <t>Žlab podokapní půlkruhový z Pz s povrchovou úpravou rš 250 mm</t>
  </si>
  <si>
    <t>262</t>
  </si>
  <si>
    <t>https://podminky.urs.cz/item/CS_URS_2024_01/764511601</t>
  </si>
  <si>
    <t>KL8</t>
  </si>
  <si>
    <t>6,35</t>
  </si>
  <si>
    <t>193</t>
  </si>
  <si>
    <t>764511602</t>
  </si>
  <si>
    <t>Žlab podokapní půlkruhový z Pz s povrchovou úpravou rš 330 mm</t>
  </si>
  <si>
    <t>264</t>
  </si>
  <si>
    <t>https://podminky.urs.cz/item/CS_URS_2024_01/764511602</t>
  </si>
  <si>
    <t>KL1</t>
  </si>
  <si>
    <t>(26,4*2)</t>
  </si>
  <si>
    <t>194</t>
  </si>
  <si>
    <t>764511641</t>
  </si>
  <si>
    <t>Kotlík oválný (trychtýřový) pro podokapní žlaby z Pz s povrchovou úpravou do 250/90 mm</t>
  </si>
  <si>
    <t>266</t>
  </si>
  <si>
    <t>https://podminky.urs.cz/item/CS_URS_2024_01/764511641</t>
  </si>
  <si>
    <t>KL10</t>
  </si>
  <si>
    <t>195</t>
  </si>
  <si>
    <t>764511643</t>
  </si>
  <si>
    <t>Kotlík oválný (trychtýřový) pro podokapní žlaby z Pz s povrchovou úpravou 330/120 mm</t>
  </si>
  <si>
    <t>268</t>
  </si>
  <si>
    <t>https://podminky.urs.cz/item/CS_URS_2024_01/764511643</t>
  </si>
  <si>
    <t>KL7</t>
  </si>
  <si>
    <t>4,0</t>
  </si>
  <si>
    <t>764518621</t>
  </si>
  <si>
    <t>Svody kruhové včetně objímek, kolen, odskoků z Pz s povrchovou úpravou průměru do 90 mm</t>
  </si>
  <si>
    <t>270</t>
  </si>
  <si>
    <t>https://podminky.urs.cz/item/CS_URS_2024_01/764518621</t>
  </si>
  <si>
    <t>KL9</t>
  </si>
  <si>
    <t>2,7</t>
  </si>
  <si>
    <t>197</t>
  </si>
  <si>
    <t>764518622</t>
  </si>
  <si>
    <t>Svody kruhové včetně objímek, kolen, odskoků z Pz s povrchovou úpravou průměru 100 mm</t>
  </si>
  <si>
    <t>-1818532796</t>
  </si>
  <si>
    <t>https://podminky.urs.cz/item/CS_URS_2024_01/764518622</t>
  </si>
  <si>
    <t>KL3</t>
  </si>
  <si>
    <t>(3,9*4)</t>
  </si>
  <si>
    <t>198</t>
  </si>
  <si>
    <t>998764101</t>
  </si>
  <si>
    <t>Přesun hmot tonážní pro konstrukce klempířské v objektech v do 6 m</t>
  </si>
  <si>
    <t>274</t>
  </si>
  <si>
    <t>https://podminky.urs.cz/item/CS_URS_2024_01/998764101</t>
  </si>
  <si>
    <t>765</t>
  </si>
  <si>
    <t>Krytina skládaná</t>
  </si>
  <si>
    <t>199</t>
  </si>
  <si>
    <t>765125352</t>
  </si>
  <si>
    <t>Montáž střešní stoupací plošiny délky do 900 mm pro betonovou krytinu</t>
  </si>
  <si>
    <t>1476552228</t>
  </si>
  <si>
    <t>https://podminky.urs.cz/item/CS_URS_2024_01/765125352</t>
  </si>
  <si>
    <t>stoupací plošina š.250mm včetně držáků pro falcované krytiny</t>
  </si>
  <si>
    <t>59244027</t>
  </si>
  <si>
    <t>plošina stoupací kovová š 250mm d 880mm</t>
  </si>
  <si>
    <t>sada</t>
  </si>
  <si>
    <t>-1455935173</t>
  </si>
  <si>
    <t>201</t>
  </si>
  <si>
    <t>765191021</t>
  </si>
  <si>
    <t>Montáž pojistné hydroizolační nebo parotěsné fólie kladené ve sklonu přes 20° s lepenými spoji na krokve</t>
  </si>
  <si>
    <t>276</t>
  </si>
  <si>
    <t>https://podminky.urs.cz/item/CS_URS_2024_01/765191021</t>
  </si>
  <si>
    <t>28329036</t>
  </si>
  <si>
    <t>fólie kontaktní difuzně propustná pro doplňkovou hydroizolační vrstvu, třívrstvá mikroporézní PP 150g/m2 s integrovanou samolepící páskou</t>
  </si>
  <si>
    <t>278</t>
  </si>
  <si>
    <t>369,761*1,1 "Přepočtené koeficientem množství</t>
  </si>
  <si>
    <t>203</t>
  </si>
  <si>
    <t>998765101</t>
  </si>
  <si>
    <t>Přesun hmot tonážní pro krytiny skládané v objektech v do 6 m</t>
  </si>
  <si>
    <t>280</t>
  </si>
  <si>
    <t>https://podminky.urs.cz/item/CS_URS_2024_01/998765101</t>
  </si>
  <si>
    <t>766</t>
  </si>
  <si>
    <t>Konstrukce truhlářské</t>
  </si>
  <si>
    <t>766231113</t>
  </si>
  <si>
    <t>Montáž sklápěcích půdních schodů</t>
  </si>
  <si>
    <t>773302407</t>
  </si>
  <si>
    <t>https://podminky.urs.cz/item/CS_URS_2024_01/766231113</t>
  </si>
  <si>
    <t>205</t>
  </si>
  <si>
    <t>61233155</t>
  </si>
  <si>
    <t>schody půdní skládací dřevěné smrkové s bílou MDF deskou 110x70cm, pro výšku 220 - 280cm, 12 schodnic</t>
  </si>
  <si>
    <t>-1326714452</t>
  </si>
  <si>
    <t>766421214</t>
  </si>
  <si>
    <t>Montáž obložení podhledů jednoduchých palubkami z měkkého dřeva š přes 100 mm</t>
  </si>
  <si>
    <t>-541729412</t>
  </si>
  <si>
    <t>https://podminky.urs.cz/item/CS_URS_2024_01/766421214</t>
  </si>
  <si>
    <t>Poznámka k položce:_x000d_
včetně spojovacího materiálu</t>
  </si>
  <si>
    <t>207</t>
  </si>
  <si>
    <t>61191178</t>
  </si>
  <si>
    <t>palubky obkladové smrk profil klasický 15x96mm jakost A/B</t>
  </si>
  <si>
    <t>1927023571</t>
  </si>
  <si>
    <t>33,3*1,1 'Přepočtené koeficientem množství</t>
  </si>
  <si>
    <t>766427112</t>
  </si>
  <si>
    <t>Montáž podkladového roštu pro obložení podhledů</t>
  </si>
  <si>
    <t>1212865011</t>
  </si>
  <si>
    <t>https://podminky.urs.cz/item/CS_URS_2024_01/766427112</t>
  </si>
  <si>
    <t>55,49</t>
  </si>
  <si>
    <t>209</t>
  </si>
  <si>
    <t>-1304939931</t>
  </si>
  <si>
    <t>(55,5*0,06*0,04)</t>
  </si>
  <si>
    <t>0,133*1,05 "Přepočtené koeficientem množství</t>
  </si>
  <si>
    <t>766622131</t>
  </si>
  <si>
    <t>Montáž plastových oken plochy přes 1 m2 otevíravých v do 1,5 m s rámem do zdiva</t>
  </si>
  <si>
    <t>282</t>
  </si>
  <si>
    <t>https://podminky.urs.cz/item/CS_URS_2024_01/766622131</t>
  </si>
  <si>
    <t>specifikace_9_Výpis okenních výplní</t>
  </si>
  <si>
    <t>(2*0,65) "ozn. O/02</t>
  </si>
  <si>
    <t>(1,2*1,2)*3 "ozn. O/03</t>
  </si>
  <si>
    <t>211</t>
  </si>
  <si>
    <t>61140052</t>
  </si>
  <si>
    <t>okno plastové otevíravé/sklopné trojsklo přes plochu 1m2 do v 1,5m</t>
  </si>
  <si>
    <t>284</t>
  </si>
  <si>
    <t>5,62</t>
  </si>
  <si>
    <t>766622132</t>
  </si>
  <si>
    <t>Montáž plastových oken plochy přes 1 m2 otevíravých v do 2,5 m s rámem do zdiva</t>
  </si>
  <si>
    <t>1310464224</t>
  </si>
  <si>
    <t>https://podminky.urs.cz/item/CS_URS_2024_01/766622132</t>
  </si>
  <si>
    <t>(2,4*2,2) "ozn. O/01</t>
  </si>
  <si>
    <t>213</t>
  </si>
  <si>
    <t>61140054</t>
  </si>
  <si>
    <t>okno plastové otevíravé/sklopné trojsklo přes plochu 1m2 v 1,5-2,5m</t>
  </si>
  <si>
    <t>439179039</t>
  </si>
  <si>
    <t>5,28</t>
  </si>
  <si>
    <t>766622216</t>
  </si>
  <si>
    <t>Montáž plastových oken plochy do 1 m2 otevíravých s rámem do zdiva</t>
  </si>
  <si>
    <t>290</t>
  </si>
  <si>
    <t>https://podminky.urs.cz/item/CS_URS_2024_01/766622216</t>
  </si>
  <si>
    <t>3 "ozn. O/04</t>
  </si>
  <si>
    <t>6 "ozn. O/05</t>
  </si>
  <si>
    <t>215</t>
  </si>
  <si>
    <t>61140050</t>
  </si>
  <si>
    <t>okno plastové otevíravé/sklopné trojsklo do plochy 1m2</t>
  </si>
  <si>
    <t>292</t>
  </si>
  <si>
    <t>(0,65*1,2)*3 "O/04</t>
  </si>
  <si>
    <t>(0,65/0,75)*6 "O/05</t>
  </si>
  <si>
    <t>766660001</t>
  </si>
  <si>
    <t>Montáž dveřních křídel otvíravých jednokřídlových š do 0,8 m do ocelové zárubně</t>
  </si>
  <si>
    <t>294</t>
  </si>
  <si>
    <t>https://podminky.urs.cz/item/CS_URS_2024_01/766660001</t>
  </si>
  <si>
    <t>1 "ozn. D/10 P</t>
  </si>
  <si>
    <t>217</t>
  </si>
  <si>
    <t>61162085</t>
  </si>
  <si>
    <t>dveře jednokřídlé dřevotřískové povrch laminátový plné 700x1970-2100mm</t>
  </si>
  <si>
    <t>304</t>
  </si>
  <si>
    <t>D09, D10</t>
  </si>
  <si>
    <t>61162086</t>
  </si>
  <si>
    <t>dveře jednokřídlé dřevotřískové povrch laminátový plné 800x1970-2100mm</t>
  </si>
  <si>
    <t>306</t>
  </si>
  <si>
    <t>D06, D07, D08</t>
  </si>
  <si>
    <t>2,0+1,0+1,0+1,0+1,0</t>
  </si>
  <si>
    <t>219</t>
  </si>
  <si>
    <t>766660002</t>
  </si>
  <si>
    <t>Montáž dveřních křídel otvíravých jednokřídlových š přes 0,8 m do ocelové zárubně</t>
  </si>
  <si>
    <t>312</t>
  </si>
  <si>
    <t>https://podminky.urs.cz/item/CS_URS_2024_01/766660002</t>
  </si>
  <si>
    <t>7 "ozn. D/04 P</t>
  </si>
  <si>
    <t>1 "ozn. D/05 P</t>
  </si>
  <si>
    <t>61162087</t>
  </si>
  <si>
    <t>dveře jednokřídlé dřevotřískové povrch laminátový plné 900x1970-2100mm</t>
  </si>
  <si>
    <t>463277952</t>
  </si>
  <si>
    <t>D04</t>
  </si>
  <si>
    <t>9,0</t>
  </si>
  <si>
    <t>221</t>
  </si>
  <si>
    <t>61162093</t>
  </si>
  <si>
    <t>dveře jednokřídlé dřevotřískové povrch laminátový částečně prosklené 900x1970-2100mm</t>
  </si>
  <si>
    <t>314</t>
  </si>
  <si>
    <t>Poznámka k položce:_x000d_
sklo mléčné</t>
  </si>
  <si>
    <t>D05</t>
  </si>
  <si>
    <t>766660022</t>
  </si>
  <si>
    <t>Montáž dveřních křídel otvíravých jednokřídlových š přes 0,8 m požárních do ocelové zárubně</t>
  </si>
  <si>
    <t>320</t>
  </si>
  <si>
    <t>https://podminky.urs.cz/item/CS_URS_2024_01/766660022</t>
  </si>
  <si>
    <t>223</t>
  </si>
  <si>
    <t>61165314</t>
  </si>
  <si>
    <t>dveře jednokřídlé dřevotřískové protipožární EI (EW) 30 D3 povrch laminátový plné 900x1970-2100mm</t>
  </si>
  <si>
    <t>-408027422</t>
  </si>
  <si>
    <t>Poznámka k položce:_x000d_
DP3</t>
  </si>
  <si>
    <t>požární odolnost EI (EW) 15DP3</t>
  </si>
  <si>
    <t>D11</t>
  </si>
  <si>
    <t>766660031</t>
  </si>
  <si>
    <t>Montáž dveřních křídel otvíravých dvoukřídlových požárních do ocelové zárubně</t>
  </si>
  <si>
    <t>324</t>
  </si>
  <si>
    <t>https://podminky.urs.cz/item/CS_URS_2024_01/766660031</t>
  </si>
  <si>
    <t>225</t>
  </si>
  <si>
    <t>61162128</t>
  </si>
  <si>
    <t>dveře dvoukřídlé dřevotřískové protipožární EI (EW) 30 D3 povrch laminátový plné 1600x1970-2100mm</t>
  </si>
  <si>
    <t>-2033389446</t>
  </si>
  <si>
    <t>Poznámka k položce:_x000d_
DP3 - C</t>
  </si>
  <si>
    <t>požární odolnost EI (EW) 15DP3-C</t>
  </si>
  <si>
    <t>D03</t>
  </si>
  <si>
    <t>766660421</t>
  </si>
  <si>
    <t>Montáž vchodových dveří včetně rámu jednokřídlových s nadsvětlíkem do zdiva</t>
  </si>
  <si>
    <t>328</t>
  </si>
  <si>
    <t>https://podminky.urs.cz/item/CS_URS_2024_01/766660421</t>
  </si>
  <si>
    <t>1 "ozn. D/01</t>
  </si>
  <si>
    <t>227</t>
  </si>
  <si>
    <t>61140516</t>
  </si>
  <si>
    <t>dveře jednokřídlé plastové bílé prosklené s nadsvětlíkem max rozměru otvoru 3,3m2 bezpečnostní třídy RC2</t>
  </si>
  <si>
    <t>-955430447</t>
  </si>
  <si>
    <t>Poznámka k položce:_x000d_
prosklený horní nadsvětlík_x000d_
barva RAL 3004</t>
  </si>
  <si>
    <t>D01</t>
  </si>
  <si>
    <t>(2,07*0,95)+(0,75*0,95)</t>
  </si>
  <si>
    <t>766660717</t>
  </si>
  <si>
    <t>Montáž samozavírače na ocelovou zárubeň a dveřní křídlo</t>
  </si>
  <si>
    <t>-1821611259</t>
  </si>
  <si>
    <t>https://podminky.urs.cz/item/CS_URS_2024_01/766660717</t>
  </si>
  <si>
    <t>dveře D02, D03</t>
  </si>
  <si>
    <t>229</t>
  </si>
  <si>
    <t>54917250</t>
  </si>
  <si>
    <t>samozavírač dveří hydraulický</t>
  </si>
  <si>
    <t>1294860625</t>
  </si>
  <si>
    <t>766660728</t>
  </si>
  <si>
    <t>Montáž dveřního interiérového kování - zámku</t>
  </si>
  <si>
    <t>685338439</t>
  </si>
  <si>
    <t>https://podminky.urs.cz/item/CS_URS_2024_01/766660728</t>
  </si>
  <si>
    <t>19,0</t>
  </si>
  <si>
    <t>231</t>
  </si>
  <si>
    <t>54924011</t>
  </si>
  <si>
    <t>zámek zadlabací vložkový pravolevý rozteč 90x50,5mm</t>
  </si>
  <si>
    <t>706081527</t>
  </si>
  <si>
    <t>766660729</t>
  </si>
  <si>
    <t>Montáž dveřního interiérového kování - štítku s klikou</t>
  </si>
  <si>
    <t>-109637097</t>
  </si>
  <si>
    <t>https://podminky.urs.cz/item/CS_URS_2024_01/766660729</t>
  </si>
  <si>
    <t>233</t>
  </si>
  <si>
    <t>54914123</t>
  </si>
  <si>
    <t>kování rozetové klika/klika</t>
  </si>
  <si>
    <t>298</t>
  </si>
  <si>
    <t>766660730</t>
  </si>
  <si>
    <t>Montáž dveřního interiérového kování - WC kliky se zámkem</t>
  </si>
  <si>
    <t>-165920448</t>
  </si>
  <si>
    <t>https://podminky.urs.cz/item/CS_URS_2024_01/766660730</t>
  </si>
  <si>
    <t>235</t>
  </si>
  <si>
    <t>54914128</t>
  </si>
  <si>
    <t>kování rozetové spodní pro WC</t>
  </si>
  <si>
    <t>-1920741989</t>
  </si>
  <si>
    <t>766694116</t>
  </si>
  <si>
    <t>Montáž parapetních desek dřevěných nebo plastových š do 30 cm</t>
  </si>
  <si>
    <t>336</t>
  </si>
  <si>
    <t>https://podminky.urs.cz/item/CS_URS_2024_01/766694116</t>
  </si>
  <si>
    <t>237</t>
  </si>
  <si>
    <t>61144019</t>
  </si>
  <si>
    <t>koncovka k parapetu plastovému vnitřnímu 1 pár</t>
  </si>
  <si>
    <t>340</t>
  </si>
  <si>
    <t>61144403</t>
  </si>
  <si>
    <t>parapet plastový vnitřní š 350mm</t>
  </si>
  <si>
    <t>1007431654</t>
  </si>
  <si>
    <t>Poznámka k položce:_x000d_
světle šedá RAL 7035</t>
  </si>
  <si>
    <t>13,7*1,1 "Přepočtené koeficientem množství</t>
  </si>
  <si>
    <t>239</t>
  </si>
  <si>
    <t>HZS2122</t>
  </si>
  <si>
    <t>Hodinová zúčtovací sazba truhlář odborný</t>
  </si>
  <si>
    <t>374257717</t>
  </si>
  <si>
    <t>https://podminky.urs.cz/item/CS_URS_2024_01/HZS2122</t>
  </si>
  <si>
    <t>*montáž kuchyňské linky včetně:</t>
  </si>
  <si>
    <t>-pracovní DTD desky tl. 38 mm</t>
  </si>
  <si>
    <t>- obkladu za pracovní deskou z DTD tl 18 mm</t>
  </si>
  <si>
    <t>- nerezového soklu</t>
  </si>
  <si>
    <t xml:space="preserve">prvek T1 </t>
  </si>
  <si>
    <t>8,50*3,5</t>
  </si>
  <si>
    <t>prvek T7</t>
  </si>
  <si>
    <t>8,50*2,0</t>
  </si>
  <si>
    <t>766.1</t>
  </si>
  <si>
    <t>dodávka kuchyňské linky - spodních skříněk bez dřezu, baterie a zabudovaných spotřebičů - výrobek T1</t>
  </si>
  <si>
    <t>1101694880</t>
  </si>
  <si>
    <t>Poznámka k položce:_x000d_
výška spodních skříněk 86 cm_x000d_
vysoká kuchyňská skříňka 200 cm_x000d_
dveřní madla - kovová, délka 150 mm_x000d_
spojovací materiál_x000d_
včetně nerezového soklu - výška 10 cm</t>
  </si>
  <si>
    <t>5,43</t>
  </si>
  <si>
    <t>241</t>
  </si>
  <si>
    <t>766.2</t>
  </si>
  <si>
    <t>dodávka kuchyňské linky - horní police, hl. 200 mm, tl. 38 mm včetně podpěrné konzole - výrobek T1</t>
  </si>
  <si>
    <t>430817977</t>
  </si>
  <si>
    <t>5,43-1,2-0,6-0,6</t>
  </si>
  <si>
    <t>766.3</t>
  </si>
  <si>
    <t>pracovní DTD deska - hl. 600 - 800 mm tl. 38 mm - výrobek T1, T7</t>
  </si>
  <si>
    <t>533675156</t>
  </si>
  <si>
    <t>prvek T7 - materiálového řešení dle specifikace</t>
  </si>
  <si>
    <t>1,2</t>
  </si>
  <si>
    <t>243</t>
  </si>
  <si>
    <t>766.4</t>
  </si>
  <si>
    <t>obklad za pracovní desku DTD deska - tl. 18 mm - výrobek T1, T7</t>
  </si>
  <si>
    <t>176645044</t>
  </si>
  <si>
    <t>5,45</t>
  </si>
  <si>
    <t>1,2+0,8</t>
  </si>
  <si>
    <t>766.10</t>
  </si>
  <si>
    <t>dodávka lékárenské linky - výrobek T7</t>
  </si>
  <si>
    <t>-294674913</t>
  </si>
  <si>
    <t xml:space="preserve">Poznámka k položce:_x000d_
horní škříňky, spodní skříňky šuplíky_x000d_
._x000d_
výška spodních skříněk 85 cm_x000d_
dveřní madla - kovová, délka 150 mm_x000d_
spojovací materiál_x000d_
včetně nerezového soklu - výška 10 cm_x000d_
</t>
  </si>
  <si>
    <t>245</t>
  </si>
  <si>
    <t>766811142</t>
  </si>
  <si>
    <t>Příplatek k montáži kuchyňských skříněk za usazení vestavěné myčky nádobí</t>
  </si>
  <si>
    <t>753040463</t>
  </si>
  <si>
    <t>https://podminky.urs.cz/item/CS_URS_2024_01/766811142</t>
  </si>
  <si>
    <t>54241402</t>
  </si>
  <si>
    <t>myčka nádobí vestavná 12 souprav š 60cm</t>
  </si>
  <si>
    <t>891097240</t>
  </si>
  <si>
    <t>*vestavná myčka na nádobí</t>
  </si>
  <si>
    <t>pro skříňku š 600 mm</t>
  </si>
  <si>
    <t>247</t>
  </si>
  <si>
    <t>766811143</t>
  </si>
  <si>
    <t>Příplatek k montáži kuchyňských skříněk za usazení vestavěné lednice</t>
  </si>
  <si>
    <t>1104328660</t>
  </si>
  <si>
    <t>https://podminky.urs.cz/item/CS_URS_2024_01/766811143</t>
  </si>
  <si>
    <t>54211002</t>
  </si>
  <si>
    <t>chladnička kombinovaná kapacita do 235l mraznička do 110l š 60cm</t>
  </si>
  <si>
    <t>1491075827</t>
  </si>
  <si>
    <t>*vestavná kombinovaná chladnička</t>
  </si>
  <si>
    <t>rozměr 54 x 55 x 180 cm</t>
  </si>
  <si>
    <t>249</t>
  </si>
  <si>
    <t>766811222</t>
  </si>
  <si>
    <t>Příplatek k montáži kuchyňské pracovní desky za usazení varné desky</t>
  </si>
  <si>
    <t>810485099</t>
  </si>
  <si>
    <t>https://podminky.urs.cz/item/CS_URS_2024_01/766811222</t>
  </si>
  <si>
    <t>54112000</t>
  </si>
  <si>
    <t>deska varná indukční 4 varné zóny</t>
  </si>
  <si>
    <t>-2016911035</t>
  </si>
  <si>
    <t>*vestavná varná indukční deska</t>
  </si>
  <si>
    <t>rozměr 56 x 49 x 5 cm</t>
  </si>
  <si>
    <t>251</t>
  </si>
  <si>
    <t>766811223</t>
  </si>
  <si>
    <t>Příplatek k montáži kuchyňské pracovní desky za usazení dřezu</t>
  </si>
  <si>
    <t>-1577652859</t>
  </si>
  <si>
    <t>https://podminky.urs.cz/item/CS_URS_2024_01/766811223</t>
  </si>
  <si>
    <t>truhlářský prvek</t>
  </si>
  <si>
    <t>T1, T6</t>
  </si>
  <si>
    <t>1263213349</t>
  </si>
  <si>
    <t xml:space="preserve">*montáž  - výrobek T2, T3, T4, T6</t>
  </si>
  <si>
    <t>5*8,0</t>
  </si>
  <si>
    <t>253</t>
  </si>
  <si>
    <t>766.6.1</t>
  </si>
  <si>
    <t>skříňky včetně příslušenství - šatna muži - výrobek T2</t>
  </si>
  <si>
    <t>1667085381</t>
  </si>
  <si>
    <t>Poznámka k položce:_x000d_
komplení dodávka výrobku T2, m. č. 06</t>
  </si>
  <si>
    <t>prvek T2 - materiálového řešení dle specifikace</t>
  </si>
  <si>
    <t>skříňky</t>
  </si>
  <si>
    <t>(4,0+5,0)*2,0</t>
  </si>
  <si>
    <t>766.6.2</t>
  </si>
  <si>
    <t>lavice včetně příslušenství - šatna muži - výrobek T2</t>
  </si>
  <si>
    <t>-1251628219</t>
  </si>
  <si>
    <t>lavice a obkladová deska</t>
  </si>
  <si>
    <t>255</t>
  </si>
  <si>
    <t>766.7.1</t>
  </si>
  <si>
    <t>skříňky včetně příslušenství - šatna ženy - výrobek T3</t>
  </si>
  <si>
    <t>1336148922</t>
  </si>
  <si>
    <t>Poznámka k položce:_x000d_
komplení dodávka výrobku T3, m. č. 09</t>
  </si>
  <si>
    <t>prvek T3 - materiálového řešení dle specifikace</t>
  </si>
  <si>
    <t>5*2,0</t>
  </si>
  <si>
    <t>766.7.2</t>
  </si>
  <si>
    <t>lavice včetně příslušenství - šatna ženy - výrobek T3</t>
  </si>
  <si>
    <t>-329576653</t>
  </si>
  <si>
    <t>257</t>
  </si>
  <si>
    <t>766.8</t>
  </si>
  <si>
    <t>pracovní pul v garáži včetně nosných konzolí - výrobek T4</t>
  </si>
  <si>
    <t>730036505</t>
  </si>
  <si>
    <t>Poznámka k položce:_x000d_
komplení dodávka výrobku T4, m. č. 22</t>
  </si>
  <si>
    <t>prvek T4 - materiálového řešení dle specifikace</t>
  </si>
  <si>
    <t>766.9</t>
  </si>
  <si>
    <t>pracovní pult nad pračkou a sušičkou - výrobek T6</t>
  </si>
  <si>
    <t>-2007223084</t>
  </si>
  <si>
    <t>Poznámka k položce:_x000d_
komplení dodávka výrobku T6, m. č. 18</t>
  </si>
  <si>
    <t>259</t>
  </si>
  <si>
    <t>998766101</t>
  </si>
  <si>
    <t>Přesun hmot tonážní pro kce truhlářské v objektech v do 6 m</t>
  </si>
  <si>
    <t>342</t>
  </si>
  <si>
    <t>https://podminky.urs.cz/item/CS_URS_2024_01/998766101</t>
  </si>
  <si>
    <t>767</t>
  </si>
  <si>
    <t>Konstrukce zámečnické</t>
  </si>
  <si>
    <t>767881132</t>
  </si>
  <si>
    <t>Montáž bodů záchytného systému do šikmé střechy se střešní krytinou falcovanou</t>
  </si>
  <si>
    <t>-206311555</t>
  </si>
  <si>
    <t>https://podminky.urs.cz/item/CS_URS_2024_01/767881132</t>
  </si>
  <si>
    <t>kotvící body</t>
  </si>
  <si>
    <t>6,0</t>
  </si>
  <si>
    <t>261</t>
  </si>
  <si>
    <t>70921424</t>
  </si>
  <si>
    <t>kotvicí bod pro šikmé střechy s falcovanou krytinou</t>
  </si>
  <si>
    <t>-1137239938</t>
  </si>
  <si>
    <t>HZS2131</t>
  </si>
  <si>
    <t>Hodinová zúčtovací sazba zámečník</t>
  </si>
  <si>
    <t>-1062009316</t>
  </si>
  <si>
    <t>https://podminky.urs.cz/item/CS_URS_2024_01/HZS2131</t>
  </si>
  <si>
    <t>8,5*2,0</t>
  </si>
  <si>
    <t>263</t>
  </si>
  <si>
    <t>55346200</t>
  </si>
  <si>
    <t>žaluzie horizontální interiérové</t>
  </si>
  <si>
    <t>510365359</t>
  </si>
  <si>
    <t>Poznámka k položce:_x000d_
materiál hliník, RAL 7035 - světle šedá</t>
  </si>
  <si>
    <t>2,2*2,4</t>
  </si>
  <si>
    <t>0,65*2,0</t>
  </si>
  <si>
    <t>3,0*1,2*1,2</t>
  </si>
  <si>
    <t>3,0*0,65*1,2</t>
  </si>
  <si>
    <t>6,0*0,65*0,75</t>
  </si>
  <si>
    <t>16,165*1,1 "Přepočtené koeficientem množství</t>
  </si>
  <si>
    <t>767640221</t>
  </si>
  <si>
    <t>Montáž dveří ocelových nebo hliníkových vchodových dvoukřídlových bez nadsvětlíku</t>
  </si>
  <si>
    <t>1461696019</t>
  </si>
  <si>
    <t>https://podminky.urs.cz/item/CS_URS_2024_01/767640221</t>
  </si>
  <si>
    <t>1 "ozn. D/02</t>
  </si>
  <si>
    <t>265</t>
  </si>
  <si>
    <t>55341333</t>
  </si>
  <si>
    <t>dveře dvoukřídlé Al plné max rozměru otvoru 4,84m2 bezpečnostní třídy RC2</t>
  </si>
  <si>
    <t>1762135280</t>
  </si>
  <si>
    <t>barva RAL 3004</t>
  </si>
  <si>
    <t>požární odolnost EI(EW) 15 DP3-C</t>
  </si>
  <si>
    <t>D02</t>
  </si>
  <si>
    <t>1,97*1,8</t>
  </si>
  <si>
    <t>767651112</t>
  </si>
  <si>
    <t>Montáž vrat garážových sekčních zajížděcích pod strop pl přes 6 do 9 m2</t>
  </si>
  <si>
    <t>344</t>
  </si>
  <si>
    <t>https://podminky.urs.cz/item/CS_URS_2024_01/767651112</t>
  </si>
  <si>
    <t>1 "ozn. D/10</t>
  </si>
  <si>
    <t>267</t>
  </si>
  <si>
    <t>55345802</t>
  </si>
  <si>
    <t>vrata průmyslová sekční z ocelových lamel, zateplená PUR tl 67mm</t>
  </si>
  <si>
    <t>-599503218</t>
  </si>
  <si>
    <t xml:space="preserve">Poznámka k položce:_x000d_
sekční garážová vrata, žárově pozinkované s polyesterovým nátěrem, povrch hladký_x000d_
roměr 3000/3000 mm_x000d_
na dálkové ovládání_x000d_
barva RAL 3004_x000d_
</t>
  </si>
  <si>
    <t>D12</t>
  </si>
  <si>
    <t>1,0*3,0*3,0</t>
  </si>
  <si>
    <t>767651121</t>
  </si>
  <si>
    <t>Montáž vrat garážových sekčních - kliky se zámkem</t>
  </si>
  <si>
    <t>348</t>
  </si>
  <si>
    <t>https://podminky.urs.cz/item/CS_URS_2024_01/767651121</t>
  </si>
  <si>
    <t>269</t>
  </si>
  <si>
    <t>55345889</t>
  </si>
  <si>
    <t>pohon garážových vrat ruční klika se zámkem chrom sada</t>
  </si>
  <si>
    <t>350</t>
  </si>
  <si>
    <t>767651126</t>
  </si>
  <si>
    <t>Montáž vrat garážových sekčních elektrického stropního pohonu</t>
  </si>
  <si>
    <t>352</t>
  </si>
  <si>
    <t>https://podminky.urs.cz/item/CS_URS_2024_01/767651126</t>
  </si>
  <si>
    <t>271</t>
  </si>
  <si>
    <t>55345877</t>
  </si>
  <si>
    <t>pohon garážových sekčních a výklopných vrat o síle 800N max. 25 cyklů denně</t>
  </si>
  <si>
    <t>354</t>
  </si>
  <si>
    <t>272</t>
  </si>
  <si>
    <t>767651131</t>
  </si>
  <si>
    <t>Montáž vrat garážových sekčních fotobuněk</t>
  </si>
  <si>
    <t>pár</t>
  </si>
  <si>
    <t>356</t>
  </si>
  <si>
    <t>https://podminky.urs.cz/item/CS_URS_2024_01/767651131</t>
  </si>
  <si>
    <t>273</t>
  </si>
  <si>
    <t>40461020</t>
  </si>
  <si>
    <t>fotobuňka bezpečnostní infrazávora dosah do 30m</t>
  </si>
  <si>
    <t>358</t>
  </si>
  <si>
    <t>767995111</t>
  </si>
  <si>
    <t>Montáž atypických zámečnických konstrukcí hm do 5 kg</t>
  </si>
  <si>
    <t>360</t>
  </si>
  <si>
    <t>https://podminky.urs.cz/item/CS_URS_2024_01/767995111</t>
  </si>
  <si>
    <t>"jakl 60/30/4</t>
  </si>
  <si>
    <t>(3,21*8)*4,683 "krokev</t>
  </si>
  <si>
    <t>"jakl 80/80/5</t>
  </si>
  <si>
    <t>((6,24*2)*10,959)*2 "vaznice</t>
  </si>
  <si>
    <t>(1,85*2+2,3*2)*10,959 "sloupky</t>
  </si>
  <si>
    <t>"kotevní desky tl. 5 mm</t>
  </si>
  <si>
    <t>(0,12*0,12*0,005*7850)*4</t>
  </si>
  <si>
    <t>275</t>
  </si>
  <si>
    <t>13611218</t>
  </si>
  <si>
    <t>plech ocelový hladký jakost S235JR tl 5mm tabule</t>
  </si>
  <si>
    <t>362</t>
  </si>
  <si>
    <t>0,003*1,05 "Přepočtené koeficientem množství</t>
  </si>
  <si>
    <t>14550333</t>
  </si>
  <si>
    <t>profil ocelový svařovaný jakost S235 průřez obdelníkový 60x30x4mm</t>
  </si>
  <si>
    <t>364</t>
  </si>
  <si>
    <t>0,12*1,05 "Přepočtené koeficientem množství</t>
  </si>
  <si>
    <t>277</t>
  </si>
  <si>
    <t>14550318</t>
  </si>
  <si>
    <t>profil ocelový svařovaný jakost S235 průřez čtvercový 80x80x5mm</t>
  </si>
  <si>
    <t>366</t>
  </si>
  <si>
    <t>0,364*1,05 "Přepočtené koeficientem množství</t>
  </si>
  <si>
    <t>-1431897979</t>
  </si>
  <si>
    <t>279</t>
  </si>
  <si>
    <t>767.1</t>
  </si>
  <si>
    <t>mycí pult v čistící místnosti - výrobek T5</t>
  </si>
  <si>
    <t>273157722</t>
  </si>
  <si>
    <t>Poznámka k položce:_x000d_
komplení dodávka výrobku T5, m. č. 19_x000d_
dřezová baterie je součástí stavebního objektu 1.4.3.2 Kanalizace</t>
  </si>
  <si>
    <t>prvek T5 - materiálového řešení dle specifikace</t>
  </si>
  <si>
    <t>998767101</t>
  </si>
  <si>
    <t>Přesun hmot tonážní pro zámečnické konstrukce v objektech v do 6 m</t>
  </si>
  <si>
    <t>370</t>
  </si>
  <si>
    <t>https://podminky.urs.cz/item/CS_URS_2024_01/998767101</t>
  </si>
  <si>
    <t>771</t>
  </si>
  <si>
    <t>Podlahy z dlaždic</t>
  </si>
  <si>
    <t>281</t>
  </si>
  <si>
    <t>771121011</t>
  </si>
  <si>
    <t>Nátěr penetrační na podlahu</t>
  </si>
  <si>
    <t>372</t>
  </si>
  <si>
    <t>https://podminky.urs.cz/item/CS_URS_2024_01/771121011</t>
  </si>
  <si>
    <t>771474111</t>
  </si>
  <si>
    <t>Montáž soklů z dlaždic keramických rovných lepených cementovým flexibilním lepidlem v do 65 mm</t>
  </si>
  <si>
    <t>374</t>
  </si>
  <si>
    <t>https://podminky.urs.cz/item/CS_URS_2024_01/771474111</t>
  </si>
  <si>
    <t>283</t>
  </si>
  <si>
    <t>771574416</t>
  </si>
  <si>
    <t>Montáž podlah keramických hladkých lepených cementovým flexibilním lepidlem přes 9 do 12 ks/m2</t>
  </si>
  <si>
    <t>686149809</t>
  </si>
  <si>
    <t>https://podminky.urs.cz/item/CS_URS_2024_01/771574416</t>
  </si>
  <si>
    <t>59761128</t>
  </si>
  <si>
    <t>dlažba keramická slinutá nemrazuvzdorná R9/A povrch hladký/matný tl do 10mm přes 9 do 12ks/m2</t>
  </si>
  <si>
    <t>1055474024</t>
  </si>
  <si>
    <t>materiál včetně soklů</t>
  </si>
  <si>
    <t>soklíky</t>
  </si>
  <si>
    <t>56,97*0,08</t>
  </si>
  <si>
    <t xml:space="preserve">karemická dlažba </t>
  </si>
  <si>
    <t>91,37</t>
  </si>
  <si>
    <t>m. č. 17</t>
  </si>
  <si>
    <t>-20,73</t>
  </si>
  <si>
    <t>75,198*1,1 "Přepočtené koeficientem množství</t>
  </si>
  <si>
    <t>285</t>
  </si>
  <si>
    <t>59761129</t>
  </si>
  <si>
    <t>dlažba keramická slinutá nemrazuvzdorná R9/A povrch reliéfní/matný tl do 10mm přes 4 do 6ks/m2</t>
  </si>
  <si>
    <t>-990303002</t>
  </si>
  <si>
    <t>Poznámka k položce:_x000d_
keramická dlažba s protiskluzovou úpravou</t>
  </si>
  <si>
    <t>20,73 "m. č. 17 Chodba</t>
  </si>
  <si>
    <t>20,73*1,1 "Přepočtené koeficientem množství</t>
  </si>
  <si>
    <t>286</t>
  </si>
  <si>
    <t>771577111</t>
  </si>
  <si>
    <t>Příplatek k montáži podlah keramických lepených cementovým flexibilním lepidlem za plochu do 5 m2</t>
  </si>
  <si>
    <t>382</t>
  </si>
  <si>
    <t>https://podminky.urs.cz/item/CS_URS_2024_01/771577111</t>
  </si>
  <si>
    <t>287</t>
  </si>
  <si>
    <t>771591112</t>
  </si>
  <si>
    <t>Izolace pod dlažbu nátěrem nebo stěrkou ve dvou vrstvách</t>
  </si>
  <si>
    <t>384</t>
  </si>
  <si>
    <t>https://podminky.urs.cz/item/CS_URS_2024_01/771591112</t>
  </si>
  <si>
    <t>288</t>
  </si>
  <si>
    <t>771591115</t>
  </si>
  <si>
    <t>Podlahy spárování silikonem</t>
  </si>
  <si>
    <t>386</t>
  </si>
  <si>
    <t>https://podminky.urs.cz/item/CS_URS_2024_01/771591115</t>
  </si>
  <si>
    <t>289</t>
  </si>
  <si>
    <t>771591241</t>
  </si>
  <si>
    <t>Izolace těsnícími pásy vnitřní kout</t>
  </si>
  <si>
    <t>388</t>
  </si>
  <si>
    <t>https://podminky.urs.cz/item/CS_URS_2024_01/771591241</t>
  </si>
  <si>
    <t>4 "04 Úklid</t>
  </si>
  <si>
    <t>4 "07 Umývárna</t>
  </si>
  <si>
    <t>4 "08 WC muži</t>
  </si>
  <si>
    <t>4 "10 Umývárna</t>
  </si>
  <si>
    <t>4 "11 WC ženy</t>
  </si>
  <si>
    <t>4 "14 WC</t>
  </si>
  <si>
    <t>4 "15 WC - pisoár</t>
  </si>
  <si>
    <t>4 "16 WC - předsíň</t>
  </si>
  <si>
    <t>4 "18 Prádelna</t>
  </si>
  <si>
    <t>771591264</t>
  </si>
  <si>
    <t>Izolace těsnícími pásy mezi podlahou a stěnou</t>
  </si>
  <si>
    <t>390</t>
  </si>
  <si>
    <t>https://podminky.urs.cz/item/CS_URS_2024_01/771591264</t>
  </si>
  <si>
    <t>291</t>
  </si>
  <si>
    <t>998771101</t>
  </si>
  <si>
    <t>Přesun hmot tonážní pro podlahy z dlaždic v objektech v do 6 m</t>
  </si>
  <si>
    <t>392</t>
  </si>
  <si>
    <t>https://podminky.urs.cz/item/CS_URS_2024_01/998771101</t>
  </si>
  <si>
    <t>776</t>
  </si>
  <si>
    <t>Podlahy povlakové</t>
  </si>
  <si>
    <t>776111311</t>
  </si>
  <si>
    <t>Vysátí podkladu povlakových podlah</t>
  </si>
  <si>
    <t>394</t>
  </si>
  <si>
    <t>https://podminky.urs.cz/item/CS_URS_2024_01/776111311</t>
  </si>
  <si>
    <t>293</t>
  </si>
  <si>
    <t>776121321</t>
  </si>
  <si>
    <t>Neředěná penetrace savého podkladu povlakových podlah</t>
  </si>
  <si>
    <t>396</t>
  </si>
  <si>
    <t>https://podminky.urs.cz/item/CS_URS_2024_01/776121321</t>
  </si>
  <si>
    <t>86,73 "vinyl</t>
  </si>
  <si>
    <t>776231111</t>
  </si>
  <si>
    <t>Lepení lamel a čtverců z vinylu standardním lepidlem</t>
  </si>
  <si>
    <t>398</t>
  </si>
  <si>
    <t>https://podminky.urs.cz/item/CS_URS_2024_01/776231111</t>
  </si>
  <si>
    <t>295</t>
  </si>
  <si>
    <t>28411050</t>
  </si>
  <si>
    <t>dílce vinylové tl 2,0mm, nášlapná vrstva 0,40mm, úprava PUR, třída zátěže 23/32/41, otlak 0,05mm, R10, třída otěru T, hořlavost Bfl S1, bez ftalátů</t>
  </si>
  <si>
    <t>400</t>
  </si>
  <si>
    <t>86,73*1,1 "Přepočtené koeficientem množství</t>
  </si>
  <si>
    <t>296</t>
  </si>
  <si>
    <t>776421111</t>
  </si>
  <si>
    <t>Montáž obvodových lišt lepením</t>
  </si>
  <si>
    <t>402</t>
  </si>
  <si>
    <t>https://podminky.urs.cz/item/CS_URS_2024_01/776421111</t>
  </si>
  <si>
    <t>297</t>
  </si>
  <si>
    <t>28411007</t>
  </si>
  <si>
    <t>lišta soklová PVC 15x50mm</t>
  </si>
  <si>
    <t>404</t>
  </si>
  <si>
    <t>82,34*1,02 "Přepočtené koeficientem množství</t>
  </si>
  <si>
    <t>776421312</t>
  </si>
  <si>
    <t>Montáž přechodových šroubovaných lišt</t>
  </si>
  <si>
    <t>741655157</t>
  </si>
  <si>
    <t>https://podminky.urs.cz/item/CS_URS_2024_01/776421312</t>
  </si>
  <si>
    <t>Poznámka k položce:_x000d_
přechodové lišty mezi vinylovou podlahou a keramickou dlažbou_x000d_
dekor kartáčovaný hliník</t>
  </si>
  <si>
    <t>m. č.03</t>
  </si>
  <si>
    <t>0,8+0,9</t>
  </si>
  <si>
    <t>m. č. 06</t>
  </si>
  <si>
    <t>m. č. 09</t>
  </si>
  <si>
    <t>0,9</t>
  </si>
  <si>
    <t>299</t>
  </si>
  <si>
    <t>59054153</t>
  </si>
  <si>
    <t>profil přechodový mezi kobercem a dlažbou, laminátovou nebo dřevěnou podlahou</t>
  </si>
  <si>
    <t>-1923062531</t>
  </si>
  <si>
    <t>Poznámka k položce:_x000d_
dekor kartáčovaný hliník</t>
  </si>
  <si>
    <t>4,3*1,1 "Přepočtené koeficientem množství</t>
  </si>
  <si>
    <t>300</t>
  </si>
  <si>
    <t>998776101</t>
  </si>
  <si>
    <t>Přesun hmot tonážní pro podlahy povlakové v objektech v do 6 m</t>
  </si>
  <si>
    <t>406</t>
  </si>
  <si>
    <t>https://podminky.urs.cz/item/CS_URS_2024_01/998776101</t>
  </si>
  <si>
    <t>777</t>
  </si>
  <si>
    <t>Podlahy lité</t>
  </si>
  <si>
    <t>301</t>
  </si>
  <si>
    <t>777131109</t>
  </si>
  <si>
    <t>Penetrační epoxidový nátěr podlahy na podklad znečištěný olejem</t>
  </si>
  <si>
    <t>408</t>
  </si>
  <si>
    <t>https://podminky.urs.cz/item/CS_URS_2024_01/777131109</t>
  </si>
  <si>
    <t>"22 Garáž</t>
  </si>
  <si>
    <t>41,36 "plocha</t>
  </si>
  <si>
    <t>(27,01*0,1) "sokl</t>
  </si>
  <si>
    <t>"25 Místnost pro dieselagregát</t>
  </si>
  <si>
    <t>8,01 "plocha</t>
  </si>
  <si>
    <t>(13,2*0,1) "sokl</t>
  </si>
  <si>
    <t>302</t>
  </si>
  <si>
    <t>777511123</t>
  </si>
  <si>
    <t>Krycí epoxidová stěrka tloušťky přes 1 do 2 mm průmyslové lité podlahy</t>
  </si>
  <si>
    <t>410</t>
  </si>
  <si>
    <t>https://podminky.urs.cz/item/CS_URS_2024_01/777511123</t>
  </si>
  <si>
    <t>303</t>
  </si>
  <si>
    <t>998777101</t>
  </si>
  <si>
    <t>Přesun hmot tonážní pro podlahy lité v objektech v do 6 m</t>
  </si>
  <si>
    <t>412</t>
  </si>
  <si>
    <t>https://podminky.urs.cz/item/CS_URS_2024_01/998777101</t>
  </si>
  <si>
    <t>781</t>
  </si>
  <si>
    <t>Dokončovací práce - obklady</t>
  </si>
  <si>
    <t>781121011</t>
  </si>
  <si>
    <t>Nátěr penetrační na stěnu</t>
  </si>
  <si>
    <t>414</t>
  </si>
  <si>
    <t>https://podminky.urs.cz/item/CS_URS_2024_01/781121011</t>
  </si>
  <si>
    <t>"07 Umývárna</t>
  </si>
  <si>
    <t>(1,775+2,25)*2,0*2,1</t>
  </si>
  <si>
    <t>-(0,9*2,02)*2 "D/07, D/08</t>
  </si>
  <si>
    <t>-(2,1-1,55)*0,75 "okno O/05</t>
  </si>
  <si>
    <t>((2,1-1,55)*0,3) "ostění okna</t>
  </si>
  <si>
    <t>"08 WC muži</t>
  </si>
  <si>
    <t>(1,775+0,9)*2,0*2,1</t>
  </si>
  <si>
    <t>-(0,9*1,8) "D/08</t>
  </si>
  <si>
    <t>"10 Umývárna</t>
  </si>
  <si>
    <t>"11 WC ženy</t>
  </si>
  <si>
    <t>"14 WC</t>
  </si>
  <si>
    <t>(3,76*2,1)</t>
  </si>
  <si>
    <t>-(0,8*1,8) "D/08</t>
  </si>
  <si>
    <t>"15 WC - pisoár</t>
  </si>
  <si>
    <t>(4,26*2,1)</t>
  </si>
  <si>
    <t>-(0,8*1,8)*2 "D/07, D/08</t>
  </si>
  <si>
    <t>"16 WC - předsíň</t>
  </si>
  <si>
    <t>(6,3*2,1)</t>
  </si>
  <si>
    <t>-(0,8*2,1) "D/07</t>
  </si>
  <si>
    <t>-(0,9*2,1) "D/09</t>
  </si>
  <si>
    <t>"18 Prádelna</t>
  </si>
  <si>
    <t>(0,65*2+2)*2,1</t>
  </si>
  <si>
    <t>"19 Čistící místnost</t>
  </si>
  <si>
    <t>(2+0,6)*2</t>
  </si>
  <si>
    <t>(12,75*2,1)</t>
  </si>
  <si>
    <t>-(1*1,5)*2 "D/04, D/09</t>
  </si>
  <si>
    <t xml:space="preserve">"22 Garáž (za umyvadlem) </t>
  </si>
  <si>
    <t>1,5*1,8</t>
  </si>
  <si>
    <t>305</t>
  </si>
  <si>
    <t>781131112</t>
  </si>
  <si>
    <t>Izolace pod obklad nátěrem nebo stěrkou ve dvou vrstvách</t>
  </si>
  <si>
    <t>416</t>
  </si>
  <si>
    <t>https://podminky.urs.cz/item/CS_URS_2024_01/781131112</t>
  </si>
  <si>
    <t>(8,05*2,1)</t>
  </si>
  <si>
    <t>(8,1*2,1)</t>
  </si>
  <si>
    <t>(0,65*2+2)*1,5</t>
  </si>
  <si>
    <t>(12,75*1,5)</t>
  </si>
  <si>
    <t>781472215</t>
  </si>
  <si>
    <t>Montáž obkladů keramických hladkých lepených cementovým flexibilním lepidlem přes 6 do 9 ks/m2</t>
  </si>
  <si>
    <t>1324027485</t>
  </si>
  <si>
    <t>https://podminky.urs.cz/item/CS_URS_2024_01/781472215</t>
  </si>
  <si>
    <t>307</t>
  </si>
  <si>
    <t>59761718</t>
  </si>
  <si>
    <t>obklad keramický nemrazuvzdorný povrch hladký/matný tl do 10mm přes 6 do 9ks/m2</t>
  </si>
  <si>
    <t>237171720</t>
  </si>
  <si>
    <t>106,059*1,1 "Přepočtené koeficientem množství</t>
  </si>
  <si>
    <t>308</t>
  </si>
  <si>
    <t>781472291</t>
  </si>
  <si>
    <t>Příplatek k montáži obkladů keramických lepených cementovým flexibilním lepidlem za plochu do 10 m2</t>
  </si>
  <si>
    <t>-37683587</t>
  </si>
  <si>
    <t>https://podminky.urs.cz/item/CS_URS_2024_01/781472291</t>
  </si>
  <si>
    <t>309</t>
  </si>
  <si>
    <t>781491011</t>
  </si>
  <si>
    <t>Montáž zrcadel plochy do 1 m2 lepených silikonovým tmelem na podkladní omítku</t>
  </si>
  <si>
    <t>1521365173</t>
  </si>
  <si>
    <t>https://podminky.urs.cz/item/CS_URS_2024_01/781491011</t>
  </si>
  <si>
    <t>místnost č. 06, č. 09</t>
  </si>
  <si>
    <t>1,5*0,6*2,0</t>
  </si>
  <si>
    <t>310</t>
  </si>
  <si>
    <t>781491021</t>
  </si>
  <si>
    <t>Montáž zrcadel plochy do 1 m2 lepených silikonovým tmelem na keramický obklad</t>
  </si>
  <si>
    <t>378679078</t>
  </si>
  <si>
    <t>https://podminky.urs.cz/item/CS_URS_2024_01/781491021</t>
  </si>
  <si>
    <t>místnost č. 07, č. 10, č. 16</t>
  </si>
  <si>
    <t>0,6*0,5*3,0</t>
  </si>
  <si>
    <t>311</t>
  </si>
  <si>
    <t>63465124</t>
  </si>
  <si>
    <t>zrcadlo nemontované čiré tl 4mm max rozměr 3210x2250mm</t>
  </si>
  <si>
    <t>1913122950</t>
  </si>
  <si>
    <t>781492151</t>
  </si>
  <si>
    <t>Montáž profilů ukončovacích kladených do malty</t>
  </si>
  <si>
    <t>-2070679787</t>
  </si>
  <si>
    <t>https://podminky.urs.cz/item/CS_URS_2024_01/781492151</t>
  </si>
  <si>
    <t>(1,775+2,25)*2,0</t>
  </si>
  <si>
    <t>(1,775+0,9)*2,0</t>
  </si>
  <si>
    <t>(0,9+0,98+0,495)*2,0</t>
  </si>
  <si>
    <t>(1,15+0,98+0,495)*2,0</t>
  </si>
  <si>
    <t>(1,05+1,15+0,05+0,9)*2,0</t>
  </si>
  <si>
    <t>0,65*2,0+2,0</t>
  </si>
  <si>
    <t>2,0+0,6</t>
  </si>
  <si>
    <t>(4,5+1,875)*2,0</t>
  </si>
  <si>
    <t xml:space="preserve">"22 Garáž (za umyvadlem)  včetně bočních stran</t>
  </si>
  <si>
    <t>1,5+2,0</t>
  </si>
  <si>
    <t>313</t>
  </si>
  <si>
    <t>19416008</t>
  </si>
  <si>
    <t>lišta ukončovací hliníková 10mm</t>
  </si>
  <si>
    <t>-2070730</t>
  </si>
  <si>
    <t>65,25*1,1 "Přepočtené koeficientem množství</t>
  </si>
  <si>
    <t>781495115</t>
  </si>
  <si>
    <t>Spárování vnitřních obkladů silikonem</t>
  </si>
  <si>
    <t>424</t>
  </si>
  <si>
    <t>https://podminky.urs.cz/item/CS_URS_2024_01/781495115</t>
  </si>
  <si>
    <t>(4*2,1)</t>
  </si>
  <si>
    <t>(4*,21)</t>
  </si>
  <si>
    <t>(2*2)</t>
  </si>
  <si>
    <t>(4*2)</t>
  </si>
  <si>
    <t>315</t>
  </si>
  <si>
    <t>998781101</t>
  </si>
  <si>
    <t>Přesun hmot tonážní pro obklady keramické v objektech v do 6 m</t>
  </si>
  <si>
    <t>426</t>
  </si>
  <si>
    <t>https://podminky.urs.cz/item/CS_URS_2024_01/998781101</t>
  </si>
  <si>
    <t>783</t>
  </si>
  <si>
    <t>Dokončovací práce - nátěry</t>
  </si>
  <si>
    <t>316</t>
  </si>
  <si>
    <t>783168211</t>
  </si>
  <si>
    <t>Lakovací dvojnásobný olejový nátěr truhlářských konstrukcí s mezibroušením</t>
  </si>
  <si>
    <t>-2088171998</t>
  </si>
  <si>
    <t>https://podminky.urs.cz/item/CS_URS_2024_01/783168211</t>
  </si>
  <si>
    <t>"dřevěná nosné konstrukce krytého stání"</t>
  </si>
  <si>
    <t>16*(0,16+0,16)*2</t>
  </si>
  <si>
    <t>10,2*(0,20+0,20)*2</t>
  </si>
  <si>
    <t>13,4*(0,16+0,24)*2</t>
  </si>
  <si>
    <t>317</t>
  </si>
  <si>
    <t>783213121</t>
  </si>
  <si>
    <t>Napouštěcí dvojnásobný syntetický biocidní nátěr tesařských konstrukcí zabudovaných do konstrukce</t>
  </si>
  <si>
    <t>428</t>
  </si>
  <si>
    <t>https://podminky.urs.cz/item/CS_URS_2024_01/783213121</t>
  </si>
  <si>
    <t>"vazníky</t>
  </si>
  <si>
    <t>(19,17*27)</t>
  </si>
  <si>
    <t>318</t>
  </si>
  <si>
    <t>783314203</t>
  </si>
  <si>
    <t>Základní antikorozní jednonásobný syntetický samozákladující nátěr zámečnických konstrukcí</t>
  </si>
  <si>
    <t>430</t>
  </si>
  <si>
    <t>https://podminky.urs.cz/item/CS_URS_2024_01/783314203</t>
  </si>
  <si>
    <t>((0,8+2,02*2)*(0,05+0,125+0,05)) "ozn. D/09 P</t>
  </si>
  <si>
    <t>((0,8+2,02*2)*(0,05+0,125+0,05)) "ozn. D/10 P</t>
  </si>
  <si>
    <t>((0,9+2,02*2)*(0,05+0,125+0,05))*2 "ozn. D/06 P</t>
  </si>
  <si>
    <t>((0,9+2,02*2)*(0,05+0,125+0,05)) "ozn. D/07 L</t>
  </si>
  <si>
    <t>((0,9+2,02*2)*(0,05+0,125+0,05)) "ozn. D/07 P</t>
  </si>
  <si>
    <t>((0,9+2,02*2)*(0,05+0,125+0,05)) "ozn. D/08 L</t>
  </si>
  <si>
    <t>((0,9+2,02*2)*(0,05+0,125+0,05)) "ozn. D/08 P</t>
  </si>
  <si>
    <t>((1+2,02*2)*(0,05+0,125+0,05))*3 "ozn. D/04 L</t>
  </si>
  <si>
    <t>((1+2,02*2)*(0,05+0,125+0,05))*6 "ozn. D/04 P</t>
  </si>
  <si>
    <t>((1+2,02*2)*(0,05+0,125+0,05))*2 "ozn. D/05 P</t>
  </si>
  <si>
    <t>((1+2,02*2)*(0,05+0,125+0,05)) "ozn. D/11 L</t>
  </si>
  <si>
    <t>((1+2,02*2)*(0,05+0,125+0,05)) "ozn. D/11P</t>
  </si>
  <si>
    <t>((1,7+2,02*2)*(0,05+0,125+0,05)) "ozn. D/03 L</t>
  </si>
  <si>
    <t>319</t>
  </si>
  <si>
    <t>783315101</t>
  </si>
  <si>
    <t>Mezinátěr jednonásobný syntetický standardní zámečnických konstrukcí</t>
  </si>
  <si>
    <t>432</t>
  </si>
  <si>
    <t>https://podminky.urs.cz/item/CS_URS_2024_01/783315101</t>
  </si>
  <si>
    <t>783317101</t>
  </si>
  <si>
    <t>Krycí jednonásobný syntetický standardní nátěr zámečnických konstrukcí</t>
  </si>
  <si>
    <t>434</t>
  </si>
  <si>
    <t>https://podminky.urs.cz/item/CS_URS_2024_01/783317101</t>
  </si>
  <si>
    <t>784</t>
  </si>
  <si>
    <t>Dokončovací práce - malby a tapety</t>
  </si>
  <si>
    <t>321</t>
  </si>
  <si>
    <t>784171111</t>
  </si>
  <si>
    <t>Zakrytí vnitřních ploch stěn v místnostech v do 3,80 m</t>
  </si>
  <si>
    <t>436</t>
  </si>
  <si>
    <t>https://podminky.urs.cz/item/CS_URS_2024_01/784171111</t>
  </si>
  <si>
    <t>"vnější výplně</t>
  </si>
  <si>
    <t>30,48</t>
  </si>
  <si>
    <t>322</t>
  </si>
  <si>
    <t>58124844</t>
  </si>
  <si>
    <t>fólie pro malířské potřeby zakrývací tl 25µ 4x5m</t>
  </si>
  <si>
    <t>438</t>
  </si>
  <si>
    <t>30,48*1,05 "Přepočtené koeficientem množství</t>
  </si>
  <si>
    <t>323</t>
  </si>
  <si>
    <t>784181121</t>
  </si>
  <si>
    <t>Hloubková jednonásobná bezbarvá penetrace podkladu v místnostech v do 3,80 m</t>
  </si>
  <si>
    <t>440</t>
  </si>
  <si>
    <t>https://podminky.urs.cz/item/CS_URS_2024_01/784181121</t>
  </si>
  <si>
    <t>220,22 "SDK podhled</t>
  </si>
  <si>
    <t>-86,378 "obklad</t>
  </si>
  <si>
    <t>784211101</t>
  </si>
  <si>
    <t>Dvojnásobné bílé malby ze směsí za mokra výborně oděruvzdorných v místnostech v do 3,80 m</t>
  </si>
  <si>
    <t>442</t>
  </si>
  <si>
    <t>https://podminky.urs.cz/item/CS_URS_2024_01/784211101</t>
  </si>
  <si>
    <t>772,652 "malby</t>
  </si>
  <si>
    <t>786</t>
  </si>
  <si>
    <t>Dokončovací práce - čalounické úpravy</t>
  </si>
  <si>
    <t>325</t>
  </si>
  <si>
    <t>786614001</t>
  </si>
  <si>
    <t>Montáž venkovní rolety ovládané motorem plochy do 4 m2</t>
  </si>
  <si>
    <t>793959012</t>
  </si>
  <si>
    <t>https://podminky.urs.cz/item/CS_URS_2024_01/786614001</t>
  </si>
  <si>
    <t>"O02"</t>
  </si>
  <si>
    <t>"O03"</t>
  </si>
  <si>
    <t>"O04"</t>
  </si>
  <si>
    <t>326</t>
  </si>
  <si>
    <t>786614003</t>
  </si>
  <si>
    <t>Montáž venkovní rolety ovládané motorem plochy přes 4 do 6 m2</t>
  </si>
  <si>
    <t>-1054689319</t>
  </si>
  <si>
    <t>https://podminky.urs.cz/item/CS_URS_2024_01/786614003</t>
  </si>
  <si>
    <t>"O01"</t>
  </si>
  <si>
    <t>327</t>
  </si>
  <si>
    <t>786.1</t>
  </si>
  <si>
    <t>předokenní roleta včetně kaslíku a vodících lišt</t>
  </si>
  <si>
    <t>962818537</t>
  </si>
  <si>
    <t>Poznámka k položce:_x000d_
součástí dodávky rolet je elektrický motor s nástěnným ovládáním</t>
  </si>
  <si>
    <t>barva RAL 7035 - vodící lišty, kastlík, hliníkové lamely</t>
  </si>
  <si>
    <t>"O01" - box 165 mm</t>
  </si>
  <si>
    <t>1,0*2,2*2,4</t>
  </si>
  <si>
    <t>"O02" - box 138 mm</t>
  </si>
  <si>
    <t>1,0*0,65*2,0</t>
  </si>
  <si>
    <t>"O03" - box 138 mm</t>
  </si>
  <si>
    <t>"O04" - box 138 mm</t>
  </si>
  <si>
    <t>787</t>
  </si>
  <si>
    <t>Dokončovací práce - zasklívání</t>
  </si>
  <si>
    <t>HZS2182</t>
  </si>
  <si>
    <t>Hodinová zúčtovací sazba sklenář odborný</t>
  </si>
  <si>
    <t>187232361</t>
  </si>
  <si>
    <t>https://podminky.urs.cz/item/CS_URS_2024_01/HZS2182</t>
  </si>
  <si>
    <t>Poznámka k položce:_x000d_
Zastřešení terasy, skladba S5_x000d_
_x000d_
včetně dodávky gumových těsnících podložek mezi ocelovou krokev a sklo</t>
  </si>
  <si>
    <t>"pergola, skladba S6</t>
  </si>
  <si>
    <t>výměra "(6,35*3,21)=20,374 m2</t>
  </si>
  <si>
    <t>počet hodin</t>
  </si>
  <si>
    <t>20,0</t>
  </si>
  <si>
    <t>329</t>
  </si>
  <si>
    <t>63437140</t>
  </si>
  <si>
    <t>sklo bezpečnostnostní vrstvené tl 10,4mm</t>
  </si>
  <si>
    <t>448</t>
  </si>
  <si>
    <t>Poznámka k položce:_x000d_
včetně dodávky gumových těsnících podložek mezi ocelovou krokev a sklo</t>
  </si>
  <si>
    <t>20,384*1,05 "Přepočtené koeficientem množství</t>
  </si>
  <si>
    <t>330</t>
  </si>
  <si>
    <t>998787101</t>
  </si>
  <si>
    <t>Přesun hmot tonážní pro zasklívání v objektech v do 6 m</t>
  </si>
  <si>
    <t>444</t>
  </si>
  <si>
    <t>https://podminky.urs.cz/item/CS_URS_2024_01/998787101</t>
  </si>
  <si>
    <t>789</t>
  </si>
  <si>
    <t>Povrchové úpravy ocelových konstrukcí a technologických zařízení</t>
  </si>
  <si>
    <t>331</t>
  </si>
  <si>
    <t>789421331</t>
  </si>
  <si>
    <t>Provedení žárového stříkání ocelových konstrukcí třídy I ZnAl 100 μm</t>
  </si>
  <si>
    <t>-540344243</t>
  </si>
  <si>
    <t>https://podminky.urs.cz/item/CS_URS_2024_01/789421331</t>
  </si>
  <si>
    <t>35,82</t>
  </si>
  <si>
    <t>332</t>
  </si>
  <si>
    <t>15625101</t>
  </si>
  <si>
    <t>drát metalizační Zn D 3mm</t>
  </si>
  <si>
    <t>-1174502155</t>
  </si>
  <si>
    <t>35,82*1,573 'Přepočtené koeficientem množství</t>
  </si>
  <si>
    <t>HZS</t>
  </si>
  <si>
    <t>Hodinové zúčtovací sazby</t>
  </si>
  <si>
    <t>333</t>
  </si>
  <si>
    <t>925056976</t>
  </si>
  <si>
    <t>334</t>
  </si>
  <si>
    <t>54964101</t>
  </si>
  <si>
    <t>vložka cylindrická 29+35</t>
  </si>
  <si>
    <t>-521881030</t>
  </si>
  <si>
    <t xml:space="preserve">-systém generálního klíče certifikace bezpečnostní třídy  RC3  - vložka</t>
  </si>
  <si>
    <t>vnitřní dveře</t>
  </si>
  <si>
    <t>335</t>
  </si>
  <si>
    <t>54964131</t>
  </si>
  <si>
    <t>vložka cylindrická 40+45</t>
  </si>
  <si>
    <t>1009958425</t>
  </si>
  <si>
    <t xml:space="preserve">systém generálního klíče certifikace bezpečnostní třídy  RC3  - vložka</t>
  </si>
  <si>
    <t>bezpečnostní cylindrická vložka s velmi vysokou ochranou</t>
  </si>
  <si>
    <t>vstupní dveře do objektu</t>
  </si>
  <si>
    <t>54964909</t>
  </si>
  <si>
    <t>klíč</t>
  </si>
  <si>
    <t>262144</t>
  </si>
  <si>
    <t>-1346074431</t>
  </si>
  <si>
    <t>25,0</t>
  </si>
  <si>
    <t>D.1.2 - Opěrná stěna</t>
  </si>
  <si>
    <t xml:space="preserve">      21 - Zakládání - úprava podloží a základové spáry, zlepšování vlastností hornin</t>
  </si>
  <si>
    <t xml:space="preserve">      93 - Různé dokončovací konstrukce a práce inženýrských staveb</t>
  </si>
  <si>
    <t>132251253</t>
  </si>
  <si>
    <t>Hloubení rýh nezapažených š do 2000 mm v hornině třídy těžitelnosti I skupiny 3 objem do 100 m3 strojně</t>
  </si>
  <si>
    <t>-707529329</t>
  </si>
  <si>
    <t>https://podminky.urs.cz/item/CS_URS_2024_01/132251253</t>
  </si>
  <si>
    <t>opěrná stěna</t>
  </si>
  <si>
    <t>změřeno v programu AutoCAD</t>
  </si>
  <si>
    <t>"pata opěrné stěny</t>
  </si>
  <si>
    <t>34,558</t>
  </si>
  <si>
    <t>531135181</t>
  </si>
  <si>
    <t>760506217</t>
  </si>
  <si>
    <t>34,558*11,0</t>
  </si>
  <si>
    <t>-988382306</t>
  </si>
  <si>
    <t>34,558*1,8</t>
  </si>
  <si>
    <t>175151201</t>
  </si>
  <si>
    <t>Obsypání objektu nad přilehlým původním terénem sypaninou bez prohození, uloženou do 3 m strojně</t>
  </si>
  <si>
    <t>-1533650772</t>
  </si>
  <si>
    <t>https://podminky.urs.cz/item/CS_URS_2024_01/175151201</t>
  </si>
  <si>
    <t xml:space="preserve">"opěrná stěna </t>
  </si>
  <si>
    <t>(7,63*(0,8+0,7))*(0,45+0,25)/2</t>
  </si>
  <si>
    <t>(4*(1,3+0,7))*(0,45+0,25)/2</t>
  </si>
  <si>
    <t>(((1,75+1,37)/2)*(1,8+0,7))*(0,45+0,25)/2</t>
  </si>
  <si>
    <t>(((18,56+18,16)/2)*(1,8+0,7))*(0,45+0,25)/2</t>
  </si>
  <si>
    <t>(((17,63+17,23)/2)*(1,8+0,7))*(0,45+0,25)/2</t>
  </si>
  <si>
    <t>(((6,75+6,38)/2)*(1,8+0,7))*(0,45+0,25)/2</t>
  </si>
  <si>
    <t>(6*(0,7+1,3))*(0,45+0,25)/2</t>
  </si>
  <si>
    <t>(4,02*(0,7+0,8))*(0,45+0,25)/2</t>
  </si>
  <si>
    <t>(0,97*(0,8+1,1))*(0,45+0,25)/2</t>
  </si>
  <si>
    <t>(1,02*(0,3+1,1))*(0,45+0,25)/2</t>
  </si>
  <si>
    <t>(2*(0,3+1,35))*(0,45+0,25)/2</t>
  </si>
  <si>
    <t>(0,97*(0,3+1,6))*(0,45+0,25)/2</t>
  </si>
  <si>
    <t>(1,02*(0,2+1,85))*(0,45+0,25)/2</t>
  </si>
  <si>
    <t>(2*(0,2+1,85))*(0,45+0,25)/2</t>
  </si>
  <si>
    <t>58343872</t>
  </si>
  <si>
    <t>kamenivo drcené hrubé frakce 8/16</t>
  </si>
  <si>
    <t>1295537225</t>
  </si>
  <si>
    <t>56,654*2 "Přepočtené koeficientem množství</t>
  </si>
  <si>
    <t>Zakládání - úprava podloží a základové spáry, zlepšování vlastností hornin</t>
  </si>
  <si>
    <t>212751104</t>
  </si>
  <si>
    <t>Trativod z drenážních trubek flexibilních PVC-U SN 4 perforace 360° včetně lože otevřený výkop DN 100 pro meliorace</t>
  </si>
  <si>
    <t>-903611287</t>
  </si>
  <si>
    <t>https://podminky.urs.cz/item/CS_URS_2024_01/212751104</t>
  </si>
  <si>
    <t>"drenáž za stěnou</t>
  </si>
  <si>
    <t>(14+19+18+26)</t>
  </si>
  <si>
    <t>274321411</t>
  </si>
  <si>
    <t>Základové pasy ze ŽB bez zvýšených nároků na prostředí tř. C 20/25</t>
  </si>
  <si>
    <t>767455660</t>
  </si>
  <si>
    <t>https://podminky.urs.cz/item/CS_URS_2024_01/274321411</t>
  </si>
  <si>
    <t>"pata</t>
  </si>
  <si>
    <t>((13,61+12,45)/2)*(1,1-0,7)*1,25</t>
  </si>
  <si>
    <t>((18,81+17,56)/2)*(1,1-0,7)*1,25</t>
  </si>
  <si>
    <t>((17,885+16,62)/2)*(1,1-0,7)*1,25</t>
  </si>
  <si>
    <t>((13,84+15,01)/2)*(1,1-0,7)*1,25</t>
  </si>
  <si>
    <t>(2*0,7*(1,35-0,85))</t>
  </si>
  <si>
    <t>(2*0,7*(1,5-1,1))</t>
  </si>
  <si>
    <t>(2*0,7*(1,75-1,35))</t>
  </si>
  <si>
    <t>(2*0,7*(2-1,6))</t>
  </si>
  <si>
    <t>(2,61*0,7*(2,25-1,85))</t>
  </si>
  <si>
    <t>274351121</t>
  </si>
  <si>
    <t>Zřízení bednění základových pasů rovného</t>
  </si>
  <si>
    <t>-1744808221</t>
  </si>
  <si>
    <t>https://podminky.urs.cz/item/CS_URS_2024_01/274351121</t>
  </si>
  <si>
    <t>"bednění paty</t>
  </si>
  <si>
    <t>(149,52*0,4)</t>
  </si>
  <si>
    <t>274351122</t>
  </si>
  <si>
    <t>Odstranění bednění základových pasů rovného</t>
  </si>
  <si>
    <t>-122203050</t>
  </si>
  <si>
    <t>https://podminky.urs.cz/item/CS_URS_2024_01/274351122</t>
  </si>
  <si>
    <t>274361821</t>
  </si>
  <si>
    <t>Výztuž základových pasů betonářskou ocelí 10 505 (R)</t>
  </si>
  <si>
    <t>1024595694</t>
  </si>
  <si>
    <t>https://podminky.urs.cz/item/CS_URS_2024_01/274361821</t>
  </si>
  <si>
    <t>"předpoklad vyztužení 32 kg/m3</t>
  </si>
  <si>
    <t>34,558*(32/1000)</t>
  </si>
  <si>
    <t>1,106*1,1 "Přepočtené koeficientem množství</t>
  </si>
  <si>
    <t>279321346</t>
  </si>
  <si>
    <t>Základová zeď ze ŽB bez zvýšených nároků na prostředí tř. C 20/25 bez výztuže</t>
  </si>
  <si>
    <t>694973689</t>
  </si>
  <si>
    <t>https://podminky.urs.cz/item/CS_URS_2024_01/279321346</t>
  </si>
  <si>
    <t>(7,63*0,4*(0,8+0,7))</t>
  </si>
  <si>
    <t>(4*0,4*(1,3+0,7))</t>
  </si>
  <si>
    <t>((1,75+1,37)/2)*0,4*(1,8+0,7)</t>
  </si>
  <si>
    <t>((18,56+18,16)/2)*0,4*(1,8+0,7)</t>
  </si>
  <si>
    <t>((17,63+17,23)/2)*0,4*(1,8+0,7)</t>
  </si>
  <si>
    <t>((6,75+6,38)/2)*0,4*(1,8+0,7)</t>
  </si>
  <si>
    <t>(6*0,4*(0,7+1,3))</t>
  </si>
  <si>
    <t>(4,02*0,4*(0,7+0,8))</t>
  </si>
  <si>
    <t>(0,97*0,4*(0,8+1,1))</t>
  </si>
  <si>
    <t>(1,02*0,4*(0,3+1,1))</t>
  </si>
  <si>
    <t>(2*0,4*(0,3+1,35))</t>
  </si>
  <si>
    <t>(0,97*0,4*(0,3+1,6))</t>
  </si>
  <si>
    <t>(1,02*0,4*(0,2+1,85))</t>
  </si>
  <si>
    <t>(2*0,4*(0,2+1,85))</t>
  </si>
  <si>
    <t>279351121</t>
  </si>
  <si>
    <t>Zřízení oboustranného bednění základových zdí</t>
  </si>
  <si>
    <t>1614054204</t>
  </si>
  <si>
    <t>https://podminky.urs.cz/item/CS_URS_2024_01/279351121</t>
  </si>
  <si>
    <t>(7,63*(0,8+0,7))*2</t>
  </si>
  <si>
    <t>(4*(1,3+0,7))*2</t>
  </si>
  <si>
    <t>(((1,75+1,37)/2)*(1,8+0,7))*2</t>
  </si>
  <si>
    <t>(((18,56+18,16)/2)*(1,8+0,7))*2</t>
  </si>
  <si>
    <t>(((17,63+17,23)/2)*(1,8+0,7))*2</t>
  </si>
  <si>
    <t>(((6,75+6,38)/2)*(1,8+0,7))*2</t>
  </si>
  <si>
    <t>(6*(0,7+1,3))*2</t>
  </si>
  <si>
    <t>(4,02*(0,7+0,8))*2</t>
  </si>
  <si>
    <t>(0,97*(0,8+1,1))*2</t>
  </si>
  <si>
    <t>(1,02*(0,3+1,1))*2</t>
  </si>
  <si>
    <t>(2*(0,3+1,35))*2</t>
  </si>
  <si>
    <t>(0,97*(0,3+1,6))*2</t>
  </si>
  <si>
    <t>(1,02*(0,2+1,85))*2</t>
  </si>
  <si>
    <t>(2*(0,2+1,85))*2</t>
  </si>
  <si>
    <t>279351122</t>
  </si>
  <si>
    <t>Odstranění oboustranného bednění základových zdí</t>
  </si>
  <si>
    <t>1413416030</t>
  </si>
  <si>
    <t>https://podminky.urs.cz/item/CS_URS_2024_01/279351122</t>
  </si>
  <si>
    <t>279361821</t>
  </si>
  <si>
    <t>Výztuž základových zdí nosných betonářskou ocelí 10 505</t>
  </si>
  <si>
    <t>1992850965</t>
  </si>
  <si>
    <t>https://podminky.urs.cz/item/CS_URS_2024_01/279361821</t>
  </si>
  <si>
    <t>vyztužení 32 kg/m3</t>
  </si>
  <si>
    <t>64,746*(32/1000)</t>
  </si>
  <si>
    <t>2,072*1,1 "Přepočtené koeficientem množství</t>
  </si>
  <si>
    <t>348272515</t>
  </si>
  <si>
    <t>Plotová stříška pro zeď tl 295 mm z tvarovek hladkých nebo štípaných přírodních</t>
  </si>
  <si>
    <t>706237699</t>
  </si>
  <si>
    <t>https://podminky.urs.cz/item/CS_URS_2024_01/348272515</t>
  </si>
  <si>
    <t>(7,63+4+1,75+18,56+17,63+6,75+6+4,02+0,97+1,02+2+0,97+1,02+2)</t>
  </si>
  <si>
    <t>Různé dokončovací konstrukce a práce inženýrských staveb</t>
  </si>
  <si>
    <t>935111211</t>
  </si>
  <si>
    <t>Osazení příkopového žlabu do štěrkopísku tl 100 mm z betonových tvárnic š 800 mm</t>
  </si>
  <si>
    <t>-1600799345</t>
  </si>
  <si>
    <t>https://podminky.urs.cz/item/CS_URS_2024_01/935111211</t>
  </si>
  <si>
    <t>"žlab za patou</t>
  </si>
  <si>
    <t>59227002</t>
  </si>
  <si>
    <t>žlabovka příkopová betonová 250x600x140mm</t>
  </si>
  <si>
    <t>-1630395419</t>
  </si>
  <si>
    <t>77,0</t>
  </si>
  <si>
    <t>D.1.3 - Požárně bezpečnostní řešení</t>
  </si>
  <si>
    <t xml:space="preserve">    727 - Zdravotechnika - požární ochrana</t>
  </si>
  <si>
    <t>M - Práce a dodávky M</t>
  </si>
  <si>
    <t xml:space="preserve">    21-M - Elektromontáže</t>
  </si>
  <si>
    <t>953943211</t>
  </si>
  <si>
    <t>Osazování hasicího přístroje</t>
  </si>
  <si>
    <t>-201213180</t>
  </si>
  <si>
    <t>https://podminky.urs.cz/item/CS_URS_2024_01/953943211</t>
  </si>
  <si>
    <t>D.1.3_Požárně bezpečnostní řešení</t>
  </si>
  <si>
    <t>44932114</t>
  </si>
  <si>
    <t>přístroj hasicí ruční práškový PG 6 LE</t>
  </si>
  <si>
    <t>-1616697630</t>
  </si>
  <si>
    <t>PHP práškový hasící schopností 21A</t>
  </si>
  <si>
    <t>44932410</t>
  </si>
  <si>
    <t>přístroj hasicí ruční pěnový PP 6 LE</t>
  </si>
  <si>
    <t>1500979818</t>
  </si>
  <si>
    <t>PHP pěnový s hasící schopností 113B</t>
  </si>
  <si>
    <t>-1052667330</t>
  </si>
  <si>
    <t>727</t>
  </si>
  <si>
    <t>Zdravotechnika - požární ochrana</t>
  </si>
  <si>
    <t>727212102.1</t>
  </si>
  <si>
    <t>Trubní ucpávka plastového potrubí bez izolace D 25 mm stěnou tl 100 mm požární odolnost REI 30</t>
  </si>
  <si>
    <t>429120105</t>
  </si>
  <si>
    <t>727212103.1</t>
  </si>
  <si>
    <t>Trubní ucpávka plastového potrubí bez izolace D 32 mm stěnou tl 100 mm požární odolnost REI 30</t>
  </si>
  <si>
    <t>-883195525</t>
  </si>
  <si>
    <t>727212117.1</t>
  </si>
  <si>
    <t>Trubní ucpávka plastového potrubí bez izolace D 100 mm stěnou tl 100 mm požární odolnost REI 30</t>
  </si>
  <si>
    <t>-377734143</t>
  </si>
  <si>
    <t>727213227.1</t>
  </si>
  <si>
    <t>Trubní ucpávka plastového potrubí bez izolace D 100 mm stropem tl 150 mm požární odolnost REI 30</t>
  </si>
  <si>
    <t>-480649612</t>
  </si>
  <si>
    <t>727213229.1</t>
  </si>
  <si>
    <t>Trubní ucpávka plastového potrubí bez izolace D 150 mm stropem tl 150 mm požární odolnost REI 30</t>
  </si>
  <si>
    <t>1829599700</t>
  </si>
  <si>
    <t>Práce a dodávky M</t>
  </si>
  <si>
    <t>21-M</t>
  </si>
  <si>
    <t>Elektromontáže</t>
  </si>
  <si>
    <t>210020951</t>
  </si>
  <si>
    <t>Montáž tabulky výstražné nebo označovací pro rozvodny a elektrická zařízení</t>
  </si>
  <si>
    <t>1546594935</t>
  </si>
  <si>
    <t>https://podminky.urs.cz/item/CS_URS_2024_01/210020951</t>
  </si>
  <si>
    <t>15,0+12,0</t>
  </si>
  <si>
    <t>73534510</t>
  </si>
  <si>
    <t>tabulka bezpečnostní plastová s tiskem 2 barvy A4 210x297mm</t>
  </si>
  <si>
    <t>-1602999754</t>
  </si>
  <si>
    <t>73534562</t>
  </si>
  <si>
    <t>tabulka bezpečnostní fotoluminiscenční 200x87mm samolepící</t>
  </si>
  <si>
    <t>-139530898</t>
  </si>
  <si>
    <t>Spodní hrana vrat a hrany vjezdu do garáže a další kolizní místa budou označeny v souladu s BOZP dle Zákona č. 309/2006 Sb.</t>
  </si>
  <si>
    <t>označení dvěří</t>
  </si>
  <si>
    <t>12,0</t>
  </si>
  <si>
    <t>D.1.4 - Technická zařízení budov</t>
  </si>
  <si>
    <t>Úroveň 3:</t>
  </si>
  <si>
    <t>D.1.4.1 -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</si>
  <si>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</si>
  <si>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</si>
  <si>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</si>
  <si>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</si>
  <si>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</si>
  <si>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</si>
  <si>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732231103</t>
  </si>
  <si>
    <t>Akumulační nádrž s přípravou TUV bez výměníku se zásobníkem PN 0,3/0,6 o objemu 500/300 l</t>
  </si>
  <si>
    <t>https://podminky.urs.cz/item/CS_URS_2024_01/732231103</t>
  </si>
  <si>
    <t>D.1.4.1_Vytápění</t>
  </si>
  <si>
    <t>732331106</t>
  </si>
  <si>
    <t>Nádoba tlaková expanzní pro solární, topnou a chladící soustavu s membránou závitové připojení PN 1,0 o objemu 50 l</t>
  </si>
  <si>
    <t>https://podminky.urs.cz/item/CS_URS_2024_01/732331106</t>
  </si>
  <si>
    <t>732522011</t>
  </si>
  <si>
    <t>Tepelné čerpadlo vzduch/voda s invertorem pro vytápění a přípravu TV venkovní jednotka topný výkon 1-10 kW</t>
  </si>
  <si>
    <t>1650880485</t>
  </si>
  <si>
    <t>https://podminky.urs.cz/item/CS_URS_2024_01/732522011</t>
  </si>
  <si>
    <t>998732101</t>
  </si>
  <si>
    <t>Přesun hmot tonážní pro strojovny v objektech v do 6 m</t>
  </si>
  <si>
    <t>https://podminky.urs.cz/item/CS_URS_2024_01/998732101</t>
  </si>
  <si>
    <t>733</t>
  </si>
  <si>
    <t>Ústřední vytápění - rozvodné potrubí</t>
  </si>
  <si>
    <t>733223105</t>
  </si>
  <si>
    <t>Potrubí měděné tvrdé spojované měkkým pájením D 28x1,5 mm</t>
  </si>
  <si>
    <t>https://podminky.urs.cz/item/CS_URS_2024_01/733223105</t>
  </si>
  <si>
    <t>26,0 "28x1,5</t>
  </si>
  <si>
    <t>733223106</t>
  </si>
  <si>
    <t>Potrubí měděné tvrdé spojované měkkým pájením D 35x1,5 mm</t>
  </si>
  <si>
    <t>https://podminky.urs.cz/item/CS_URS_2024_01/733223106</t>
  </si>
  <si>
    <t>20,0 "35x1,5</t>
  </si>
  <si>
    <t>733291101</t>
  </si>
  <si>
    <t>Zkouška těsnosti potrubí měděné D do 35x1,5</t>
  </si>
  <si>
    <t>https://podminky.urs.cz/item/CS_URS_2024_01/733291101</t>
  </si>
  <si>
    <t>26 "28x1,5</t>
  </si>
  <si>
    <t>20 "35x1,5</t>
  </si>
  <si>
    <t>733811242</t>
  </si>
  <si>
    <t>Ochrana potrubí ústředního vytápění termoizolačními trubicemi z PE tl přes 13 do 20 mm DN přes 22 do 45 mm</t>
  </si>
  <si>
    <t>https://podminky.urs.cz/item/CS_URS_2024_01/733811242</t>
  </si>
  <si>
    <t>998733101</t>
  </si>
  <si>
    <t>Přesun hmot tonážní pro rozvody potrubí v objektech v do 6 m</t>
  </si>
  <si>
    <t>https://podminky.urs.cz/item/CS_URS_2024_01/998733101</t>
  </si>
  <si>
    <t>734</t>
  </si>
  <si>
    <t>Ústřední vytápění - armatury</t>
  </si>
  <si>
    <t>734211113</t>
  </si>
  <si>
    <t>Ventil závitový odvzdušňovací G 3/8 PN 10 do 120°C otopných těles</t>
  </si>
  <si>
    <t>https://podminky.urs.cz/item/CS_URS_2024_01/734211113</t>
  </si>
  <si>
    <t>734251135</t>
  </si>
  <si>
    <t>Ventil pojistný čepový rohový G 1 PN 16 do 200°C</t>
  </si>
  <si>
    <t>https://podminky.urs.cz/item/CS_URS_2024_01/734251135</t>
  </si>
  <si>
    <t>734291263</t>
  </si>
  <si>
    <t>Filtr závitový pro topné a chladicí systémy přímý G 3/4 PN 30 do 110°C s vnitřními závity</t>
  </si>
  <si>
    <t>https://podminky.urs.cz/item/CS_URS_2024_01/734291263</t>
  </si>
  <si>
    <t>734291264</t>
  </si>
  <si>
    <t>Filtr závitový pro topné a chladicí systémy přímý G 1 PN 30 do 110°C s vnitřními závity</t>
  </si>
  <si>
    <t>https://podminky.urs.cz/item/CS_URS_2024_01/734291264</t>
  </si>
  <si>
    <t>734292714</t>
  </si>
  <si>
    <t>Kohout kulový přímý G 3/4 PN 42 do 185°C vnitřní závit</t>
  </si>
  <si>
    <t>https://podminky.urs.cz/item/CS_URS_2024_01/734292714</t>
  </si>
  <si>
    <t>8,0</t>
  </si>
  <si>
    <t>734292715</t>
  </si>
  <si>
    <t>Kohout kulový přímý G 1 PN 42 do 185°C vnitřní závit</t>
  </si>
  <si>
    <t>https://podminky.urs.cz/item/CS_URS_2024_01/734292715</t>
  </si>
  <si>
    <t>734292765</t>
  </si>
  <si>
    <t>Kohout kulový přímý G 1 PN 42 do 185°C vnější a vnitřní závit</t>
  </si>
  <si>
    <t>https://podminky.urs.cz/item/CS_URS_2024_01/734292765</t>
  </si>
  <si>
    <t>734295015</t>
  </si>
  <si>
    <t>Směšovací ventil otopných a chladicích systémů závitový třícestný G 2" s ručním ovládáním</t>
  </si>
  <si>
    <t>https://podminky.urs.cz/item/CS_URS_2024_01/734295015</t>
  </si>
  <si>
    <t>734295022</t>
  </si>
  <si>
    <t>Směšovací ventil otopných a chladicích systémů závitový třícestný G 1" se servomotorem</t>
  </si>
  <si>
    <t>https://podminky.urs.cz/item/CS_URS_2024_01/734295022</t>
  </si>
  <si>
    <t>734411101</t>
  </si>
  <si>
    <t>Teploměr technický s pevným stonkem a jímkou zadní připojení průměr 63 mm délky 50 mm</t>
  </si>
  <si>
    <t>https://podminky.urs.cz/item/CS_URS_2024_01/734411101</t>
  </si>
  <si>
    <t>734494215</t>
  </si>
  <si>
    <t>Návarek s trubkovým závitem G 1</t>
  </si>
  <si>
    <t>https://podminky.urs.cz/item/CS_URS_2024_01/734494215</t>
  </si>
  <si>
    <t>HZS2222</t>
  </si>
  <si>
    <t>Hodinová zúčtovací sazba topenář odborný</t>
  </si>
  <si>
    <t>-464954035</t>
  </si>
  <si>
    <t>https://podminky.urs.cz/item/CS_URS_2024_01/HZS2222</t>
  </si>
  <si>
    <t>28616342</t>
  </si>
  <si>
    <t>oblouk vodící podlahového topení trubky 16/17/20mm</t>
  </si>
  <si>
    <t>14,0</t>
  </si>
  <si>
    <t>55128013</t>
  </si>
  <si>
    <t>klapka zpětná pro termomanometry a manometry mosaz 1/4 Fx1/2 M</t>
  </si>
  <si>
    <t>1929905456</t>
  </si>
  <si>
    <t>Zpětná klapka 3/4"</t>
  </si>
  <si>
    <t>Zpětná klapka 1"</t>
  </si>
  <si>
    <t>42241031</t>
  </si>
  <si>
    <t>regulátor diferenčního tlaku s vypouštěním 10-60 kPa PN 16 T 120°C G 3/4"</t>
  </si>
  <si>
    <t>-1027370269</t>
  </si>
  <si>
    <t>vč. nanometru s návarkem</t>
  </si>
  <si>
    <t>998734101</t>
  </si>
  <si>
    <t>Přesun hmot tonážní pro armatury v objektech v do 6 m</t>
  </si>
  <si>
    <t>https://podminky.urs.cz/item/CS_URS_2024_01/998734101</t>
  </si>
  <si>
    <t>735</t>
  </si>
  <si>
    <t>Ústřední vytápění - otopná tělesa</t>
  </si>
  <si>
    <t>735164222</t>
  </si>
  <si>
    <t>Otopné těleso trubkové elektrické přímotopné výška/délka 690/600 mm</t>
  </si>
  <si>
    <t>-2127586461</t>
  </si>
  <si>
    <t>https://podminky.urs.cz/item/CS_URS_2024_01/735164222</t>
  </si>
  <si>
    <t>735511007</t>
  </si>
  <si>
    <t>Podlahové vytápění - rozvodné potrubí polyethylen PE-Xa 17x2,0 mm pro systémovou desku rozteč 100 mm</t>
  </si>
  <si>
    <t>https://podminky.urs.cz/item/CS_URS_2024_01/735511007</t>
  </si>
  <si>
    <t>1550,0</t>
  </si>
  <si>
    <t>28616341</t>
  </si>
  <si>
    <t>příchytka podlahového topení</t>
  </si>
  <si>
    <t>2300,0</t>
  </si>
  <si>
    <t>735511008</t>
  </si>
  <si>
    <t>Podlahové vytápění - systémová deska s kombinovanou tepelnou a kročejovou izolací celkové výšky 50 až 53 mm</t>
  </si>
  <si>
    <t>https://podminky.urs.cz/item/CS_URS_2024_01/735511008</t>
  </si>
  <si>
    <t>224,0</t>
  </si>
  <si>
    <t>735511062</t>
  </si>
  <si>
    <t>Podlahové vytápění - obvodový dilatační pás samolepící s folií</t>
  </si>
  <si>
    <t>https://podminky.urs.cz/item/CS_URS_2024_01/735511062</t>
  </si>
  <si>
    <t>300,0</t>
  </si>
  <si>
    <t>735511086</t>
  </si>
  <si>
    <t>Podlahové vytápění - rozdělovač mosazný s průtokoměry sedmiokruhový</t>
  </si>
  <si>
    <t>-339834346</t>
  </si>
  <si>
    <t>https://podminky.urs.cz/item/CS_URS_2024_01/735511086</t>
  </si>
  <si>
    <t>1+1</t>
  </si>
  <si>
    <t>735511123</t>
  </si>
  <si>
    <t>Podlahové vytápění - skříň nástěnná pro rozdělovač s 6-9 okruhy</t>
  </si>
  <si>
    <t>https://podminky.urs.cz/item/CS_URS_2024_01/735511123</t>
  </si>
  <si>
    <t>735511136</t>
  </si>
  <si>
    <t>Podlahové vytápění - sada pro připojení měřiče tepla</t>
  </si>
  <si>
    <t>https://podminky.urs.cz/item/CS_URS_2024_01/735511136</t>
  </si>
  <si>
    <t>735511138</t>
  </si>
  <si>
    <t>Podlahové vytápění - svěrné šroubení se závitem EK 3/4" pro připojení potrubí 17x2,0 mm na rozdělovač</t>
  </si>
  <si>
    <t>https://podminky.urs.cz/item/CS_URS_2024_01/735511138</t>
  </si>
  <si>
    <t>28,0</t>
  </si>
  <si>
    <t>735511141</t>
  </si>
  <si>
    <t>Podlahové vytápění - prostorový termostat</t>
  </si>
  <si>
    <t>https://podminky.urs.cz/item/CS_URS_2024_01/735511141</t>
  </si>
  <si>
    <t>735511142</t>
  </si>
  <si>
    <t>Podlahové vytápění - prostorový termostat programovatelný týdenní</t>
  </si>
  <si>
    <t>https://podminky.urs.cz/item/CS_URS_2024_01/735511142</t>
  </si>
  <si>
    <t>735531042</t>
  </si>
  <si>
    <t>Montáž podlahového vytápění elektrického položení a zafixování chráničky termočidla</t>
  </si>
  <si>
    <t>https://podminky.urs.cz/item/CS_URS_2024_01/735531042</t>
  </si>
  <si>
    <t>40,0</t>
  </si>
  <si>
    <t>28616001</t>
  </si>
  <si>
    <t>trubka podlahového topení PE-Xa 20x2,0mm</t>
  </si>
  <si>
    <t>735691402</t>
  </si>
  <si>
    <t>Kapilární rohože - regulace okruhů termoelektrická hlavice 230V</t>
  </si>
  <si>
    <t>787792671</t>
  </si>
  <si>
    <t>https://podminky.urs.cz/item/CS_URS_2024_01/735691402</t>
  </si>
  <si>
    <t>28616335</t>
  </si>
  <si>
    <t>termoelektrická hlavice (230V) pro rozvaděč podlahového topení</t>
  </si>
  <si>
    <t>998735101</t>
  </si>
  <si>
    <t>Přesun hmot tonážní pro otopná tělesa v objektech v do 6 m</t>
  </si>
  <si>
    <t>https://podminky.urs.cz/item/CS_URS_2024_01/998735101</t>
  </si>
  <si>
    <t>HZS2491</t>
  </si>
  <si>
    <t>Hodinová zúčtovací sazba dělník zednických výpomocí</t>
  </si>
  <si>
    <t>https://podminky.urs.cz/item/CS_URS_2024_01/HZS2491</t>
  </si>
  <si>
    <t xml:space="preserve">(8,5*2)*7  "stavební přípomoce</t>
  </si>
  <si>
    <t>D.1.4.2 - Vzduchotechnika</t>
  </si>
  <si>
    <t xml:space="preserve">      97 - Prorážení otvorů a ostatní bourací práce</t>
  </si>
  <si>
    <t xml:space="preserve">        997 - Přesun sutě</t>
  </si>
  <si>
    <t xml:space="preserve">    742 - Elektroinstalace - slaboproud</t>
  </si>
  <si>
    <t xml:space="preserve">    22-M - Montáže technologických zařízení pro dopravní stavby</t>
  </si>
  <si>
    <t>946111111</t>
  </si>
  <si>
    <t>Montáž pojízdných věží trubkových/dílcových š od 0,6 do 0,9 m dl do 3,2 m v do 1,5 m</t>
  </si>
  <si>
    <t>https://podminky.urs.cz/item/CS_URS_2024_01/946111111</t>
  </si>
  <si>
    <t>946111211</t>
  </si>
  <si>
    <t>Příplatek k pojízdným věžím š od 0,6 do 0,9 m dl do 3,2 m v do 1,5 m za každý den použití</t>
  </si>
  <si>
    <t>https://podminky.urs.cz/item/CS_URS_2024_01/946111211</t>
  </si>
  <si>
    <t>1,0*30</t>
  </si>
  <si>
    <t>946111811</t>
  </si>
  <si>
    <t>Demontáž pojízdných věží trubkových/dílcových š od 0,6 do 0,9 m dl do 3,2 m v do 1,5 m</t>
  </si>
  <si>
    <t>https://podminky.urs.cz/item/CS_URS_2024_01/946111811</t>
  </si>
  <si>
    <t>Prorážení otvorů a ostatní bourací práce</t>
  </si>
  <si>
    <t>977151124</t>
  </si>
  <si>
    <t>Jádrové vrty diamantovými korunkami do stavebních materiálů D přes 150 do 180 mm</t>
  </si>
  <si>
    <t>https://podminky.urs.cz/item/CS_URS_2024_01/977151124</t>
  </si>
  <si>
    <t>D.1.4.2_Vzduchotechnika</t>
  </si>
  <si>
    <t>(62*0,1)+(10*0,15)</t>
  </si>
  <si>
    <t>977151126</t>
  </si>
  <si>
    <t>Jádrové vrty diamantovými korunkami do stavebních materiálů D přes 200 do 225 mm</t>
  </si>
  <si>
    <t>https://podminky.urs.cz/item/CS_URS_2024_01/977151126</t>
  </si>
  <si>
    <t>(7*0,3)</t>
  </si>
  <si>
    <t>997</t>
  </si>
  <si>
    <t>Přesun sutě</t>
  </si>
  <si>
    <t>997013501</t>
  </si>
  <si>
    <t>Odvoz suti a vybouraných hmot na skládku nebo meziskládku do 1 km se složením</t>
  </si>
  <si>
    <t>https://podminky.urs.cz/item/CS_URS_2024_01/997013501</t>
  </si>
  <si>
    <t>997013509</t>
  </si>
  <si>
    <t>Příplatek k odvozu suti a vybouraných hmot na skládku ZKD 1 km přes 1 km</t>
  </si>
  <si>
    <t>https://podminky.urs.cz/item/CS_URS_2024_01/997013509</t>
  </si>
  <si>
    <t>0,614*20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</si>
  <si>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</si>
  <si>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</si>
  <si>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https://podminky.urs.cz/item/CS_URS_2024_01/997013871</t>
  </si>
  <si>
    <t>741122015</t>
  </si>
  <si>
    <t>Montáž kabel Cu bez ukončení uložený pod omítku plný kulatý 3x1,5 mm2 (např. CYKY)</t>
  </si>
  <si>
    <t>https://podminky.urs.cz/item/CS_URS_2024_01/741122015</t>
  </si>
  <si>
    <t>34113038</t>
  </si>
  <si>
    <t>kabel instalační Cu jádro plášť z PVC s retardem hoření třída reakce na oheň Dcas3d2a3 450/750V (CYKY) 3x1,5mm2</t>
  </si>
  <si>
    <t>85*1,15 "Přepočtené koeficientem množství</t>
  </si>
  <si>
    <t>741122031</t>
  </si>
  <si>
    <t>Montáž kabel Cu bez ukončení uložený pod omítku plný kulatý 5x1,5 až 2,5 mm2 (např. CYKY)</t>
  </si>
  <si>
    <t>https://podminky.urs.cz/item/CS_URS_2024_01/741122031</t>
  </si>
  <si>
    <t>34111090</t>
  </si>
  <si>
    <t>kabel instalační jádro Cu plné izolace PVC plášť PVC 450/750V (CYKY) 5x1,5mm2</t>
  </si>
  <si>
    <t>58*1,15 "Přepočtené koeficientem množství</t>
  </si>
  <si>
    <t>-10780747</t>
  </si>
  <si>
    <t>742</t>
  </si>
  <si>
    <t>Elektroinstalace - slaboproud</t>
  </si>
  <si>
    <t>742124003</t>
  </si>
  <si>
    <t>Montáž kabelů datových FTP, UTP, STP pro vnitřní rozvody pevně</t>
  </si>
  <si>
    <t>24804981</t>
  </si>
  <si>
    <t>https://podminky.urs.cz/item/CS_URS_2024_01/742124003</t>
  </si>
  <si>
    <t>103,0</t>
  </si>
  <si>
    <t>34121263</t>
  </si>
  <si>
    <t>kabel datový jádro Cu plné plášť PVC (U/UTP) kategorie 6</t>
  </si>
  <si>
    <t>103,0*1,2 "Přepočtené koeficientem množství</t>
  </si>
  <si>
    <t>742124005</t>
  </si>
  <si>
    <t>Montáž kabelů datových FTP, UTP, STP ukončení kabelu konektorem</t>
  </si>
  <si>
    <t>https://podminky.urs.cz/item/CS_URS_2024_01/742124005</t>
  </si>
  <si>
    <t>37459020</t>
  </si>
  <si>
    <t>konektor na drát/lanko s vložkou RJ45 UTP Cat6 nestíněný</t>
  </si>
  <si>
    <t>998742101</t>
  </si>
  <si>
    <t>Přesun hmot tonážní pro slaboproud v objektech v do 6 m</t>
  </si>
  <si>
    <t>-824155003</t>
  </si>
  <si>
    <t>https://podminky.urs.cz/item/CS_URS_2024_01/998742101</t>
  </si>
  <si>
    <t>751111131</t>
  </si>
  <si>
    <t>Montáž ventilátoru axiálního nízkotlakého potrubního základního D do 200 mm</t>
  </si>
  <si>
    <t>https://podminky.urs.cz/item/CS_URS_2024_01/751111131</t>
  </si>
  <si>
    <t>1,0+2,0</t>
  </si>
  <si>
    <t>4291410R</t>
  </si>
  <si>
    <t>ventilátor axiální potrubní skříň z plastu průtok 65m3/h IP44 35W D 100mm, s teplotním čidlem</t>
  </si>
  <si>
    <t>ks</t>
  </si>
  <si>
    <t>42914105</t>
  </si>
  <si>
    <t>ventilátor axiální potrubní skříň z plastu průtok 300m3/h IP44 35W D 150mm</t>
  </si>
  <si>
    <t>751322011</t>
  </si>
  <si>
    <t>Montáž talířového ventilu D do 100 mm</t>
  </si>
  <si>
    <t>https://podminky.urs.cz/item/CS_URS_2024_01/751322011</t>
  </si>
  <si>
    <t>5+13+4+4</t>
  </si>
  <si>
    <t>42972205</t>
  </si>
  <si>
    <t>ventil talířový pro přívod vzduchu kovový D 80mm</t>
  </si>
  <si>
    <t>42972211</t>
  </si>
  <si>
    <t>ventil talířový pro odvod vzduchu kovový D 80mm</t>
  </si>
  <si>
    <t>42972212</t>
  </si>
  <si>
    <t>ventil talířový pro odvod vzduchu kovový D 100mm</t>
  </si>
  <si>
    <t>42972206</t>
  </si>
  <si>
    <t>ventil talířový pro přívod vzduchu kovový D 100mm</t>
  </si>
  <si>
    <t>751366012</t>
  </si>
  <si>
    <t>Montáž filtru kazetového na potrubí D přes 100 do 300 mm</t>
  </si>
  <si>
    <t>https://podminky.urs.cz/item/CS_URS_2024_01/751366012</t>
  </si>
  <si>
    <t>42922022</t>
  </si>
  <si>
    <t>filtr kazetový pro kruhové potrubí Pz D 150mm</t>
  </si>
  <si>
    <t>751377012</t>
  </si>
  <si>
    <t>Montáž odsávacího zákrytu (digestoř) bytového komínového</t>
  </si>
  <si>
    <t>https://podminky.urs.cz/item/CS_URS_2024_01/751377012</t>
  </si>
  <si>
    <t>42958002</t>
  </si>
  <si>
    <t>odsavač par komínový (digestoř) černý nerez, max. výkon 370 m3/hod</t>
  </si>
  <si>
    <t>13_Vestavné truhlářské výrobky</t>
  </si>
  <si>
    <t>751398011</t>
  </si>
  <si>
    <t>Montáž větrací mřížky na kruhové potrubí D do 100 mm</t>
  </si>
  <si>
    <t>https://podminky.urs.cz/item/CS_URS_2024_01/751398011</t>
  </si>
  <si>
    <t>1 "DN 100</t>
  </si>
  <si>
    <t>42972835</t>
  </si>
  <si>
    <t>mřížka větrací kruhová nerezová se síťkou D 100mm</t>
  </si>
  <si>
    <t>751398012</t>
  </si>
  <si>
    <t>Montáž větrací mřížky na kruhové potrubí D přes 100 do 200 mm</t>
  </si>
  <si>
    <t>https://podminky.urs.cz/item/CS_URS_2024_01/751398012</t>
  </si>
  <si>
    <t>6 "DN 150</t>
  </si>
  <si>
    <t>42972837</t>
  </si>
  <si>
    <t>mřížka větrací kruhová nerezová se síťkou D 150mm</t>
  </si>
  <si>
    <t>751398021</t>
  </si>
  <si>
    <t>Montáž větrací mřížky stěnové do 0,040 m2</t>
  </si>
  <si>
    <t>https://podminky.urs.cz/item/CS_URS_2024_01/751398021</t>
  </si>
  <si>
    <t>2 "150x150 mm</t>
  </si>
  <si>
    <t>55341427R</t>
  </si>
  <si>
    <t xml:space="preserve">mřížka větrací nerezová  150x150mm, zpěňovací s požární odolností EI30 min.</t>
  </si>
  <si>
    <t>751398115</t>
  </si>
  <si>
    <t>Montáž boxu distribučního kovového přímého</t>
  </si>
  <si>
    <t>https://podminky.urs.cz/item/CS_URS_2024_01/751398115</t>
  </si>
  <si>
    <t>1 " 6x75/160</t>
  </si>
  <si>
    <t>1 "14x75/160</t>
  </si>
  <si>
    <t>42973237R</t>
  </si>
  <si>
    <t>box rozdělovací přímý s izolací Pz 6x75/160mm</t>
  </si>
  <si>
    <t>42973241R</t>
  </si>
  <si>
    <t>box rozdělovací přímý s izolací Pz 14x75/160mm</t>
  </si>
  <si>
    <t>751398127</t>
  </si>
  <si>
    <t>Montáž uzavření hrdla distribučního boxu zátkou</t>
  </si>
  <si>
    <t>https://podminky.urs.cz/item/CS_URS_2024_01/751398127</t>
  </si>
  <si>
    <t>42981749</t>
  </si>
  <si>
    <t>záslepka distribučního boxu PE D75mm</t>
  </si>
  <si>
    <t>751510042</t>
  </si>
  <si>
    <t>Vzduchotechnické potrubí z pozinkovaného plechu kruhové spirálně vinutá trouba bez příruby D přes 100 do 200 mm</t>
  </si>
  <si>
    <t>https://podminky.urs.cz/item/CS_URS_2024_01/751510042</t>
  </si>
  <si>
    <t>16 "DN 150</t>
  </si>
  <si>
    <t>751514662</t>
  </si>
  <si>
    <t>Montáž škrtící klapky nebo zpětné klapky do plechového potrubí kruhové s přírubou D přes 100 do 200 mm</t>
  </si>
  <si>
    <t>https://podminky.urs.cz/item/CS_URS_2024_01/751514662</t>
  </si>
  <si>
    <t>5 "DN 150</t>
  </si>
  <si>
    <t>42981003</t>
  </si>
  <si>
    <t>klapka kruhová regulační Pz D 150mm</t>
  </si>
  <si>
    <t>751537042</t>
  </si>
  <si>
    <t>Montáž potrubí ohebného kruhového neizolovaného z PE nebo PE antibakteriálního D přes 70 do 90 mm</t>
  </si>
  <si>
    <t>https://podminky.urs.cz/item/CS_URS_2024_01/751537042</t>
  </si>
  <si>
    <t>42981782</t>
  </si>
  <si>
    <t>hadice antibakteriální flexibilní z PE D 75mm</t>
  </si>
  <si>
    <t>265*1,2 "Přepočtené koeficientem množství</t>
  </si>
  <si>
    <t>751537132</t>
  </si>
  <si>
    <t>Montáž potrubí kruhového ohebného izolovaného minerální vatou z Al folie D přes 100 do 200 mm</t>
  </si>
  <si>
    <t>https://podminky.urs.cz/item/CS_URS_2024_01/751537132</t>
  </si>
  <si>
    <t>42981714</t>
  </si>
  <si>
    <t>hadice ohebná z Al s tepelnou izolací 25mm, délka 10m D 160mm</t>
  </si>
  <si>
    <t>10,5*1,2 "Přepočtené koeficientem množství</t>
  </si>
  <si>
    <t>751572101</t>
  </si>
  <si>
    <t>Uchycení potrubí kruhového pomocí objímky kotvené do betonu D do 100 mm</t>
  </si>
  <si>
    <t>https://podminky.urs.cz/item/CS_URS_2024_01/751572101</t>
  </si>
  <si>
    <t>265 "DN 75</t>
  </si>
  <si>
    <t>751572102</t>
  </si>
  <si>
    <t>Uchycení potrubí kruhového pomocí objímky kotvené do betonu D přes 100 do 200 mm</t>
  </si>
  <si>
    <t>https://podminky.urs.cz/item/CS_URS_2024_01/751572102</t>
  </si>
  <si>
    <t>10,5 "DN 160</t>
  </si>
  <si>
    <t>751611110</t>
  </si>
  <si>
    <t>Montáž centrální vzduchotechnické jednotky s rekuperací tepla nástěnné s výměnou vzduchu do 300 m3/h</t>
  </si>
  <si>
    <t>167960831</t>
  </si>
  <si>
    <t>https://podminky.urs.cz/item/CS_URS_2024_01/751611110</t>
  </si>
  <si>
    <t>42944000</t>
  </si>
  <si>
    <t>jednotka VZT nástěnná s rekuperací tepla a ovládací jednotkou do 300m3/hod</t>
  </si>
  <si>
    <t>-1318831212</t>
  </si>
  <si>
    <t>751614121</t>
  </si>
  <si>
    <t>Montáž čidla CO2</t>
  </si>
  <si>
    <t>https://podminky.urs.cz/item/CS_URS_2024_01/751614121</t>
  </si>
  <si>
    <t>Protipožární kouřové čidlo - potrubní</t>
  </si>
  <si>
    <t>1,0+1,0</t>
  </si>
  <si>
    <t>40461007</t>
  </si>
  <si>
    <t>čidlo kanálové oxidu uhličitého CO2</t>
  </si>
  <si>
    <t>*protipožární kouřové čidlo - potrubní TFK</t>
  </si>
  <si>
    <t>998751101</t>
  </si>
  <si>
    <t>Přesun hmot tonážní pro vzduchotechniku v objektech v do 12 m</t>
  </si>
  <si>
    <t>https://podminky.urs.cz/item/CS_URS_2024_01/998751101</t>
  </si>
  <si>
    <t>22-M</t>
  </si>
  <si>
    <t>Montáže technologických zařízení pro dopravní stavby</t>
  </si>
  <si>
    <t>220280221</t>
  </si>
  <si>
    <t>Montáž kabelu bytového uloženého v trubkách nebo lištách SYKFY 5 x 2 x 0,5 mm</t>
  </si>
  <si>
    <t>https://podminky.urs.cz/item/CS_URS_2024_01/220280221</t>
  </si>
  <si>
    <t>34121050</t>
  </si>
  <si>
    <t>kabel sdělovací stíněný laminovanou Al fólií s příložným Cu drátem jádro Cu plné izolace PVC plášť PVC 100V (SYKFY) 5x2x0,5mm2</t>
  </si>
  <si>
    <t>103,0*1,15 "Přepočtené koeficientem množství</t>
  </si>
  <si>
    <t>HZS2232</t>
  </si>
  <si>
    <t>Hodinová zúčtovací sazba elektrikář odborný</t>
  </si>
  <si>
    <t>https://podminky.urs.cz/item/CS_URS_2024_01/HZS2232</t>
  </si>
  <si>
    <t>příprava kabeláže pro VZT jednotky</t>
  </si>
  <si>
    <t>15,0</t>
  </si>
  <si>
    <t>15,0 "stavební přípomoce</t>
  </si>
  <si>
    <t>Úroveň 4:</t>
  </si>
  <si>
    <t>D.1.4.3.1 - Vodovod</t>
  </si>
  <si>
    <t xml:space="preserve">      45 - Podkladní a vedlejší konstrukce kromě vozovek a železničního svršku</t>
  </si>
  <si>
    <t xml:space="preserve">    8 - Trubní vedení</t>
  </si>
  <si>
    <t xml:space="preserve">      87 - Potrubí z trub plastických a skleněných</t>
  </si>
  <si>
    <t xml:space="preserve">    722 - Zdravotechnika - vnitřní vodovod</t>
  </si>
  <si>
    <t xml:space="preserve">    724 - Zdravotechnika - strojní vybavení</t>
  </si>
  <si>
    <t>132251101</t>
  </si>
  <si>
    <t>Hloubení rýh nezapažených š do 800 mm v hornině třídy těžitelnosti I skupiny 3 objem do 20 m3 strojně</t>
  </si>
  <si>
    <t>-1447421840</t>
  </si>
  <si>
    <t>https://podminky.urs.cz/item/CS_URS_2024_01/132251101</t>
  </si>
  <si>
    <t>D.1.4.3_Zdravotechnika</t>
  </si>
  <si>
    <t>"přípojka</t>
  </si>
  <si>
    <t>(25*0,6*1,2)</t>
  </si>
  <si>
    <t>369961856</t>
  </si>
  <si>
    <t>18 "výkop</t>
  </si>
  <si>
    <t>-4,5 "obsyp potrubí</t>
  </si>
  <si>
    <t>-1,5 "lože</t>
  </si>
  <si>
    <t>využito pro zásyp - přemístění z meziskládky k místu využití</t>
  </si>
  <si>
    <t>2135744833</t>
  </si>
  <si>
    <t>-1476917181</t>
  </si>
  <si>
    <t>6,0*11,0</t>
  </si>
  <si>
    <t>806851319</t>
  </si>
  <si>
    <t>1540109755</t>
  </si>
  <si>
    <t>6,0*1,8</t>
  </si>
  <si>
    <t>1356693825</t>
  </si>
  <si>
    <t>uloženo na recyklační skládku</t>
  </si>
  <si>
    <t>175151101</t>
  </si>
  <si>
    <t>Obsypání potrubí strojně sypaninou bez prohození, uloženou do 3 m</t>
  </si>
  <si>
    <t>https://podminky.urs.cz/item/CS_URS_2024_01/175151101</t>
  </si>
  <si>
    <t>(25*0,6*0,3)</t>
  </si>
  <si>
    <t>58337308</t>
  </si>
  <si>
    <t>štěrkopísek frakce 0/2</t>
  </si>
  <si>
    <t>4,5*2,0 "Přepočtené koeficientem množství</t>
  </si>
  <si>
    <t>Podkladní a vedlejší konstrukce kromě vozovek a železničního svršku</t>
  </si>
  <si>
    <t>451573111</t>
  </si>
  <si>
    <t>Lože pod potrubí otevřený výkop ze štěrkopísku</t>
  </si>
  <si>
    <t>https://podminky.urs.cz/item/CS_URS_2024_01/451573111</t>
  </si>
  <si>
    <t>(25*0,6*0,1)</t>
  </si>
  <si>
    <t>612135101</t>
  </si>
  <si>
    <t>Hrubá výplň rýh ve stěnách maltou jakékoli šířky rýhy</t>
  </si>
  <si>
    <t>https://podminky.urs.cz/item/CS_URS_2024_01/612135101</t>
  </si>
  <si>
    <t>"rozvody ve stěně</t>
  </si>
  <si>
    <t>(54*0,1)</t>
  </si>
  <si>
    <t>Trubní vedení</t>
  </si>
  <si>
    <t>Potrubí z trub plastických a skleněných</t>
  </si>
  <si>
    <t>871161141</t>
  </si>
  <si>
    <t>Montáž potrubí z PE100 RC SDR 11 otevřený výkop svařovaných na tupo d 32 x 3,0 mm</t>
  </si>
  <si>
    <t>https://podminky.urs.cz/item/CS_URS_2024_01/871161141</t>
  </si>
  <si>
    <t>"přípojka vody</t>
  </si>
  <si>
    <t>28613170</t>
  </si>
  <si>
    <t>trubka vodovodní PE100 SDR11 se signalizační vrstvou 32x3,0mm</t>
  </si>
  <si>
    <t>25*1,015 "Přepočtené koeficientem množství</t>
  </si>
  <si>
    <t>935932412</t>
  </si>
  <si>
    <t>Odvodňovací plastový žlab pro zatížení D400 vnitřní š 100 mm s roštem mřížkovým z nerez oceli</t>
  </si>
  <si>
    <t>https://podminky.urs.cz/item/CS_URS_2024_01/935932412</t>
  </si>
  <si>
    <t>974029132</t>
  </si>
  <si>
    <t>Vysekání rýh ve zdivu kamenném hl do 50 mm š do 70 mm</t>
  </si>
  <si>
    <t>https://podminky.urs.cz/item/CS_URS_2024_01/974029132</t>
  </si>
  <si>
    <t>1645978848</t>
  </si>
  <si>
    <t>-115535562</t>
  </si>
  <si>
    <t>0,432*20,0 "Přepočtené koeficientem množství</t>
  </si>
  <si>
    <t>-568754947</t>
  </si>
  <si>
    <t>290012022</t>
  </si>
  <si>
    <t>722</t>
  </si>
  <si>
    <t>Zdravotechnika - vnitřní vodovod</t>
  </si>
  <si>
    <t>722173112</t>
  </si>
  <si>
    <t>Potrubí vodovodní plastové PE-Xa spoj násuvnou objímkou plastovou D 16x2,2 mm</t>
  </si>
  <si>
    <t>https://podminky.urs.cz/item/CS_URS_2024_01/722173112</t>
  </si>
  <si>
    <t>75,0</t>
  </si>
  <si>
    <t>722173113</t>
  </si>
  <si>
    <t>Potrubí vodovodní plastové PE-Xa spoj násuvnou objímkou plastovou D 20x2,8 mm</t>
  </si>
  <si>
    <t>https://podminky.urs.cz/item/CS_URS_2024_01/722173113</t>
  </si>
  <si>
    <t>85,0</t>
  </si>
  <si>
    <t>722173114</t>
  </si>
  <si>
    <t>Potrubí vodovodní plastové PE-Xa spoj násuvnou objímkou plastovou D 25x3,5 mm</t>
  </si>
  <si>
    <t>https://podminky.urs.cz/item/CS_URS_2024_01/722173114</t>
  </si>
  <si>
    <t>39,0</t>
  </si>
  <si>
    <t>722181241</t>
  </si>
  <si>
    <t>Ochrana vodovodního potrubí přilepenými termoizolačními trubicemi z PE tl přes 13 do 20 mm DN do 22 mm</t>
  </si>
  <si>
    <t>https://podminky.urs.cz/item/CS_URS_2024_01/722181241</t>
  </si>
  <si>
    <t>(75+85)</t>
  </si>
  <si>
    <t>722181242</t>
  </si>
  <si>
    <t>Ochrana vodovodního potrubí přilepenými termoizolačními trubicemi z PE tl přes 13 do 20 mm DN přes 22 do 45 mm</t>
  </si>
  <si>
    <t>https://podminky.urs.cz/item/CS_URS_2024_01/722181242</t>
  </si>
  <si>
    <t>722190401</t>
  </si>
  <si>
    <t>Vyvedení a upevnění výpustku DN do 25</t>
  </si>
  <si>
    <t>1514879015</t>
  </si>
  <si>
    <t>https://podminky.urs.cz/item/CS_URS_2024_01/722190401</t>
  </si>
  <si>
    <t>5,0+2,0+4,0+1,0+4,0+1,0+3,0+2,0+1,0+1,0+2,0+3,0+1,0</t>
  </si>
  <si>
    <t>722220111</t>
  </si>
  <si>
    <t>Nástěnka pro výtokový ventil G 1/2" s jedním závitem</t>
  </si>
  <si>
    <t>-701099571</t>
  </si>
  <si>
    <t>https://podminky.urs.cz/item/CS_URS_2024_01/722220111</t>
  </si>
  <si>
    <t>Nástěnka K 247 G 1/2</t>
  </si>
  <si>
    <t>7,0</t>
  </si>
  <si>
    <t>722220121</t>
  </si>
  <si>
    <t>Nástěnka pro baterii G 1/2" s jedním závitem</t>
  </si>
  <si>
    <t>-2116107292</t>
  </si>
  <si>
    <t>https://podminky.urs.cz/item/CS_URS_2024_01/722220121</t>
  </si>
  <si>
    <t>2,0+1,0+2,0+2,0+1,0+1,0+1,0+1,0</t>
  </si>
  <si>
    <t>722229101</t>
  </si>
  <si>
    <t>Montáž vodovodních armatur s jedním závitem G 1/2" ostatní typ</t>
  </si>
  <si>
    <t>-245321592</t>
  </si>
  <si>
    <t>https://podminky.urs.cz/item/CS_URS_2024_01/722229101</t>
  </si>
  <si>
    <t xml:space="preserve">vodovodní armatura  1závit G 1/2</t>
  </si>
  <si>
    <t>55124389</t>
  </si>
  <si>
    <t>kohout vypouštěcí kulový s hadicovou vývodkou a zátkou PN 10 T 110°C 1/2"</t>
  </si>
  <si>
    <t>23809175</t>
  </si>
  <si>
    <t>722239102</t>
  </si>
  <si>
    <t>Montáž armatur vodovodních se dvěma závity G 3/4"</t>
  </si>
  <si>
    <t>-715587524</t>
  </si>
  <si>
    <t>https://podminky.urs.cz/item/CS_URS_2024_01/722239102</t>
  </si>
  <si>
    <t xml:space="preserve">6,0+2,0+2,0+2,0                             </t>
  </si>
  <si>
    <t>55114266</t>
  </si>
  <si>
    <t>kohout kulový přímý vnější-vnitřní závit vrtulka PN 42 T 185°C 3/8" červený</t>
  </si>
  <si>
    <t>-1258038492</t>
  </si>
  <si>
    <t>55114112</t>
  </si>
  <si>
    <t>kohout kulový přímý 2x vnější závit vrtulka PN 42 T 185°C 3/4" červený</t>
  </si>
  <si>
    <t>-1104385885</t>
  </si>
  <si>
    <t>s vypouštěním</t>
  </si>
  <si>
    <t>55114266.1</t>
  </si>
  <si>
    <t>klapka zpětná G 3/4"</t>
  </si>
  <si>
    <t>1739874892</t>
  </si>
  <si>
    <t>55121258</t>
  </si>
  <si>
    <t>ventil pojistný 3/4"x6</t>
  </si>
  <si>
    <t>-1164496114</t>
  </si>
  <si>
    <t>722239103</t>
  </si>
  <si>
    <t>Montáž armatur vodovodních se dvěma závity G 1"</t>
  </si>
  <si>
    <t>-287444570</t>
  </si>
  <si>
    <t>https://podminky.urs.cz/item/CS_URS_2024_01/722239103</t>
  </si>
  <si>
    <t>55114116</t>
  </si>
  <si>
    <t>kohout kulový přímý 2x vnější závit vrtulka PN 42 T 185°C 1" červený</t>
  </si>
  <si>
    <t>1007453166</t>
  </si>
  <si>
    <t>722239104</t>
  </si>
  <si>
    <t>Montáž armatur vodovodních se dvěma závity G 5/4"</t>
  </si>
  <si>
    <t>-175600335</t>
  </si>
  <si>
    <t>https://podminky.urs.cz/item/CS_URS_2024_01/722239104</t>
  </si>
  <si>
    <t>6,0+1,0+1,0</t>
  </si>
  <si>
    <t>55114258</t>
  </si>
  <si>
    <t>kohout kulový vnější-vnitřní závit páčka PN 35 T 185°C 5/4" červený</t>
  </si>
  <si>
    <t>-255269876</t>
  </si>
  <si>
    <t>43633209</t>
  </si>
  <si>
    <t>filtr domácí na studenou vodu 5/4" se zpětným manuálním proplachem</t>
  </si>
  <si>
    <t>-1712441943</t>
  </si>
  <si>
    <t>55114266.2</t>
  </si>
  <si>
    <t>klapka zpětná G 5/4"</t>
  </si>
  <si>
    <t>-1546345098</t>
  </si>
  <si>
    <t>722270102</t>
  </si>
  <si>
    <t>Sestava vodoměrová závitová G 1"</t>
  </si>
  <si>
    <t>1775275982</t>
  </si>
  <si>
    <t>https://podminky.urs.cz/item/CS_URS_2024_01/722270102</t>
  </si>
  <si>
    <t>722270103</t>
  </si>
  <si>
    <t>Sestava vodoměrová závitová G 5/4"</t>
  </si>
  <si>
    <t>-736195001</t>
  </si>
  <si>
    <t>https://podminky.urs.cz/item/CS_URS_2024_01/722270103</t>
  </si>
  <si>
    <t>722290215</t>
  </si>
  <si>
    <t>Zkouška těsnosti vodovodního potrubí hrdlového nebo přírubového DN do 100</t>
  </si>
  <si>
    <t>https://podminky.urs.cz/item/CS_URS_2024_01/722290215</t>
  </si>
  <si>
    <t>"vnitřní</t>
  </si>
  <si>
    <t>(75+85+39)</t>
  </si>
  <si>
    <t>722290234</t>
  </si>
  <si>
    <t>Proplach a dezinfekce vodovodního potrubí DN do 80</t>
  </si>
  <si>
    <t>https://podminky.urs.cz/item/CS_URS_2024_01/722290234</t>
  </si>
  <si>
    <t>998722101</t>
  </si>
  <si>
    <t>Přesun hmot tonážní pro vnitřní vodovod v objektech v do 6 m</t>
  </si>
  <si>
    <t>https://podminky.urs.cz/item/CS_URS_2024_01/998722101</t>
  </si>
  <si>
    <t>724</t>
  </si>
  <si>
    <t>Zdravotechnika - strojní vybavení</t>
  </si>
  <si>
    <t>724149102</t>
  </si>
  <si>
    <t>Montáž čerpadla vodovodního ponorného výkonu přes 56 do 108 l/min bez potrubí a příslušenství</t>
  </si>
  <si>
    <t>-56947237</t>
  </si>
  <si>
    <t>https://podminky.urs.cz/item/CS_URS_2024_01/724149102</t>
  </si>
  <si>
    <t>42623104.724</t>
  </si>
  <si>
    <t>ponorné čerpadlo s přívodním kabelem 80 m a s elektronickou regulací tlaku vody, havarijní ochrana proti provozu na sucho, tlaková nádoba , tlakový spínač</t>
  </si>
  <si>
    <t>1335996993</t>
  </si>
  <si>
    <t>Poznámka k položce:_x000d_
kompletní sada pro udržení konstatního tlaku vody v objektu_x000d_
řídící jednotka,přípojka výtlaku 5/4"_x000d_
max průtok 3,4 m3/h, lanko z nerezové oceli pr. 2 mm - délka 80 m</t>
  </si>
  <si>
    <t>724232121</t>
  </si>
  <si>
    <t>Domovní vodárna ovládací spínač tlakový a průtokový se zapínacím tlakem 2,2 barů pro napětí 230 V</t>
  </si>
  <si>
    <t>https://podminky.urs.cz/item/CS_URS_2024_01/724232121</t>
  </si>
  <si>
    <t>1 "domácí vodárna s nádobou o objemu 100 l</t>
  </si>
  <si>
    <t>724239116</t>
  </si>
  <si>
    <t>Montáž nádoby expanzní tlakové přes 80 do 300 l vertikální ostatní typ</t>
  </si>
  <si>
    <t>1846345130</t>
  </si>
  <si>
    <t>https://podminky.urs.cz/item/CS_URS_2024_01/724239116</t>
  </si>
  <si>
    <t>Poznámka k položce:_x000d_
včetně montáže 5ticestného ventilu s manometram</t>
  </si>
  <si>
    <t>48466408</t>
  </si>
  <si>
    <t>nádoba expanzní tlaková s membránou objem 100L PN 0,6</t>
  </si>
  <si>
    <t>-2003819239</t>
  </si>
  <si>
    <t>724.199</t>
  </si>
  <si>
    <t xml:space="preserve">5ticestný ventil 1“  s manometrem   </t>
  </si>
  <si>
    <t>-809676784</t>
  </si>
  <si>
    <t>Poznámka k položce:_x000d_
dodávka včetně montáže</t>
  </si>
  <si>
    <t>998724101</t>
  </si>
  <si>
    <t>Přesun hmot tonážní pro strojní vybavení v objektech v do 6 m</t>
  </si>
  <si>
    <t>https://podminky.urs.cz/item/CS_URS_2024_01/998724101</t>
  </si>
  <si>
    <t xml:space="preserve">8,5*7  "stavební přípomoce</t>
  </si>
  <si>
    <t>D.1.4.3.2 - Kanalizace</t>
  </si>
  <si>
    <t xml:space="preserve">      11 - Zemní práce - přípravné a přidružené práce</t>
  </si>
  <si>
    <t xml:space="preserve">      14 - Zemní práce - ražení a protlačování</t>
  </si>
  <si>
    <t xml:space="preserve">      38 - Různé kompletní konstrukce</t>
  </si>
  <si>
    <t xml:space="preserve">      89 - Ostatní konstrukce</t>
  </si>
  <si>
    <t xml:space="preserve">    726 - Zdravotechnika - předstěnové instalace</t>
  </si>
  <si>
    <t xml:space="preserve">    23-M - Montáže potrubí</t>
  </si>
  <si>
    <t>Zemní práce - přípravné a přidružené práce</t>
  </si>
  <si>
    <t>111301111</t>
  </si>
  <si>
    <t>Sejmutí drnu tl do 100 mm s přemístěním do 50 m nebo naložením na dopravní prostředek</t>
  </si>
  <si>
    <t>-443883075</t>
  </si>
  <si>
    <t>https://podminky.urs.cz/item/CS_URS_2024_01/111301111</t>
  </si>
  <si>
    <t>Poznámka k položce:_x000d_
včetně zpětného uložení</t>
  </si>
  <si>
    <t>v trase přípojky splaškové kanalizace</t>
  </si>
  <si>
    <t>3,2+3,21+4,355+13,77</t>
  </si>
  <si>
    <t>112151011</t>
  </si>
  <si>
    <t>Volné kácení stromů s rozřezáním a odvětvením D kmene přes 100 do 200 mm</t>
  </si>
  <si>
    <t>-637020687</t>
  </si>
  <si>
    <t>https://podminky.urs.cz/item/CS_URS_2024_01/112151011</t>
  </si>
  <si>
    <t>11,0</t>
  </si>
  <si>
    <t>112151012</t>
  </si>
  <si>
    <t>Volné kácení stromů s rozřezáním a odvětvením D kmene přes 200 do 300 mm</t>
  </si>
  <si>
    <t>1552908072</t>
  </si>
  <si>
    <t>https://podminky.urs.cz/item/CS_URS_2024_01/112151012</t>
  </si>
  <si>
    <t>112201111</t>
  </si>
  <si>
    <t>Odstranění pařezů D do 0,2 m v rovině a svahu do 1:5 s odklizením do 20 m a zasypáním jámy</t>
  </si>
  <si>
    <t>177267097</t>
  </si>
  <si>
    <t>https://podminky.urs.cz/item/CS_URS_2024_01/112201111</t>
  </si>
  <si>
    <t>112201112</t>
  </si>
  <si>
    <t>Odstranění pařezů D přes 0,2 do 0,3 m v rovině a svahu do 1:5 s odklizením do 20 m a zasypáním jámy</t>
  </si>
  <si>
    <t>450250452</t>
  </si>
  <si>
    <t>https://podminky.urs.cz/item/CS_URS_2024_01/112201112</t>
  </si>
  <si>
    <t>131251103</t>
  </si>
  <si>
    <t>Hloubení jam nezapažených v hornině třídy těžitelnosti I skupiny 3 objem do 100 m3 strojně</t>
  </si>
  <si>
    <t>https://podminky.urs.cz/item/CS_URS_2024_01/131251103</t>
  </si>
  <si>
    <t>"vsakovací bloky</t>
  </si>
  <si>
    <t>(((9,6*1,8)+(11,2*3,4))/2)*1,6</t>
  </si>
  <si>
    <t>"retenční nádrž</t>
  </si>
  <si>
    <t>startovací a koncová jáma - protlak pod komunikací</t>
  </si>
  <si>
    <t>(2,2*1,1*1,2)*2,0</t>
  </si>
  <si>
    <t>132251104</t>
  </si>
  <si>
    <t>Hloubení rýh nezapažených š do 800 mm v hornině třídy těžitelnosti I skupiny 3 objem přes 100 m3 strojně</t>
  </si>
  <si>
    <t>-533491021</t>
  </si>
  <si>
    <t>https://podminky.urs.cz/item/CS_URS_2024_01/132251104</t>
  </si>
  <si>
    <t>"splašková kanalizace; DN 100</t>
  </si>
  <si>
    <t>(2,1+5,7+1+1,2+1)*0,6*1,2</t>
  </si>
  <si>
    <t>"splašková kanalizace; DN 150</t>
  </si>
  <si>
    <t>(4,1+8*2+4,8+4,6)*0,6*1,2</t>
  </si>
  <si>
    <t>"splašková kanalizace; DN 200</t>
  </si>
  <si>
    <t>(4,7+18,0+4,355+13,77)*0,6*1,2</t>
  </si>
  <si>
    <t>"dešťová kanalizace</t>
  </si>
  <si>
    <t>(14,2*2+8,8+20+26,5+4,6)*0,6*1,2</t>
  </si>
  <si>
    <t>Zemní práce - ražení a protlačování</t>
  </si>
  <si>
    <t>141721218.1</t>
  </si>
  <si>
    <t>Neřízený zemní protlak délky do 50 m hl do 6 m se zatažením potrubí průměru vrtu přes 225 do 250 mm v hornině třídy těžitelnosti I a II skupiny 1 až 4</t>
  </si>
  <si>
    <t>-57358456</t>
  </si>
  <si>
    <t>přípojka splaškové kanalizace</t>
  </si>
  <si>
    <t>162201401</t>
  </si>
  <si>
    <t>Vodorovné přemístění větví stromů listnatých do 1 km D kmene přes 100 do 300 mm</t>
  </si>
  <si>
    <t>-1356600971</t>
  </si>
  <si>
    <t>https://podminky.urs.cz/item/CS_URS_2024_01/162201401</t>
  </si>
  <si>
    <t>11,0+3,0</t>
  </si>
  <si>
    <t>162201411</t>
  </si>
  <si>
    <t>Vodorovné přemístění kmenů stromů listnatých do 1 km D kmene přes 100 do 300 mm</t>
  </si>
  <si>
    <t>643751708</t>
  </si>
  <si>
    <t>https://podminky.urs.cz/item/CS_URS_2024_01/162201411</t>
  </si>
  <si>
    <t>162201421</t>
  </si>
  <si>
    <t>Vodorovné přemístění pařezů do 1 km D přes 100 do 300 mm</t>
  </si>
  <si>
    <t>-888240247</t>
  </si>
  <si>
    <t>https://podminky.urs.cz/item/CS_URS_2024_01/162201421</t>
  </si>
  <si>
    <t>-2056823840</t>
  </si>
  <si>
    <t>98,786</t>
  </si>
  <si>
    <t>162301931</t>
  </si>
  <si>
    <t>Příplatek k vodorovnému přemístění větví stromů listnatých D kmene přes 100 do 300 mm ZKD 1 km</t>
  </si>
  <si>
    <t>-47602239</t>
  </si>
  <si>
    <t>https://podminky.urs.cz/item/CS_URS_2024_01/162301931</t>
  </si>
  <si>
    <t>14,0*20,0</t>
  </si>
  <si>
    <t>162301951</t>
  </si>
  <si>
    <t>Příplatek k vodorovnému přemístění kmenů stromů listnatých D kmene přes 100 do 300 mm ZKD 1 km</t>
  </si>
  <si>
    <t>-2128441271</t>
  </si>
  <si>
    <t>https://podminky.urs.cz/item/CS_URS_2024_01/162301951</t>
  </si>
  <si>
    <t>162301971</t>
  </si>
  <si>
    <t>Příplatek k vodorovnému přemístění pařezů D přes 100 do 300 mm ZKD 1 km</t>
  </si>
  <si>
    <t>1578871136</t>
  </si>
  <si>
    <t>https://podminky.urs.cz/item/CS_URS_2024_01/162301971</t>
  </si>
  <si>
    <t>1558340666</t>
  </si>
  <si>
    <t>57,096+122,13 "výkop</t>
  </si>
  <si>
    <t>-98,786 "zásyp</t>
  </si>
  <si>
    <t>1952631877</t>
  </si>
  <si>
    <t>80,44*11,0</t>
  </si>
  <si>
    <t>1916679328</t>
  </si>
  <si>
    <t>1896573341</t>
  </si>
  <si>
    <t>80,44*1,8</t>
  </si>
  <si>
    <t>-285550109</t>
  </si>
  <si>
    <t>80,44</t>
  </si>
  <si>
    <t>(57,096+122,13) "výkop</t>
  </si>
  <si>
    <t>-47,654 "obsyp potrubí</t>
  </si>
  <si>
    <t>-12,962 "lože</t>
  </si>
  <si>
    <t>-(9,6*1,8*0,8) "zasakovací bloky</t>
  </si>
  <si>
    <t>-6,0 "nádrž</t>
  </si>
  <si>
    <t>(2,1+5,7+1+1,2+1)*0,6*(0,1+0,3)</t>
  </si>
  <si>
    <t>(4,1+8*2+4,8+4,6)*0,6*(0,15+0,3)</t>
  </si>
  <si>
    <t>(4,7+18,0+4,355+13,77+3,2)*0,6*(0,2+0,3)</t>
  </si>
  <si>
    <t>(14,2*2+8,8+20+26,5+4,6)*0,6*(0,15+0,3)</t>
  </si>
  <si>
    <t>47,654*2 "Přepočtené koeficientem množství</t>
  </si>
  <si>
    <t>Různé kompletní konstrukce</t>
  </si>
  <si>
    <t>382411115</t>
  </si>
  <si>
    <t>Zemní nádrž objemu 6500 l z PE na dešťovou a splaškovou vodu samonosná pro běžné zatížení</t>
  </si>
  <si>
    <t>https://podminky.urs.cz/item/CS_URS_2024_01/382411115</t>
  </si>
  <si>
    <t>386110102</t>
  </si>
  <si>
    <t>Montáž odlučovače ropných látek betonového průtoku 5 l/s</t>
  </si>
  <si>
    <t>https://podminky.urs.cz/item/CS_URS_2024_01/386110102</t>
  </si>
  <si>
    <t>59431300</t>
  </si>
  <si>
    <t>odlučovač ropných látek betonový, objem kalojemu 0,5m3, jmenovitý průtok 5L/s</t>
  </si>
  <si>
    <t>386130101</t>
  </si>
  <si>
    <t>Montáž odlučovače ropných látek polyetylenového průtoku 3 l/s</t>
  </si>
  <si>
    <t>603343582</t>
  </si>
  <si>
    <t>https://podminky.urs.cz/item/CS_URS_2024_01/386130101</t>
  </si>
  <si>
    <t>odlučovač lehkých kapalin (OLK)</t>
  </si>
  <si>
    <t>56241529.1</t>
  </si>
  <si>
    <t>odlučovač ropných látek plastový (PE) průtok 3L/s objem jímky 100L provedení základní</t>
  </si>
  <si>
    <t>1548490870</t>
  </si>
  <si>
    <t>(2,1+5,7+1+1,2+1)*0,6*0,1</t>
  </si>
  <si>
    <t>(4,1+8*2+4,8+4,6)*0,6*0,1</t>
  </si>
  <si>
    <t>(4,7+18,0+4,355+13,77+3,2)*0,6*0,1</t>
  </si>
  <si>
    <t>(14,2*2+8,8+20+26,5+4,6)*0,6*0,1</t>
  </si>
  <si>
    <t>(9,6*1,8*0,15)</t>
  </si>
  <si>
    <t>871260310</t>
  </si>
  <si>
    <t>Montáž kanalizačního potrubí hladkého plnostěnného SN 10 z polypropylenu DN 100</t>
  </si>
  <si>
    <t>1377039912</t>
  </si>
  <si>
    <t>https://podminky.urs.cz/item/CS_URS_2024_01/871260310</t>
  </si>
  <si>
    <t>(2,1+5,7+1+1,2+1)</t>
  </si>
  <si>
    <t>28617001</t>
  </si>
  <si>
    <t>trubka kanalizační PP plnostěnná třívrstvá DN 100x1000mm SN10</t>
  </si>
  <si>
    <t>645491818</t>
  </si>
  <si>
    <t>11*1,015 'Přepočtené koeficientem množství</t>
  </si>
  <si>
    <t>871310310</t>
  </si>
  <si>
    <t>Montáž kanalizačního potrubí hladkého plnostěnného SN 10 z polypropylenu DN 150</t>
  </si>
  <si>
    <t>-1813452807</t>
  </si>
  <si>
    <t>https://podminky.urs.cz/item/CS_URS_2024_01/871310310</t>
  </si>
  <si>
    <t>"splašková kanalizace</t>
  </si>
  <si>
    <t>(4,1+8*2+4,8+4,6)</t>
  </si>
  <si>
    <t>(14,2*2+8,8+20+26,5+4,6)</t>
  </si>
  <si>
    <t>28617003</t>
  </si>
  <si>
    <t>trubka kanalizační PP plnostěnná třívrstvá DN 150x1000mm SN10</t>
  </si>
  <si>
    <t>-1692666235</t>
  </si>
  <si>
    <t>117,8*1,015 'Přepočtené koeficientem množství</t>
  </si>
  <si>
    <t>871350310</t>
  </si>
  <si>
    <t>Montáž kanalizačního potrubí hladkého plnostěnného SN 10 z polypropylenu DN 200</t>
  </si>
  <si>
    <t>-2112280997</t>
  </si>
  <si>
    <t>https://podminky.urs.cz/item/CS_URS_2024_01/871350310</t>
  </si>
  <si>
    <t>na pozemkové parcele č. 433/1</t>
  </si>
  <si>
    <t>(4,7+18)</t>
  </si>
  <si>
    <t>přípojka na jednotnou kanalizaci</t>
  </si>
  <si>
    <t>30,6</t>
  </si>
  <si>
    <t>28617004</t>
  </si>
  <si>
    <t>trubka kanalizační PP plnostěnná třívrstvá DN 200x1000mm SN10</t>
  </si>
  <si>
    <t>-222963133</t>
  </si>
  <si>
    <t>53,3*1,015 'Přepočtené koeficientem množství</t>
  </si>
  <si>
    <t>Ostatní konstrukce</t>
  </si>
  <si>
    <t>892271111</t>
  </si>
  <si>
    <t>Tlaková zkouška vodou potrubí DN 100 nebo 125</t>
  </si>
  <si>
    <t>https://podminky.urs.cz/item/CS_URS_2024_01/892271111</t>
  </si>
  <si>
    <t>892351111</t>
  </si>
  <si>
    <t>Tlaková zkouška vodou potrubí DN 150 nebo 200</t>
  </si>
  <si>
    <t>https://podminky.urs.cz/item/CS_URS_2024_01/892351111</t>
  </si>
  <si>
    <t>(4,7+18,0+4,355+13,77+3,)</t>
  </si>
  <si>
    <t>894812312</t>
  </si>
  <si>
    <t>Revizní a čistící šachta z PP typ DN 600/160 šachtové dno průtočné 30°, 60°, 90°</t>
  </si>
  <si>
    <t>https://podminky.urs.cz/item/CS_URS_2024_01/894812312</t>
  </si>
  <si>
    <t>894812331</t>
  </si>
  <si>
    <t>Revizní a čistící šachta z PP DN 600 šachtová roura korugovaná světlé hloubky 1000 mm</t>
  </si>
  <si>
    <t>https://podminky.urs.cz/item/CS_URS_2024_01/894812331</t>
  </si>
  <si>
    <t>894812339</t>
  </si>
  <si>
    <t>Příplatek k rourám revizní a čistící šachty z PP DN 600 za uříznutí šachtové roury</t>
  </si>
  <si>
    <t>https://podminky.urs.cz/item/CS_URS_2024_01/894812339</t>
  </si>
  <si>
    <t>894812376</t>
  </si>
  <si>
    <t>Revizní a čistící šachta z PP DN 600 poklop litinový pro třídu zatížení D400 s betonovým prstencem</t>
  </si>
  <si>
    <t>https://podminky.urs.cz/item/CS_URS_2024_01/894812376</t>
  </si>
  <si>
    <t>897171112</t>
  </si>
  <si>
    <t>Akumulační boxy z PP pro vsakování dešťových vod pod pochozí plochy a plochy zatížené osobními automobily objemu přes 10 do 30 m3</t>
  </si>
  <si>
    <t>https://podminky.urs.cz/item/CS_URS_2024_01/897171112</t>
  </si>
  <si>
    <t>"vsakovací bloky – sada pro 600 litrů</t>
  </si>
  <si>
    <t>((2,4*0,6*0,4)*12)*2</t>
  </si>
  <si>
    <t>899620131</t>
  </si>
  <si>
    <t>Obetonování plastové šachty z polypropylenu betonem prostým tř. C 16/20 otevřený výkop</t>
  </si>
  <si>
    <t>https://podminky.urs.cz/item/CS_URS_2024_01/899620131</t>
  </si>
  <si>
    <t>899721111</t>
  </si>
  <si>
    <t>Signalizační vodič DN do 150 mm na potrubí</t>
  </si>
  <si>
    <t>https://podminky.urs.cz/item/CS_URS_2024_01/899721111</t>
  </si>
  <si>
    <t>899721112</t>
  </si>
  <si>
    <t>Signalizační vodič DN přes 150 mm na potrubí</t>
  </si>
  <si>
    <t>https://podminky.urs.cz/item/CS_URS_2024_01/899721112</t>
  </si>
  <si>
    <t>899722114</t>
  </si>
  <si>
    <t>Krytí potrubí z plastů výstražnou fólií z PVC přes 34 do 40 cm</t>
  </si>
  <si>
    <t>https://podminky.urs.cz/item/CS_URS_2024_01/899722114</t>
  </si>
  <si>
    <t>(4,7+18,0+3,2+3,21+4,355+13,77)</t>
  </si>
  <si>
    <t>997013811</t>
  </si>
  <si>
    <t>Poplatek za uložení na skládce (skládkovné) stavebního odpadu dřevěného kód odpadu 17 02 01</t>
  </si>
  <si>
    <t>786312705</t>
  </si>
  <si>
    <t>https://podminky.urs.cz/item/CS_URS_2024_01/997013811</t>
  </si>
  <si>
    <t>998276101</t>
  </si>
  <si>
    <t>Přesun hmot pro trubní vedení z trub z plastických hmot otevřený výkop</t>
  </si>
  <si>
    <t>https://podminky.urs.cz/item/CS_URS_2024_01/998276101</t>
  </si>
  <si>
    <t>711491172</t>
  </si>
  <si>
    <t>Provedení doplňků izolace proti vodě na vodorovné ploše z textilií vrstva ochranná</t>
  </si>
  <si>
    <t>https://podminky.urs.cz/item/CS_URS_2024_01/711491172</t>
  </si>
  <si>
    <t>(9,6*1,58)*2</t>
  </si>
  <si>
    <t>(9,6*2+1,58*2)*0,8</t>
  </si>
  <si>
    <t>69311172</t>
  </si>
  <si>
    <t>geotextilie PP s ÚV stabilizací 300g/m2</t>
  </si>
  <si>
    <t>48,224*1,05 "Přepočtené koeficientem množství</t>
  </si>
  <si>
    <t>721174025</t>
  </si>
  <si>
    <t>Potrubí kanalizační z PP odpadní DN 110</t>
  </si>
  <si>
    <t>https://podminky.urs.cz/item/CS_URS_2024_01/721174025</t>
  </si>
  <si>
    <t>(3*4)</t>
  </si>
  <si>
    <t>721174041</t>
  </si>
  <si>
    <t>Potrubí kanalizační z PP připojovací DN 32</t>
  </si>
  <si>
    <t>https://podminky.urs.cz/item/CS_URS_2024_01/721174041</t>
  </si>
  <si>
    <t>721174043</t>
  </si>
  <si>
    <t>Potrubí kanalizační z PP připojovací DN 50</t>
  </si>
  <si>
    <t>https://podminky.urs.cz/item/CS_URS_2024_01/721174043</t>
  </si>
  <si>
    <t>15,0+2,0</t>
  </si>
  <si>
    <t>721174045</t>
  </si>
  <si>
    <t>Potrubí kanalizační z PP připojovací DN 110</t>
  </si>
  <si>
    <t>https://podminky.urs.cz/item/CS_URS_2024_01/721174045</t>
  </si>
  <si>
    <t>721211422</t>
  </si>
  <si>
    <t>Vpusť podlahová se svislým odtokem DN 50/75/110 mřížka nerez 138x138</t>
  </si>
  <si>
    <t>-1617473884</t>
  </si>
  <si>
    <t>https://podminky.urs.cz/item/CS_URS_2024_01/721211422</t>
  </si>
  <si>
    <t>721226512</t>
  </si>
  <si>
    <t>Zápachová uzávěrka podomítková pro pračku a myčku DN 50</t>
  </si>
  <si>
    <t>https://podminky.urs.cz/item/CS_URS_2024_01/721226512</t>
  </si>
  <si>
    <t>1 "pračka</t>
  </si>
  <si>
    <t>1 "myčka</t>
  </si>
  <si>
    <t>1 "sušička</t>
  </si>
  <si>
    <t>721273153</t>
  </si>
  <si>
    <t>Hlavice ventilační polypropylen PP DN 110</t>
  </si>
  <si>
    <t>https://podminky.urs.cz/item/CS_URS_2024_01/721273153</t>
  </si>
  <si>
    <t>721290111</t>
  </si>
  <si>
    <t>Zkouška těsnosti potrubí kanalizace vodou DN do 125</t>
  </si>
  <si>
    <t>https://podminky.urs.cz/item/CS_URS_2024_01/721290111</t>
  </si>
  <si>
    <t>(5+15+5)</t>
  </si>
  <si>
    <t>998721101</t>
  </si>
  <si>
    <t>Přesun hmot tonážní pro vnitřní kanalizaci v objektech v do 6 m</t>
  </si>
  <si>
    <t>https://podminky.urs.cz/item/CS_URS_2024_01/998721101</t>
  </si>
  <si>
    <t>725119125</t>
  </si>
  <si>
    <t>Montáž klozetových mís závěsných na nosné stěny</t>
  </si>
  <si>
    <t>-328448697</t>
  </si>
  <si>
    <t>https://podminky.urs.cz/item/CS_URS_2024_01/725119125</t>
  </si>
  <si>
    <t>m. č. 07, 11, 14</t>
  </si>
  <si>
    <t>64236031</t>
  </si>
  <si>
    <t>klozet keramický bílý závěsný hluboké splachování 530x360x350mm</t>
  </si>
  <si>
    <t>-263685020</t>
  </si>
  <si>
    <t>725129101</t>
  </si>
  <si>
    <t>Montáž pisoáru keramického</t>
  </si>
  <si>
    <t>1007941302</t>
  </si>
  <si>
    <t>https://podminky.urs.cz/item/CS_URS_2024_01/725129101</t>
  </si>
  <si>
    <t>m. č. 15</t>
  </si>
  <si>
    <t>64251327</t>
  </si>
  <si>
    <t>pisoár keramický automatický s infračerveným splachovačem bateriové napájení</t>
  </si>
  <si>
    <t>-1421184737</t>
  </si>
  <si>
    <t>725219102</t>
  </si>
  <si>
    <t>Montáž umyvadla připevněného na šrouby do zdiva</t>
  </si>
  <si>
    <t>-130067703</t>
  </si>
  <si>
    <t>https://podminky.urs.cz/item/CS_URS_2024_01/725219102</t>
  </si>
  <si>
    <t>m. č. 03, 07, 10, 16, 22</t>
  </si>
  <si>
    <t>64211047</t>
  </si>
  <si>
    <t>umyvadlo keramické závěsné bílé š 650mm</t>
  </si>
  <si>
    <t>1046906987</t>
  </si>
  <si>
    <t>725241901</t>
  </si>
  <si>
    <t>Montáž vaničky sprchové</t>
  </si>
  <si>
    <t>-489741456</t>
  </si>
  <si>
    <t>https://podminky.urs.cz/item/CS_URS_2024_01/725241901</t>
  </si>
  <si>
    <t>m. č. 07, 10</t>
  </si>
  <si>
    <t>55423002</t>
  </si>
  <si>
    <t>vanička sprchová akrylátová čtvrtkruhová 800x800mm</t>
  </si>
  <si>
    <t>649388010</t>
  </si>
  <si>
    <t>725244907</t>
  </si>
  <si>
    <t>Montáž zástěny sprchové rohové (sprchový kout)</t>
  </si>
  <si>
    <t>-726957669</t>
  </si>
  <si>
    <t>https://podminky.urs.cz/item/CS_URS_2024_01/725244907</t>
  </si>
  <si>
    <t>55495028</t>
  </si>
  <si>
    <t>zástěna sprchového koutu čtyřdílná polorámová skleněná tl 6mm se dvěma otvíravými díly na vaničku 800x800mm levá/pravá polovina</t>
  </si>
  <si>
    <t>1036696730</t>
  </si>
  <si>
    <t>725291662</t>
  </si>
  <si>
    <t>Montáž sedačky do sprchy</t>
  </si>
  <si>
    <t>88371925</t>
  </si>
  <si>
    <t>https://podminky.urs.cz/item/CS_URS_2024_01/725291662</t>
  </si>
  <si>
    <t>55147082</t>
  </si>
  <si>
    <t>sedátko sklopné do sprchy s opěrnou nohou nerez mat 440x450x460mm</t>
  </si>
  <si>
    <t>-2088094914</t>
  </si>
  <si>
    <t>725339111</t>
  </si>
  <si>
    <t>Montáž výlevky</t>
  </si>
  <si>
    <t>-1434781532</t>
  </si>
  <si>
    <t>https://podminky.urs.cz/item/CS_URS_2024_01/725339111</t>
  </si>
  <si>
    <t>m. č. 04</t>
  </si>
  <si>
    <t>64271101</t>
  </si>
  <si>
    <t>výlevka keramická bílá</t>
  </si>
  <si>
    <t>2066097603</t>
  </si>
  <si>
    <t>725829101</t>
  </si>
  <si>
    <t>Montáž baterie nástěnné dřezové pákové a klasické</t>
  </si>
  <si>
    <t>-2096096452</t>
  </si>
  <si>
    <t>https://podminky.urs.cz/item/CS_URS_2024_01/725829101</t>
  </si>
  <si>
    <t>1 "výlevka m. č. 04</t>
  </si>
  <si>
    <t>55143976</t>
  </si>
  <si>
    <t>baterie dřezová páková nástěnná s kulatým ústím 300mm</t>
  </si>
  <si>
    <t>973792218</t>
  </si>
  <si>
    <t>725829111</t>
  </si>
  <si>
    <t>Montáž baterie stojánkové dřezové G 1/2"</t>
  </si>
  <si>
    <t>1940676507</t>
  </si>
  <si>
    <t>https://podminky.urs.cz/item/CS_URS_2024_01/725829111</t>
  </si>
  <si>
    <t>55145726</t>
  </si>
  <si>
    <t>baterie dřezová páková stojánková s vysokým výtokovým ramínkem chrom</t>
  </si>
  <si>
    <t>-575784311</t>
  </si>
  <si>
    <t>výrobek T1 - materiálového řešení dle specifikace</t>
  </si>
  <si>
    <t>výrobek T5 - materiálového řešení dle specifikace</t>
  </si>
  <si>
    <t>výrobek T6 - materiálového řešení dle specifikace</t>
  </si>
  <si>
    <t>725829131</t>
  </si>
  <si>
    <t>Montáž baterie umyvadlové stojánkové G 1/2" ostatní typ</t>
  </si>
  <si>
    <t>-1093946322</t>
  </si>
  <si>
    <t>https://podminky.urs.cz/item/CS_URS_2024_01/725829131</t>
  </si>
  <si>
    <t>m. č. - 03, 07, 10, 16, 22</t>
  </si>
  <si>
    <t>55144004</t>
  </si>
  <si>
    <t>baterie umyvadlová stojánková páková s ovládáním odpadu</t>
  </si>
  <si>
    <t>-767414553</t>
  </si>
  <si>
    <t>-1256193065</t>
  </si>
  <si>
    <t>kompletní montáž sprchové baterie</t>
  </si>
  <si>
    <t>2,0*4,0</t>
  </si>
  <si>
    <t>55145539</t>
  </si>
  <si>
    <t>baterie sprchová zapuštěná s přepínačem</t>
  </si>
  <si>
    <t>1182090765</t>
  </si>
  <si>
    <t>55145550</t>
  </si>
  <si>
    <t>rameno připojovací pro talířovou sprchu chrom</t>
  </si>
  <si>
    <t>625891137</t>
  </si>
  <si>
    <t>55145552</t>
  </si>
  <si>
    <t>sprcha hlavová dl 238mm</t>
  </si>
  <si>
    <t>2039347694</t>
  </si>
  <si>
    <t>55145003</t>
  </si>
  <si>
    <t>souprava sprchová komplet</t>
  </si>
  <si>
    <t>1523954494</t>
  </si>
  <si>
    <t>998725101</t>
  </si>
  <si>
    <t>Přesun hmot tonážní pro zařizovací předměty v objektech v do 6 m</t>
  </si>
  <si>
    <t>https://podminky.urs.cz/item/CS_URS_2024_01/998725101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</si>
  <si>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</si>
  <si>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</si>
  <si>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</si>
  <si>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</si>
  <si>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https://podminky.urs.cz/item/CS_URS_2024_01/726111031</t>
  </si>
  <si>
    <t>998726111</t>
  </si>
  <si>
    <t>Přesun hmot tonážní pro instalační prefabrikáty v objektech v do 6 m</t>
  </si>
  <si>
    <t>https://podminky.urs.cz/item/CS_URS_2024_01/998726111</t>
  </si>
  <si>
    <t>751792007</t>
  </si>
  <si>
    <t>Montáž sifonu pro odvod kondenzátu klimatizace</t>
  </si>
  <si>
    <t>574152134</t>
  </si>
  <si>
    <t>https://podminky.urs.cz/item/CS_URS_2024_01/751792007</t>
  </si>
  <si>
    <t>m. č. - 20</t>
  </si>
  <si>
    <t>48481003</t>
  </si>
  <si>
    <t>sifon pro odvod kondenzátu</t>
  </si>
  <si>
    <t>-185345624</t>
  </si>
  <si>
    <t>751792008</t>
  </si>
  <si>
    <t>Montáž hadice pro odvod kondenzátu klimatizace</t>
  </si>
  <si>
    <t>-124612310</t>
  </si>
  <si>
    <t>https://podminky.urs.cz/item/CS_URS_2024_01/751792008</t>
  </si>
  <si>
    <t>48481004</t>
  </si>
  <si>
    <t>hadice pro odvod kondenzátu</t>
  </si>
  <si>
    <t>-1625312586</t>
  </si>
  <si>
    <t>23-M</t>
  </si>
  <si>
    <t>Montáže potrubí</t>
  </si>
  <si>
    <t>230202036</t>
  </si>
  <si>
    <t>Montáž chráničky plastové průměru přes 250 do 315 mm</t>
  </si>
  <si>
    <t>-1061965927</t>
  </si>
  <si>
    <t>https://podminky.urs.cz/item/CS_URS_2024_01/230202036</t>
  </si>
  <si>
    <t>28612017</t>
  </si>
  <si>
    <t>trubka kanalizační PVC plnostěnná třívrstvá DN 315x3000mm SN12</t>
  </si>
  <si>
    <t>-350308635</t>
  </si>
  <si>
    <t xml:space="preserve">8,5*3  "stavební přípomoce</t>
  </si>
  <si>
    <t>D.1.4.3.3 - Požární nádrž</t>
  </si>
  <si>
    <t xml:space="preserve">      91 - Doplňující konstrukce a práce pozemních komunikací, letišť a ploch</t>
  </si>
  <si>
    <t xml:space="preserve">    HZS - Hodinové zúčtovací sazby</t>
  </si>
  <si>
    <t>131213702</t>
  </si>
  <si>
    <t>Hloubení nezapažených jam v nesoudržných horninách třídy těžitelnosti I skupiny 3 ručně</t>
  </si>
  <si>
    <t>1688551728</t>
  </si>
  <si>
    <t>https://podminky.urs.cz/item/CS_URS_2024_01/131213702</t>
  </si>
  <si>
    <t>požární nádrž</t>
  </si>
  <si>
    <t>(4,6+0,2)*(2,7+0,2)*(2,0+0,5)</t>
  </si>
  <si>
    <t>štěrkový podklad</t>
  </si>
  <si>
    <t xml:space="preserve">(4,6*2,7*0,1) </t>
  </si>
  <si>
    <t>-1784988900</t>
  </si>
  <si>
    <t>36,042 "výkop</t>
  </si>
  <si>
    <t>-(4,6*2,7*0,1) "výkop pro uložení štěrkového podkladu - výkopek odvezen na recyklační skládku</t>
  </si>
  <si>
    <t>-(4,6*2,7*2,0) "výkop požární nádrž - výkopek odvezen na recyklační skládku</t>
  </si>
  <si>
    <t>-611062349</t>
  </si>
  <si>
    <t>36,042-9,96</t>
  </si>
  <si>
    <t>-1710886228</t>
  </si>
  <si>
    <t>.odvezeno na recyklační skládku</t>
  </si>
  <si>
    <t>26,082*11,0</t>
  </si>
  <si>
    <t>819729928</t>
  </si>
  <si>
    <t>9,96</t>
  </si>
  <si>
    <t>2124707765</t>
  </si>
  <si>
    <t>26,082*1,8</t>
  </si>
  <si>
    <t>1122457708</t>
  </si>
  <si>
    <t>26,082</t>
  </si>
  <si>
    <t>692744571</t>
  </si>
  <si>
    <t>271572211</t>
  </si>
  <si>
    <t>Podsyp pod základové konstrukce se zhutněním z netříděného štěrkopísku</t>
  </si>
  <si>
    <t>-507102846</t>
  </si>
  <si>
    <t>https://podminky.urs.cz/item/CS_URS_2024_01/271572211</t>
  </si>
  <si>
    <t>fr 0-32, tl. 100 mm</t>
  </si>
  <si>
    <t>4,6*2,7*0,1</t>
  </si>
  <si>
    <t>Doplňující konstrukce a práce pozemních komunikací, letišť a ploch</t>
  </si>
  <si>
    <t>919726122</t>
  </si>
  <si>
    <t>Geotextilie pro ochranu, separaci a filtraci netkaná měrná hm přes 200 do 300 g/m2</t>
  </si>
  <si>
    <t>-134613502</t>
  </si>
  <si>
    <t>https://podminky.urs.cz/item/CS_URS_2024_01/919726122</t>
  </si>
  <si>
    <t>uložena na štěrkové lože</t>
  </si>
  <si>
    <t>4,6*2,7*1,1</t>
  </si>
  <si>
    <t>998142251</t>
  </si>
  <si>
    <t>Přesun hmot pro nádrže, jímky, zásobníky a jámy betonové monolitické v do 25 m</t>
  </si>
  <si>
    <t>-395686616</t>
  </si>
  <si>
    <t>https://podminky.urs.cz/item/CS_URS_2024_01/998142251</t>
  </si>
  <si>
    <t>HZS1292</t>
  </si>
  <si>
    <t>Hodinová zúčtovací sazba stavební dělník</t>
  </si>
  <si>
    <t>1092935408</t>
  </si>
  <si>
    <t>https://podminky.urs.cz/item/CS_URS_2024_01/HZS1292</t>
  </si>
  <si>
    <t>osazení požární nádrže včetně příslušenství</t>
  </si>
  <si>
    <t>5*8,5*3</t>
  </si>
  <si>
    <t>1292.1</t>
  </si>
  <si>
    <t xml:space="preserve">požární nádrž 22m3 - hranatá samonosná </t>
  </si>
  <si>
    <t>-1598873352</t>
  </si>
  <si>
    <t>Poznámka k položce:_x000d_
objem 22m³,_x000d_
vnitřní rozměry: _x000d_
délka 4400 mm, šířka 2500 mm, výška 2000 mm_x000d_
vnější rozměry_x000d_
délka 4600 mm, šířka 2700 mm, výška 2000 mm</t>
  </si>
  <si>
    <t>1292.2</t>
  </si>
  <si>
    <t>nástavec revizního komínku 50 cm, průměr 60 cm</t>
  </si>
  <si>
    <t>-1562622928</t>
  </si>
  <si>
    <t>Poznámka k položce:_x000d_
nástavec k prodloužení revizního komínu o 500 mm</t>
  </si>
  <si>
    <t>1292.3</t>
  </si>
  <si>
    <t>plastový poklop kruhový D610 - nepochozí</t>
  </si>
  <si>
    <t>272874045</t>
  </si>
  <si>
    <t>1292.4</t>
  </si>
  <si>
    <t>hasičské sání (požární sání)</t>
  </si>
  <si>
    <t>1367099406</t>
  </si>
  <si>
    <t xml:space="preserve">Poznámka k položce:_x000d_
základní výška hasičského sání 330 cm </t>
  </si>
  <si>
    <t>1292.5</t>
  </si>
  <si>
    <t>pitná voda - naplnění nádrže</t>
  </si>
  <si>
    <t>-848130412</t>
  </si>
  <si>
    <t>Poznámka k položce:_x000d_
včetně dopravy v cisterně</t>
  </si>
  <si>
    <t>22,0</t>
  </si>
  <si>
    <t>D.1.4.3.4 - Využití dešťové vody</t>
  </si>
  <si>
    <t>-1238675327</t>
  </si>
  <si>
    <t>7_Schéma systému napojení dešťové vody</t>
  </si>
  <si>
    <t>"přípojka, k úrovni přípojky ze studny"</t>
  </si>
  <si>
    <t>(13*0,6*1,2)</t>
  </si>
  <si>
    <t>´9,36 "výkop</t>
  </si>
  <si>
    <t>´-2,34 "obsyp potrubí</t>
  </si>
  <si>
    <t>´-0,78 "lože</t>
  </si>
  <si>
    <t>6,24</t>
  </si>
  <si>
    <t>2,34+0,78</t>
  </si>
  <si>
    <t>3,12*11,0</t>
  </si>
  <si>
    <t>3,12*1,8</t>
  </si>
  <si>
    <t>3,12</t>
  </si>
  <si>
    <t>9,36-2,34-0,78</t>
  </si>
  <si>
    <t>(13*0,6*0,3)</t>
  </si>
  <si>
    <t>2,34*2 "Přepočtené koeficientem množství</t>
  </si>
  <si>
    <t>(13*0,6*0,1)</t>
  </si>
  <si>
    <t>0,78*2 "Přepočtené koeficientem množství</t>
  </si>
  <si>
    <t>(11*0,1)</t>
  </si>
  <si>
    <t>871154201</t>
  </si>
  <si>
    <t>Montáž kanalizačního potrubí z PE SDR11 otevřený výkop sklon do 20 % svařovaných na tupo d 25x2,3 mm</t>
  </si>
  <si>
    <t>1873288956</t>
  </si>
  <si>
    <t>https://podminky.urs.cz/item/CS_URS_2024_01/871154201</t>
  </si>
  <si>
    <t>42+45</t>
  </si>
  <si>
    <t>28613420</t>
  </si>
  <si>
    <t>potrubí kanalizační jednovrstvé PE100 RC SDR11 25x2,3mm</t>
  </si>
  <si>
    <t>-595348436</t>
  </si>
  <si>
    <t>87*1,015 'Přepočtené koeficientem množství</t>
  </si>
  <si>
    <t>0,088*20,0 "Přepočtené koeficientem množství</t>
  </si>
  <si>
    <t>820682687</t>
  </si>
  <si>
    <t>23,0</t>
  </si>
  <si>
    <t>55114256</t>
  </si>
  <si>
    <t>kohout kulový vnější-vnitřní závit páčka PN 35 T 185°C 1" červený</t>
  </si>
  <si>
    <t>43633208</t>
  </si>
  <si>
    <t>filtr domácí na studenou vodu 1" se zpětným manuálním proplachem</t>
  </si>
  <si>
    <t>klapka zpětná G 1"</t>
  </si>
  <si>
    <t>28655676</t>
  </si>
  <si>
    <t>přechodka 25x1" vni s převlečnou maticí pro připojení elektromagnetických ventilů</t>
  </si>
  <si>
    <t>40541028</t>
  </si>
  <si>
    <t>ventil elektromagnetický, 1" vnitřní závit, cívka AC-24 V, s regulací průtoku, pracovní tlak do 16bar</t>
  </si>
  <si>
    <t>899922351</t>
  </si>
  <si>
    <t>Ponorná sonda pro snímání jedné hladiny kabel délky 5 m</t>
  </si>
  <si>
    <t>https://podminky.urs.cz/item/CS_URS_2024_01/899922351</t>
  </si>
  <si>
    <t>42690010</t>
  </si>
  <si>
    <t>tlaková řídící jednotka čerpadel domácích vodáren 2,2bar 230V</t>
  </si>
  <si>
    <t>11+23</t>
  </si>
  <si>
    <t>-984351015</t>
  </si>
  <si>
    <t>724149101</t>
  </si>
  <si>
    <t>Montáž čerpadla vodovodního ponorného výkonu do 56 l bez potrubí a příslušenství</t>
  </si>
  <si>
    <t>https://podminky.urs.cz/item/CS_URS_2024_01/724149101</t>
  </si>
  <si>
    <t>ponorné čerpadlo s přívodním kabelem 50 m a s elektronickou regulací tlaku vody, havarijní ochrana proti provozu na sucho, plovoucí sání s filtrem, tlakový spínač</t>
  </si>
  <si>
    <t>Poznámka k položce:_x000d_
kompletní sada pro udržení konstatního tlaku vody v objektu řídící jednotka,přípojka výtlaku 5/4" max průtok 3,4 m3/h</t>
  </si>
  <si>
    <t>724239112</t>
  </si>
  <si>
    <t>Montáž nádoby expanzní tlakové do 80 l vertikální ostatní typ</t>
  </si>
  <si>
    <t>https://podminky.urs.cz/item/CS_URS_2024_01/724239112</t>
  </si>
  <si>
    <t>48466403</t>
  </si>
  <si>
    <t>nádoba expanzní tlaková s membránou objem 18L PN 0,6</t>
  </si>
  <si>
    <t>-1657086007</t>
  </si>
  <si>
    <t>741122131</t>
  </si>
  <si>
    <t>Montáž kabel Cu plný kulatý žíla 4x1,5 až 4 mm2 zatažený v trubkách (např. CYKY)</t>
  </si>
  <si>
    <t>https://podminky.urs.cz/item/CS_URS_2024_01/741122131</t>
  </si>
  <si>
    <t>Poznámka k položce:_x000d_
CYKY, průměr kabelu 10,1mm</t>
  </si>
  <si>
    <t>42*1,15 "Přepočtené koeficientem množství</t>
  </si>
  <si>
    <t>34111060</t>
  </si>
  <si>
    <t>kabel instalační jádro Cu plné izolace PVC plášť PVC 450/750V (CYKY) 4x1,5mm2</t>
  </si>
  <si>
    <t>Poznámka k položce:_x000d_
CYKY, průměr kabelu 9,3mm</t>
  </si>
  <si>
    <t>55*1,15 "Přepočtené koeficientem množství</t>
  </si>
  <si>
    <t>741122123</t>
  </si>
  <si>
    <t>Montáž kabel Cu plný kulatý žíla 3x10 mm2 zatažený v trubkách (např. CYKY)</t>
  </si>
  <si>
    <t>https://podminky.urs.cz/item/CS_URS_2024_01/741122123</t>
  </si>
  <si>
    <t>34113256</t>
  </si>
  <si>
    <t>kabel Instalační flexibilní jádro Cu lanované izolace pryž plášť pryž chloroprenová 450/750V (H07RN-F) 3x1mm2</t>
  </si>
  <si>
    <t>Poznámka k položce:_x000d_
H07RN-F, průměr kabelu 10,7mm</t>
  </si>
  <si>
    <t>-87660326</t>
  </si>
  <si>
    <t>8,5*2 "stavební přípomoce</t>
  </si>
  <si>
    <t>D.1.4.4.1 - Silnoproud</t>
  </si>
  <si>
    <t xml:space="preserve">    21-M - Elektromontáže – rozvaděč vnitřní</t>
  </si>
  <si>
    <t xml:space="preserve">    46-M - Zemní práce při extr.mont.pracích</t>
  </si>
  <si>
    <t>1373105573</t>
  </si>
  <si>
    <t>přípojka NN</t>
  </si>
  <si>
    <t>odvoz přebytezného výkopu na recyklační skládku</t>
  </si>
  <si>
    <t>26,0*0,50*0,10</t>
  </si>
  <si>
    <t>1264757449</t>
  </si>
  <si>
    <t>odvoz na recyklační skládku</t>
  </si>
  <si>
    <t>1,3*11,0</t>
  </si>
  <si>
    <t>1007614336</t>
  </si>
  <si>
    <t>1,3*1,8</t>
  </si>
  <si>
    <t>1333985416</t>
  </si>
  <si>
    <t>741112001</t>
  </si>
  <si>
    <t>Montáž krabice zapuštěná plastová kruhová</t>
  </si>
  <si>
    <t>https://podminky.urs.cz/item/CS_URS_2024_01/741112001</t>
  </si>
  <si>
    <t>D.1.4.4_Elektroinstalace</t>
  </si>
  <si>
    <t>116,0</t>
  </si>
  <si>
    <t>34571551</t>
  </si>
  <si>
    <t>víčko krabic z PH, D 80mm</t>
  </si>
  <si>
    <t>34571450</t>
  </si>
  <si>
    <t>krabice pod omítku PVC přístrojová kruhová D 70mm</t>
  </si>
  <si>
    <t>741130021</t>
  </si>
  <si>
    <t>Ukončení vodič izolovaný do 2,5 mm2 na svorkovnici</t>
  </si>
  <si>
    <t>-996047361</t>
  </si>
  <si>
    <t>https://podminky.urs.cz/item/CS_URS_2024_01/741130021</t>
  </si>
  <si>
    <t>34562147</t>
  </si>
  <si>
    <t>svorka řadová šroubovací RSA nízkého napětí a průřezem vodiče 2,5mm2</t>
  </si>
  <si>
    <t>113840389</t>
  </si>
  <si>
    <t>741210005</t>
  </si>
  <si>
    <t>Montáž rozvodnice oceloplechová nebo plastová běžná do 200 kg</t>
  </si>
  <si>
    <t>https://podminky.urs.cz/item/CS_URS_2024_01/741210005</t>
  </si>
  <si>
    <t>35717566</t>
  </si>
  <si>
    <t>jádro elektrorozvodné šířka 660mm 6+0</t>
  </si>
  <si>
    <t>-381702856</t>
  </si>
  <si>
    <t>Poznámka k položce:_x000d_
elektroměrový rozvaděč pro jeden jednotarifní třífázový elektroměr s vestavěnou pojistkovou skříní</t>
  </si>
  <si>
    <t>ES112+100/NKE8P - Elektroměr. rozv.+pojistk skříň, 1xjednotarif</t>
  </si>
  <si>
    <t>1,00</t>
  </si>
  <si>
    <t>741372022</t>
  </si>
  <si>
    <t>Montáž svítidlo LED interiérové přisazené nástěnné hranaté nebo kruhové přes 0,09 do 0,36 m2 se zapojením vodičů</t>
  </si>
  <si>
    <t>-460485828</t>
  </si>
  <si>
    <t>https://podminky.urs.cz/item/CS_URS_2024_01/741372022</t>
  </si>
  <si>
    <t>stropní ploché svítidlo, LED 50W</t>
  </si>
  <si>
    <t>garáž</t>
  </si>
  <si>
    <t>34825006</t>
  </si>
  <si>
    <t>svítidlo interiérové přisazené obdélníkové/čtvercové přes 0,09 do 0,36m2 1900-4000lm</t>
  </si>
  <si>
    <t>-46961710</t>
  </si>
  <si>
    <t>741372063</t>
  </si>
  <si>
    <t>Montáž svítidlo LED exteriérové přisazené nástěnné hranaté nebo kruhové se zapojením vodičů</t>
  </si>
  <si>
    <t>2014851794</t>
  </si>
  <si>
    <t>https://podminky.urs.cz/item/CS_URS_2024_01/741372063</t>
  </si>
  <si>
    <t>nástěnné exteriérové svítidlo na světelný spínač</t>
  </si>
  <si>
    <t>terasa</t>
  </si>
  <si>
    <t>34845005</t>
  </si>
  <si>
    <t>svítidlo exteriérové nástěnné přisazené LED 1000-1500lm</t>
  </si>
  <si>
    <t>-1893956465</t>
  </si>
  <si>
    <t>Poznámka k položce:_x000d_
krytí IP44</t>
  </si>
  <si>
    <t>741372067</t>
  </si>
  <si>
    <t>Montáž svítidlo LED exteriérové přisazené nástěnné reflektorové se samostatným nebo integrovaným pohybovým čidlem se zapojením vodičů</t>
  </si>
  <si>
    <t>1983767612</t>
  </si>
  <si>
    <t>https://podminky.urs.cz/item/CS_URS_2024_01/741372067</t>
  </si>
  <si>
    <t>stropní ploché svítidlo, LED max. 20W</t>
  </si>
  <si>
    <t>hlavni vstup, garáž, zadní část domu</t>
  </si>
  <si>
    <t>34835004</t>
  </si>
  <si>
    <t>LED reflektor nástěnný do 20W s integ. čidlem</t>
  </si>
  <si>
    <t>-290195076</t>
  </si>
  <si>
    <t>741372154</t>
  </si>
  <si>
    <t>Montáž svítidlo LED průmyslové přisazené stropní se zapojením vodičů</t>
  </si>
  <si>
    <t>231015264</t>
  </si>
  <si>
    <t>https://podminky.urs.cz/item/CS_URS_2024_01/741372154</t>
  </si>
  <si>
    <t>stropní ploché svítidlo, LED 22W</t>
  </si>
  <si>
    <t>venkovní stání</t>
  </si>
  <si>
    <t>34835003</t>
  </si>
  <si>
    <t>svítidlo průmyslové přisazené podlouhlé kryt z PH přes 6000 lm</t>
  </si>
  <si>
    <t>-2047982520</t>
  </si>
  <si>
    <t>741372062</t>
  </si>
  <si>
    <t>Montáž svítidlo LED interiérové přisazené stropní hranaté nebo kruhové přes 0,09 do 0,36 m2 se zapojením vodičů</t>
  </si>
  <si>
    <t>-756073608</t>
  </si>
  <si>
    <t>https://podminky.urs.cz/item/CS_URS_2024_01/741372062</t>
  </si>
  <si>
    <t>pokoje, společenská místnost, technické místnosti, šatny</t>
  </si>
  <si>
    <t>stropní ploché svítidlo, LED 8W</t>
  </si>
  <si>
    <t>prádelna, čistící místnost, sociální zařízení</t>
  </si>
  <si>
    <t>34825003</t>
  </si>
  <si>
    <t>svítidlo interiérové stropní přisazené kruhové D 300-450mm 1900-2500lm</t>
  </si>
  <si>
    <t>433534118</t>
  </si>
  <si>
    <t>34825004</t>
  </si>
  <si>
    <t>svítidlo interiérové přisazené obdélníkové/čvercové do 0,09m2 1000-1500lm</t>
  </si>
  <si>
    <t>1694578058</t>
  </si>
  <si>
    <t>741372077</t>
  </si>
  <si>
    <t>Montáž svítidlo LED interiérové přisazené stropní hranaté nebo kruhové přes 0,09 do 0,36 m2 s pohybovým čidlem se zapojením vodičů</t>
  </si>
  <si>
    <t>-1095181403</t>
  </si>
  <si>
    <t>https://podminky.urs.cz/item/CS_URS_2024_01/741372077</t>
  </si>
  <si>
    <t>stropní ploché svítidlo na pohybové čidlo, LED 22W</t>
  </si>
  <si>
    <t>34825055</t>
  </si>
  <si>
    <t>svítidlo interiérové stropní přisazené kruhové D 300-450mm 1200-1900lm s pohybovým čidlem</t>
  </si>
  <si>
    <t>-1880855004</t>
  </si>
  <si>
    <t>741910415</t>
  </si>
  <si>
    <t>Montáž žlab kovový šířky do 500 mm bez víka</t>
  </si>
  <si>
    <t>-638794976</t>
  </si>
  <si>
    <t>https://podminky.urs.cz/item/CS_URS_2024_01/741910415</t>
  </si>
  <si>
    <t>34575495</t>
  </si>
  <si>
    <t>žlab kabelový pozinkovaný 2m/ks 100x250</t>
  </si>
  <si>
    <t>892888240</t>
  </si>
  <si>
    <t>14*1,05 "Přepočtené koeficientem množství</t>
  </si>
  <si>
    <t>741310001</t>
  </si>
  <si>
    <t>Montáž spínač nástěnný 1-jednopólový prostředí normální se zapojením vodičů</t>
  </si>
  <si>
    <t>https://podminky.urs.cz/item/CS_URS_2024_01/741310001</t>
  </si>
  <si>
    <t>34535015</t>
  </si>
  <si>
    <t>spínač nástěnný jednopólový, řazení 1, IP44, šroubové svorky</t>
  </si>
  <si>
    <t>741310022</t>
  </si>
  <si>
    <t>Montáž přepínač nástěnný 6-střídavý prostředí normální se zapojením vodičů</t>
  </si>
  <si>
    <t>https://podminky.urs.cz/item/CS_URS_2024_01/741310022</t>
  </si>
  <si>
    <t>34535018</t>
  </si>
  <si>
    <t>přepínač nástěnný střídavý, řazení 6, IP44, šroubové svorky</t>
  </si>
  <si>
    <t>741310125</t>
  </si>
  <si>
    <t>Montáž přepínač (polo)zapuštěný bezšroubové připojení 6+6-dvojitý střídavý se zapojením vodičů</t>
  </si>
  <si>
    <t>https://podminky.urs.cz/item/CS_URS_2024_01/741310125</t>
  </si>
  <si>
    <t>34539017</t>
  </si>
  <si>
    <t>přístroj přepínače střídavého dvojitého, řazení 6+6(6+1) bezšroubové svorky</t>
  </si>
  <si>
    <t>741310239</t>
  </si>
  <si>
    <t>Montáž přepínač (polo)zapuštěný šroubové připojení 7-křížový se zapojením vodičů</t>
  </si>
  <si>
    <t>https://podminky.urs.cz/item/CS_URS_2024_01/741310239</t>
  </si>
  <si>
    <t>34535004</t>
  </si>
  <si>
    <t>přepínač křížový kompletní, zápustný, řazení 7, šroubové svorky</t>
  </si>
  <si>
    <t>741313003</t>
  </si>
  <si>
    <t>Montáž zásuvka (polo)zapuštěná bezšroubové připojení 2x(2P+PE) dvojnásobná se zapojením vodičů</t>
  </si>
  <si>
    <t>https://podminky.urs.cz/item/CS_URS_2024_01/741313003</t>
  </si>
  <si>
    <t>46 "dvojitá zásuvka</t>
  </si>
  <si>
    <t>(7+4)*2 "čtyřnásobná zásuvka</t>
  </si>
  <si>
    <t>34555200</t>
  </si>
  <si>
    <t>zásuvka polozápustná dvojnásobná chráněná, šroubové svorky</t>
  </si>
  <si>
    <t>741313082</t>
  </si>
  <si>
    <t>Montáž zásuvka chráněná v krabici šroubové připojení 2P+PE prostředí venkovní, mokré se zapojením vodičů</t>
  </si>
  <si>
    <t>https://podminky.urs.cz/item/CS_URS_2024_01/741313082</t>
  </si>
  <si>
    <t>2+4</t>
  </si>
  <si>
    <t>34555233</t>
  </si>
  <si>
    <t>zásuvka nástěnná jednonásobná chráněná, s víčkem, IP54, šroubové svorky</t>
  </si>
  <si>
    <t>741314121</t>
  </si>
  <si>
    <t>Montáž vidlic průmyslových nástěnných 16 A, 3P+N+PE se zapojením vodičů</t>
  </si>
  <si>
    <t>https://podminky.urs.cz/item/CS_URS_2024_01/741314121</t>
  </si>
  <si>
    <t>35811654</t>
  </si>
  <si>
    <t>přívodka nástěnná 16A - 5pól, řazení 3P+N+PE, IP44, šroubové svorky</t>
  </si>
  <si>
    <t>741120001</t>
  </si>
  <si>
    <t>Montáž vodič Cu izolovaný plný a laněný žíla 0,35-6 mm2 pod omítku (např. CY)</t>
  </si>
  <si>
    <t>https://podminky.urs.cz/item/CS_URS_2024_01/741120001</t>
  </si>
  <si>
    <t>34141027</t>
  </si>
  <si>
    <t>vodič propojovací flexibilní jádro Cu lanované izolace PVC 450/750V (H07V-K) 1x6mm2</t>
  </si>
  <si>
    <t>198*1,15 "Přepočtené koeficientem množství</t>
  </si>
  <si>
    <t>741122011</t>
  </si>
  <si>
    <t>Montáž kabel Cu bez ukončení uložený pod omítku plný kulatý 2x1,5 až 2,5 mm2 (např. CYKY)</t>
  </si>
  <si>
    <t>https://podminky.urs.cz/item/CS_URS_2024_01/741122011</t>
  </si>
  <si>
    <t>34111116</t>
  </si>
  <si>
    <t>kabel silový oheň retardující bezhalogenový bez funkční schopnosti při požáru třída reakce na oheň B2cas1d1a1 jádro Cu 0,6/1kV (1-CXKH-R B2) 2x1,5mm2</t>
  </si>
  <si>
    <t>80*1,15 "Přepočtené koeficientem množství</t>
  </si>
  <si>
    <t>34111005</t>
  </si>
  <si>
    <t>kabel instalační jádro Cu plné izolace PVC plášť PVC 450/750V (CYKY) 2x1,5mm2</t>
  </si>
  <si>
    <t>275*1,15 "Přepočtené koeficientem množství</t>
  </si>
  <si>
    <t>34111030</t>
  </si>
  <si>
    <t>kabel instalační jádro Cu plné izolace PVC plášť PVC 450/750V (CYKY) 3x1,5mm2</t>
  </si>
  <si>
    <t>1080*1,15 "Přepočtené koeficientem množství</t>
  </si>
  <si>
    <t>741122016</t>
  </si>
  <si>
    <t>Montáž kabel Cu bez ukončení uložený pod omítku plný kulatý 3x2,5 až 6 mm2 (např. CYKY)</t>
  </si>
  <si>
    <t>https://podminky.urs.cz/item/CS_URS_2024_01/741122016</t>
  </si>
  <si>
    <t>34111036</t>
  </si>
  <si>
    <t>kabel instalační jádro Cu plné izolace PVC plášť PVC 450/750V (CYKY) 3x2,5mm2</t>
  </si>
  <si>
    <t>1560*1,15 "Přepočtené koeficientem množství</t>
  </si>
  <si>
    <t>741122025</t>
  </si>
  <si>
    <t>Montáž kabel Cu bez ukončení uložený pod omítku plný kulatý 4x16 až 25 mm2 (např. CYKY)</t>
  </si>
  <si>
    <t>https://podminky.urs.cz/item/CS_URS_2024_01/741122025</t>
  </si>
  <si>
    <t>přípojka NN k rozvaděči</t>
  </si>
  <si>
    <t>741122223</t>
  </si>
  <si>
    <t>Montáž kabel Cu plný kulatý žíla 4x16 až 25 mm2 uložený volně (např. CYKY)</t>
  </si>
  <si>
    <t>-665142916</t>
  </si>
  <si>
    <t>https://podminky.urs.cz/item/CS_URS_2024_01/741122223</t>
  </si>
  <si>
    <t>26,0</t>
  </si>
  <si>
    <t>34111080</t>
  </si>
  <si>
    <t>kabel instalační jádro Cu plné izolace PVC plášť PVC 450/750V (CYKY) 4x16mm2</t>
  </si>
  <si>
    <t>30,0*1,15 "Přepočtené koeficientem množství</t>
  </si>
  <si>
    <t>741122032</t>
  </si>
  <si>
    <t>Montáž kabel Cu bez ukončení uložený pod omítku plný kulatý 5x4 až 6 mm2 (např. CYKY)</t>
  </si>
  <si>
    <t>https://podminky.urs.cz/item/CS_URS_2024_01/741122032</t>
  </si>
  <si>
    <t>34111098</t>
  </si>
  <si>
    <t>kabel instalační jádro Cu plné izolace PVC plášť PVC 450/750V (CYKY) 5x4mm2</t>
  </si>
  <si>
    <t>51*1,15 "Přepočtené koeficientem množství</t>
  </si>
  <si>
    <t>741810002</t>
  </si>
  <si>
    <t>Celková prohlídka elektrického rozvodu a zařízení přes 100 000 do 500 000,- Kč</t>
  </si>
  <si>
    <t>https://podminky.urs.cz/item/CS_URS_2024_01/741810002</t>
  </si>
  <si>
    <t>Elektromontáže – rozvaděč vnitřní</t>
  </si>
  <si>
    <t>210812011</t>
  </si>
  <si>
    <t>Montáž kabelu Cu plného nebo laněného do 1 kV žíly 3x1,5 až 6 mm2 (např. CYKY) bez ukončení uloženého volně nebo v liště</t>
  </si>
  <si>
    <t>-599200724</t>
  </si>
  <si>
    <t>https://podminky.urs.cz/item/CS_URS_2024_01/210812011</t>
  </si>
  <si>
    <t>napájení pohonu vrat</t>
  </si>
  <si>
    <t>18,0</t>
  </si>
  <si>
    <t>74409298</t>
  </si>
  <si>
    <t>18,0*1,15 "Přepočtené koeficientem množství</t>
  </si>
  <si>
    <t>210812061</t>
  </si>
  <si>
    <t>Montáž kabelu Cu plného nebo laněného do 1 kV žíly 5x1,5 až 2,5 mm2 (např. CYKY) bez ukončení uloženého volně nebo v liště</t>
  </si>
  <si>
    <t>-1809443857</t>
  </si>
  <si>
    <t>https://podminky.urs.cz/item/CS_URS_2023_02/210812061</t>
  </si>
  <si>
    <t>kabel HDO - přípojka NN</t>
  </si>
  <si>
    <t>30,0</t>
  </si>
  <si>
    <t>-1892012187</t>
  </si>
  <si>
    <t>220880111</t>
  </si>
  <si>
    <t>Montáž generátoru včetně usazení a zapojení zařízení</t>
  </si>
  <si>
    <t>1452929453</t>
  </si>
  <si>
    <t>https://podminky.urs.cz/item/CS_URS_2024_01/220880111</t>
  </si>
  <si>
    <t>741spec-001</t>
  </si>
  <si>
    <t>motorgenerátor GP 16 400V, 16 kVA max, kapotovaný</t>
  </si>
  <si>
    <t>46-M</t>
  </si>
  <si>
    <t>Zemní práce při extr.mont.pracích</t>
  </si>
  <si>
    <t>460171412</t>
  </si>
  <si>
    <t>Hloubení kabelových nezapažených rýh strojně š 65 cm hl 50 cm v hornině tř I skupiny 3</t>
  </si>
  <si>
    <t>-1170958000</t>
  </si>
  <si>
    <t>https://podminky.urs.cz/item/CS_URS_2024_01/460171412</t>
  </si>
  <si>
    <t>kabelová rýha pro uložení kabelu pro přípojku NN, HDO a telekomunikační</t>
  </si>
  <si>
    <t>hloubka výkopu je stanovena po odečtení odstraněné ornice</t>
  </si>
  <si>
    <t>kabelová rýha pro napájení pohonu vrat</t>
  </si>
  <si>
    <t>460451422</t>
  </si>
  <si>
    <t>Zásyp kabelových rýh strojně se zhutněním š 65 cm hl 40 cm z horniny tř I skupiny 3</t>
  </si>
  <si>
    <t>-1046034040</t>
  </si>
  <si>
    <t>https://podminky.urs.cz/item/CS_URS_2024_01/460451422</t>
  </si>
  <si>
    <t>460481122</t>
  </si>
  <si>
    <t>Úprava pláně při elektromontážích v hornině třídy těžitelnosti I skupiny 3 se zhutněním ručně</t>
  </si>
  <si>
    <t>-1702993162</t>
  </si>
  <si>
    <t>https://podminky.urs.cz/item/CS_URS_2024_01/460481122</t>
  </si>
  <si>
    <t>přípojka NN, HDO, telekomunikace</t>
  </si>
  <si>
    <t>26,0*0,65</t>
  </si>
  <si>
    <t>40,0*0,65</t>
  </si>
  <si>
    <t>460661512</t>
  </si>
  <si>
    <t>Kabelové lože z písku pro kabely nn kryté plastovou fólií š lože přes 25 do 50 cm</t>
  </si>
  <si>
    <t>1651451169</t>
  </si>
  <si>
    <t>https://podminky.urs.cz/item/CS_URS_2024_01/460661512</t>
  </si>
  <si>
    <t>460791212</t>
  </si>
  <si>
    <t>Montáž trubek ochranných plastových uložených volně do rýhy ohebných přes 32 do 50 mm</t>
  </si>
  <si>
    <t>-1831089211</t>
  </si>
  <si>
    <t>https://podminky.urs.cz/item/CS_URS_2024_01/460791212</t>
  </si>
  <si>
    <t>přípojka NN, HDO</t>
  </si>
  <si>
    <t>telekomunikační přípojka</t>
  </si>
  <si>
    <t>34571351</t>
  </si>
  <si>
    <t>trubka elektroinstalační ohebná dvouplášťová korugovaná (chránička) D 41/50mm, HDPE+LDPE</t>
  </si>
  <si>
    <t>-1001126600</t>
  </si>
  <si>
    <t>78*1,05 'Přepočtené koeficientem množství</t>
  </si>
  <si>
    <t>741210002</t>
  </si>
  <si>
    <t>Montáž rozvodnice oceloplechová nebo plastová běžná do 50 kg</t>
  </si>
  <si>
    <t>1748631229</t>
  </si>
  <si>
    <t>https://podminky.urs.cz/item/CS_URS_2024_01/741210002</t>
  </si>
  <si>
    <t>35711012</t>
  </si>
  <si>
    <t>rozvodnice zapuštěná, plné dveře, IP41, 54 modulárních jednotek, vč. N/pE</t>
  </si>
  <si>
    <t>-1720266839</t>
  </si>
  <si>
    <t>741240001</t>
  </si>
  <si>
    <t>Montáž příslušenství rozvoden - vývodka kabelová do průměru 42 mm bez zhotovení otvorů</t>
  </si>
  <si>
    <t>1467406255</t>
  </si>
  <si>
    <t>https://podminky.urs.cz/item/CS_URS_2024_01/741240001</t>
  </si>
  <si>
    <t>741240011</t>
  </si>
  <si>
    <t>Montáž příslušenství rozvoden - zhotovení otvoru pro osazení vývodek do průměru 42 mm</t>
  </si>
  <si>
    <t>-750816787</t>
  </si>
  <si>
    <t>https://podminky.urs.cz/item/CS_URS_2024_01/741240011</t>
  </si>
  <si>
    <t>741310561</t>
  </si>
  <si>
    <t>Montáž vypínač tří/čtyřpól výkonový pojistkový do 63 A bez zapojení vodičů</t>
  </si>
  <si>
    <t>1194984440</t>
  </si>
  <si>
    <t>https://podminky.urs.cz/item/CS_URS_2024_01/741310561</t>
  </si>
  <si>
    <t>35822188</t>
  </si>
  <si>
    <t>jistič 3-pólový 63 A vypínací charakteristika C vypínací schopnost 25 kA</t>
  </si>
  <si>
    <t>1663690072</t>
  </si>
  <si>
    <t>741321003</t>
  </si>
  <si>
    <t>Montáž proudových chráničů dvoupólových nn do 25 A ve skříni se zapojením vodičů</t>
  </si>
  <si>
    <t>-1483149058</t>
  </si>
  <si>
    <t>https://podminky.urs.cz/item/CS_URS_2024_01/741321003</t>
  </si>
  <si>
    <t>35829011</t>
  </si>
  <si>
    <t>chránič proudový 2 pólový 16A typ B</t>
  </si>
  <si>
    <t>-941246037</t>
  </si>
  <si>
    <t>35829002</t>
  </si>
  <si>
    <t>chránič proudový 2 pólový 25A typ A 0,03A</t>
  </si>
  <si>
    <t>-940680919</t>
  </si>
  <si>
    <t>741321043</t>
  </si>
  <si>
    <t>Montáž proudových chráničů čtyřpólových nn do 63 A ve skříni se zapojením vodičů</t>
  </si>
  <si>
    <t>-1148568266</t>
  </si>
  <si>
    <t>https://podminky.urs.cz/item/CS_URS_2024_01/741321043</t>
  </si>
  <si>
    <t>35829006</t>
  </si>
  <si>
    <t>chránič proudový 4 pólový 25A typ A 0,03A</t>
  </si>
  <si>
    <t>-575286596</t>
  </si>
  <si>
    <t>35829008</t>
  </si>
  <si>
    <t>chránič proudový 4 pólový 40A typ A 0,3A</t>
  </si>
  <si>
    <t>486764004</t>
  </si>
  <si>
    <t>741320101</t>
  </si>
  <si>
    <t>Montáž jističů jednopólových nn do 25 A bez krytu se zapojením vodičů</t>
  </si>
  <si>
    <t>750592827</t>
  </si>
  <si>
    <t>https://podminky.urs.cz/item/CS_URS_2024_01/741320101</t>
  </si>
  <si>
    <t>35822107</t>
  </si>
  <si>
    <t>jistič 1-pólový 6 A vypínací charakteristika B vypínací schopnost 10 kA</t>
  </si>
  <si>
    <t>179089257</t>
  </si>
  <si>
    <t>35822111</t>
  </si>
  <si>
    <t>jistič 1-pólový 16 A vypínací charakteristika B vypínací schopnost 10 kA</t>
  </si>
  <si>
    <t>-763809930</t>
  </si>
  <si>
    <t>35822124</t>
  </si>
  <si>
    <t>jistič 1-pólový 16 A vypínací charakteristika C vypínací schopnost 10 kA</t>
  </si>
  <si>
    <t>-277738662</t>
  </si>
  <si>
    <t>741320161</t>
  </si>
  <si>
    <t>Montáž jističů třípólových nn do 25 A bez krytu se zapojením vodičů</t>
  </si>
  <si>
    <t>-1942553100</t>
  </si>
  <si>
    <t>https://podminky.urs.cz/item/CS_URS_2024_01/741320161</t>
  </si>
  <si>
    <t>35822167</t>
  </si>
  <si>
    <t>jistič 3-pólový 16 A vypínací charakteristika D vypínací schopnost 10 kA</t>
  </si>
  <si>
    <t>2139476308</t>
  </si>
  <si>
    <t>741320171</t>
  </si>
  <si>
    <t>Montáž jističů třípólových nn do 63 A bez krytu se zapojením vodičů</t>
  </si>
  <si>
    <t>-1021180583</t>
  </si>
  <si>
    <t>https://podminky.urs.cz/item/CS_URS_2024_01/741320171</t>
  </si>
  <si>
    <t>35829008.1</t>
  </si>
  <si>
    <t>jistič 3-pólový 32 A vypínací charakteristika C vypínací schopnost 10 kA</t>
  </si>
  <si>
    <t>-948849617</t>
  </si>
  <si>
    <t>741330043</t>
  </si>
  <si>
    <t>Montáž stykač střídavý vestavný třípólový do 40 A se zapojením vodičů</t>
  </si>
  <si>
    <t>-1397638742</t>
  </si>
  <si>
    <t>https://podminky.urs.cz/item/CS_URS_2024_01/741330043</t>
  </si>
  <si>
    <t>35821101</t>
  </si>
  <si>
    <t>stykač vzduchový 3-pólový 32 A C9.10 220-230V / 50Hz</t>
  </si>
  <si>
    <t>1289200721</t>
  </si>
  <si>
    <t>74133R</t>
  </si>
  <si>
    <t>Montáž přípojnice 1fázová</t>
  </si>
  <si>
    <t>-1642957973</t>
  </si>
  <si>
    <t>35421003</t>
  </si>
  <si>
    <t>přípojnice 1fázová 12 modulů</t>
  </si>
  <si>
    <t>992949628</t>
  </si>
  <si>
    <t>74133R.1</t>
  </si>
  <si>
    <t>Montáž přípojnice 3fázová</t>
  </si>
  <si>
    <t>-1723737532</t>
  </si>
  <si>
    <t>35421005</t>
  </si>
  <si>
    <t>přípojnice 3fázová 12 modulů</t>
  </si>
  <si>
    <t>-319602591</t>
  </si>
  <si>
    <t>741231004</t>
  </si>
  <si>
    <t>Montáž svorkovnice do rozvaděčů - řadová vodič do 16 mm2 se zapojením vodičů</t>
  </si>
  <si>
    <t>-518330014</t>
  </si>
  <si>
    <t>https://podminky.urs.cz/item/CS_URS_2024_01/741231004</t>
  </si>
  <si>
    <t>34562697</t>
  </si>
  <si>
    <t>svorkovnice pro AL krabice šroubovací čtyřpólová pro 4x5 vodičů 1,5-4,0mm2, 500V</t>
  </si>
  <si>
    <t>-130174366</t>
  </si>
  <si>
    <t>741R</t>
  </si>
  <si>
    <t>Popis jistících a ochranných el. přístrojů dle okruhů pro uživatele</t>
  </si>
  <si>
    <t>-702913725</t>
  </si>
  <si>
    <t>24 "revize, uvedení do provozu, zkušební provoz</t>
  </si>
  <si>
    <t>30 "stavební přípomoce</t>
  </si>
  <si>
    <t>D.1.4.4.2 - Hromosvod</t>
  </si>
  <si>
    <t>741420001</t>
  </si>
  <si>
    <t>Montáž drát nebo lano hromosvodné svodové D do 10 mm s podpěrou</t>
  </si>
  <si>
    <t>https://podminky.urs.cz/item/CS_URS_2024_01/741420001</t>
  </si>
  <si>
    <t>50,0</t>
  </si>
  <si>
    <t>35441073</t>
  </si>
  <si>
    <t>drát D 10mm FeZn</t>
  </si>
  <si>
    <t>50*0,617 "Přepočtené koeficientem množství</t>
  </si>
  <si>
    <t>35441560</t>
  </si>
  <si>
    <t>podpěra vedení FeZn na plechovou krytinu 110mm</t>
  </si>
  <si>
    <t>741420022</t>
  </si>
  <si>
    <t>Montáž svorka hromosvodná se 3 a více šrouby</t>
  </si>
  <si>
    <t>https://podminky.urs.cz/item/CS_URS_2024_01/741420022</t>
  </si>
  <si>
    <t>35441875</t>
  </si>
  <si>
    <t>svorka křížová pro vodič D 6-10mm</t>
  </si>
  <si>
    <t>741420024</t>
  </si>
  <si>
    <t>Montáž svorka hromosvodná na konstrukce</t>
  </si>
  <si>
    <t>https://podminky.urs.cz/item/CS_URS_2024_01/741420024</t>
  </si>
  <si>
    <t>35441895</t>
  </si>
  <si>
    <t>svorka připojovací k připojení kovových částí</t>
  </si>
  <si>
    <t>741430002</t>
  </si>
  <si>
    <t>Montáž tyč jímací délky do 3 m na konstrukci zděnou</t>
  </si>
  <si>
    <t>https://podminky.urs.cz/item/CS_URS_2024_01/741430002</t>
  </si>
  <si>
    <t>35442156</t>
  </si>
  <si>
    <t>tyč jímací s rovným koncem 18/10 1500 (500/1000)mm AlMgSi</t>
  </si>
  <si>
    <t>741810001</t>
  </si>
  <si>
    <t>Celková prohlídka elektrického rozvodu a zařízení do 100 000,- Kč</t>
  </si>
  <si>
    <t>https://podminky.urs.cz/item/CS_URS_2024_01/741810001</t>
  </si>
  <si>
    <t>Poznámka k položce:_x000d_
revizní zkoušky vč. revizní zprávy dle ČSN 33 1500,ČSN 33 2000-6</t>
  </si>
  <si>
    <t>741820001</t>
  </si>
  <si>
    <t>Měření zemních odporů zemniče</t>
  </si>
  <si>
    <t>https://podminky.urs.cz/item/CS_URS_2024_01/741820001</t>
  </si>
  <si>
    <t>2 "spolupráce s revizním technikem</t>
  </si>
  <si>
    <t>4 "přípravné a pomocné práce pro montáž LPS</t>
  </si>
  <si>
    <t xml:space="preserve">8,5*5  "stavební přípomoce</t>
  </si>
  <si>
    <t>D.1.4.4.3 - Fotovoltaika</t>
  </si>
  <si>
    <t xml:space="preserve">      741.1 - Elektroinstalace</t>
  </si>
  <si>
    <t xml:space="preserve">      741.2 - Rozvaděč RFVE</t>
  </si>
  <si>
    <t xml:space="preserve">      741.3 - Doplnění rozvaděče NN</t>
  </si>
  <si>
    <t>741.1</t>
  </si>
  <si>
    <t>26*1,15 "Přepočtené koeficientem množství</t>
  </si>
  <si>
    <t>741120003</t>
  </si>
  <si>
    <t>Montáž vodič Cu izolovaný plný a laněný žíla 10-16 mm2 pod omítku (např. CY)</t>
  </si>
  <si>
    <t>https://podminky.urs.cz/item/CS_URS_2024_01/741120003</t>
  </si>
  <si>
    <t>34141028</t>
  </si>
  <si>
    <t>vodič propojovací flexibilní jádro Cu lanované izolace PVC 450/750V (H07V-K) 1x10mm2</t>
  </si>
  <si>
    <t>20*1,15 "Přepočtené koeficientem množství</t>
  </si>
  <si>
    <t>741120124</t>
  </si>
  <si>
    <t>Montáž fotovoltaických kabelů uložených v trubkách nebo lištách průměru přes 4 do 6 mm</t>
  </si>
  <si>
    <t>https://podminky.urs.cz/item/CS_URS_2024_01/741120124</t>
  </si>
  <si>
    <t>34111851</t>
  </si>
  <si>
    <t>kabel fotovoltaický černý nebo červený průměr 6mm</t>
  </si>
  <si>
    <t>250*1,2 "Přepočtené koeficientem množství</t>
  </si>
  <si>
    <t>741122041</t>
  </si>
  <si>
    <t>Montáž kabel Cu bez ukončení uložený pod omítku plný kulatý 7x1,5 až 2,5 mm2 (např. CYKY)</t>
  </si>
  <si>
    <t>https://podminky.urs.cz/item/CS_URS_2024_01/741122041</t>
  </si>
  <si>
    <t>34111110</t>
  </si>
  <si>
    <t>kabel instalační jádro Cu plné izolace PVC plášť PVC 450/750V (CYKY) 7x1,5mm2</t>
  </si>
  <si>
    <t>741130001</t>
  </si>
  <si>
    <t>Ukončení vodič izolovaný do 2,5 mm2 v rozváděči nebo na přístroji</t>
  </si>
  <si>
    <t>https://podminky.urs.cz/item/CS_URS_2024_01/741130001</t>
  </si>
  <si>
    <t>741711051</t>
  </si>
  <si>
    <t>Montáž nosné konstrukce fotovoltaických panelů jednotlivých komponentů z hliníkových profilů</t>
  </si>
  <si>
    <t>https://podminky.urs.cz/item/CS_URS_2024_01/741711051</t>
  </si>
  <si>
    <t>(18*4)+(1,64*17)*2</t>
  </si>
  <si>
    <t>42412484</t>
  </si>
  <si>
    <t>profil hliníkový pro fotovoltaické konstrukce 50x50mm</t>
  </si>
  <si>
    <t>127,76*1,05 "Přepočtené koeficientem množství</t>
  </si>
  <si>
    <t>42412497</t>
  </si>
  <si>
    <t>spojka profilů fotovoltaických konstrukcí, hliník</t>
  </si>
  <si>
    <t>741721001</t>
  </si>
  <si>
    <t>Montáž fotovoltaických panelů krystalických na šikmou střechu výkonu do 100 Wp</t>
  </si>
  <si>
    <t>https://podminky.urs.cz/item/CS_URS_2024_01/741721001</t>
  </si>
  <si>
    <t>32,0</t>
  </si>
  <si>
    <t>35001015</t>
  </si>
  <si>
    <t>panel fotovoltaický monokrystalický 305Wp</t>
  </si>
  <si>
    <t>-631925515</t>
  </si>
  <si>
    <t>741751016</t>
  </si>
  <si>
    <t>Montáž akumulátorové baterie lithiové pro fotovoltaické systémy s napětím 12 V s kapacitou přes 100 do 150 Ah</t>
  </si>
  <si>
    <t>https://podminky.urs.cz/item/CS_URS_2024_01/741751016</t>
  </si>
  <si>
    <t xml:space="preserve">Poznámka k položce:_x000d_
Akumulační bateriový systém: - akumulátor (Lithium) o celkové kapacitě min. 11,5kWh - integrovaný Aktivní Battery management systém (BMS) - hybridní střídač /síť o výkonu 10kW DC couping, BACKUP+OFFGRID - monitorovací jednotka akumul.bateriového systému (včetně sledování jednotlivých bateriových článků) - rozvaděč pro připojení akumulačního bateriového systému k vnitřnímu rozvodu elektřiny - chytré měřící jednotky, měřiče a komunikační jednotky  - bezpečnostnostní prvky bateriového akumulačního systému, central stop, odpojovače akumulátorů</t>
  </si>
  <si>
    <t>34641047</t>
  </si>
  <si>
    <t>baterie pro fotovoltaické systémy 12,8V/160Ah Lithium-železo-fosfátové, vestavěné Bluetooth</t>
  </si>
  <si>
    <t>-409487434</t>
  </si>
  <si>
    <t>741761002</t>
  </si>
  <si>
    <t>Montáž hlavní jednotky monitorovacího zařízení fotovoltaických systémů přes 1 do 6 střídačů</t>
  </si>
  <si>
    <t>https://podminky.urs.cz/item/CS_URS_2024_01/741761002</t>
  </si>
  <si>
    <t>Poznámka k položce:_x000d_
Smart Logger, zobrazovací jednotky_x000d_
komunikační kabel RS485_x000d_
zapojení, včetně zprovoznění</t>
  </si>
  <si>
    <t>40561082</t>
  </si>
  <si>
    <t>hlavní jednotka monitoringu až pro 6 střídačů, pro menší instalace, lze připojit kromě střídače nebo elektroměru i senzory a zařízení na výstupu</t>
  </si>
  <si>
    <t>-1299524740</t>
  </si>
  <si>
    <t>montáž safety jednotky a bezpečnostního tlačítka</t>
  </si>
  <si>
    <t>74199001.1</t>
  </si>
  <si>
    <t>safety jednotka DC/AC</t>
  </si>
  <si>
    <t>327557541</t>
  </si>
  <si>
    <t>74199001.2</t>
  </si>
  <si>
    <t>požární FV servoodpojovač</t>
  </si>
  <si>
    <t>-106888688</t>
  </si>
  <si>
    <t>741.2</t>
  </si>
  <si>
    <t>Rozvaděč RFVE</t>
  </si>
  <si>
    <t>741210001</t>
  </si>
  <si>
    <t>Montáž rozvodnice oceloplechová nebo plastová běžná do 20 kg</t>
  </si>
  <si>
    <t>https://podminky.urs.cz/item/CS_URS_2024_01/741210001</t>
  </si>
  <si>
    <t>35713121</t>
  </si>
  <si>
    <t>rozvodnice nástěnná, průhledné dveře, 1 řada, šířka 18 modulárních jednotek</t>
  </si>
  <si>
    <t>741312011</t>
  </si>
  <si>
    <t>Montáž odpojovač třípólový do 500 V do 400 A bez zapojení vodičů</t>
  </si>
  <si>
    <t>https://podminky.urs.cz/item/CS_URS_2024_01/741312011</t>
  </si>
  <si>
    <t>1285204</t>
  </si>
  <si>
    <t>POJ.ODPOJOVAC FB01F3P 3P 32A 10X38 GG/A</t>
  </si>
  <si>
    <t>1146472</t>
  </si>
  <si>
    <t>POJISTKOVY ODPOJOVAC OPT22/3 OEZ</t>
  </si>
  <si>
    <t>741320163</t>
  </si>
  <si>
    <t>Montáž jističů třípólových nn do 25 A s krytem se zapojením vodičů</t>
  </si>
  <si>
    <t>https://podminky.urs.cz/item/CS_URS_2024_01/741320163</t>
  </si>
  <si>
    <t>35822155</t>
  </si>
  <si>
    <t>jistič 3-pólový 6 A vypínací charakteristika C vypínací schopnost 10 kA</t>
  </si>
  <si>
    <t>35822158</t>
  </si>
  <si>
    <t>jistič 3-pólový 10 A vypínací charakteristika B vypínací schopnost 10 kA</t>
  </si>
  <si>
    <t>741320183</t>
  </si>
  <si>
    <t>Montáž jističů třípólových nn do 125 A s krytem se zapojením vodičů</t>
  </si>
  <si>
    <t>https://podminky.urs.cz/item/CS_URS_2024_01/741320183</t>
  </si>
  <si>
    <t>1 "hlavní jistič</t>
  </si>
  <si>
    <t>35822204</t>
  </si>
  <si>
    <t>jistič 3-pólový 100 A vypínací charakteristika vypínací schopnost 25 kA</t>
  </si>
  <si>
    <t>741322021</t>
  </si>
  <si>
    <t>Montáž svodiče bleskových proudů nn typ 1 čtyřpólových impulzní proud do 35 kA se zapojením vodičů</t>
  </si>
  <si>
    <t>https://podminky.urs.cz/item/CS_URS_2024_01/741322021</t>
  </si>
  <si>
    <t>10.060.931</t>
  </si>
  <si>
    <t>DEHN Svodič guard M 275 TNS</t>
  </si>
  <si>
    <t>-121036396</t>
  </si>
  <si>
    <t>741.3</t>
  </si>
  <si>
    <t>Doplnění rozvaděče NN</t>
  </si>
  <si>
    <t>741320173</t>
  </si>
  <si>
    <t>Montáž jističů třípólových nn do 63 A s krytem se zapojením vodičů</t>
  </si>
  <si>
    <t>https://podminky.urs.cz/item/CS_URS_2024_01/741320173</t>
  </si>
  <si>
    <t>35822176</t>
  </si>
  <si>
    <t>1439841394</t>
  </si>
  <si>
    <t xml:space="preserve">4,0  "oživení napájení, rozváděče a technologie FVE</t>
  </si>
  <si>
    <t>3,0 "vnitřní zapojení doplnění do stáv. rozváděče, včetně úpravy vrchní masky</t>
  </si>
  <si>
    <t>D.1.4.4.4 - Slaboproud</t>
  </si>
  <si>
    <t>D1 - Telefonní a datové rozvody</t>
  </si>
  <si>
    <t>D2 - Elektonický zabezpečovací systém</t>
  </si>
  <si>
    <t>D3 - Kamerový systém</t>
  </si>
  <si>
    <t>D4 - Společná televizní anténa</t>
  </si>
  <si>
    <t>D5 - Ostatní</t>
  </si>
  <si>
    <t>D6 - Total stop</t>
  </si>
  <si>
    <t>D7 - Elektrická požární signalizace</t>
  </si>
  <si>
    <t>D8 - Venkovní rolety</t>
  </si>
  <si>
    <t>D1</t>
  </si>
  <si>
    <t>Telefonní a datové rozvody</t>
  </si>
  <si>
    <t>741110052</t>
  </si>
  <si>
    <t>Montáž trubka plastová ohebná D přes 23 do 35 mm uložená volně</t>
  </si>
  <si>
    <t>https://podminky.urs.cz/item/CS_URS_2024_01/741110052</t>
  </si>
  <si>
    <t>110,0</t>
  </si>
  <si>
    <t>34571093</t>
  </si>
  <si>
    <t>trubka elektroinstalační tuhá z PVC D 22,1/25 mm, délka 3m</t>
  </si>
  <si>
    <t>110,0*1,05 "Přepočtené koeficientem množství</t>
  </si>
  <si>
    <t>741110062</t>
  </si>
  <si>
    <t>Montáž trubka plastová ohebná D přes 23 do 35 mm uložená pod omítku</t>
  </si>
  <si>
    <t>https://podminky.urs.cz/item/CS_URS_2024_01/741110062</t>
  </si>
  <si>
    <t>95,0</t>
  </si>
  <si>
    <t>34571800</t>
  </si>
  <si>
    <t>chránička optického kabelu HDPE jednoplášťová bezhalogenová D 25/20mm</t>
  </si>
  <si>
    <t>95,0*1,05 "Přepočtené koeficientem množství</t>
  </si>
  <si>
    <t>741135032</t>
  </si>
  <si>
    <t>Číslování jednostranné spojek, závěrů a forem do 20 žil</t>
  </si>
  <si>
    <t>1383712098</t>
  </si>
  <si>
    <t>https://podminky.urs.cz/item/CS_URS_2024_01/741135032</t>
  </si>
  <si>
    <t>35442114</t>
  </si>
  <si>
    <t>štítek plastový - bez označení</t>
  </si>
  <si>
    <t>-1253944503</t>
  </si>
  <si>
    <t>742110102</t>
  </si>
  <si>
    <t>Montáž kabelového žlabu pro slaboproud šířky do 150 mm</t>
  </si>
  <si>
    <t>https://podminky.urs.cz/item/CS_URS_2024_01/742110102</t>
  </si>
  <si>
    <t>50,0+4,0+4,0+10,0</t>
  </si>
  <si>
    <t>34575131</t>
  </si>
  <si>
    <t>žlab kabelový s víkem PVC (100x100)</t>
  </si>
  <si>
    <t>-950265160</t>
  </si>
  <si>
    <t>Poznámka k položce:_x000d_
vč. příslušenství (držáky, spojky, rohy, odbočky)</t>
  </si>
  <si>
    <t>10,0</t>
  </si>
  <si>
    <t>34575600</t>
  </si>
  <si>
    <t>žlab kabelový drátěný galvanicky zinkovaný 150/100mm</t>
  </si>
  <si>
    <t>-1976825470</t>
  </si>
  <si>
    <t>34575491</t>
  </si>
  <si>
    <t>žlab kabelový pozinkovaný 2m/ks 50x62</t>
  </si>
  <si>
    <t>34575002</t>
  </si>
  <si>
    <t>víko žlabu pozinkované 2m/ks š 62mm</t>
  </si>
  <si>
    <t>742110161</t>
  </si>
  <si>
    <t>Montáž spony pro uchycení kabelů pro slaboproud</t>
  </si>
  <si>
    <t>-1704361150</t>
  </si>
  <si>
    <t>https://podminky.urs.cz/item/CS_URS_2024_01/742110161</t>
  </si>
  <si>
    <t>130,0</t>
  </si>
  <si>
    <t>34571944</t>
  </si>
  <si>
    <t>příchytka elektroinstalační řadová bezšroubová kabelů D 10-25mm na lištu</t>
  </si>
  <si>
    <t>742124001</t>
  </si>
  <si>
    <t>Montáž kabelů datových FTP, UTP, STP pro vnitřní rozvody do žlabu nebo lišty</t>
  </si>
  <si>
    <t>https://podminky.urs.cz/item/CS_URS_2024_01/742124001</t>
  </si>
  <si>
    <t>900,0</t>
  </si>
  <si>
    <t>742124002</t>
  </si>
  <si>
    <t>Montáž kabelů datových FTP, UTP, STP pro vnitřní rozvody do trubky</t>
  </si>
  <si>
    <t>https://podminky.urs.cz/item/CS_URS_2024_01/742124002</t>
  </si>
  <si>
    <t>34121271</t>
  </si>
  <si>
    <t>kabel datový bezhalogenový celkově stíněný opletením se stíněnými páry Al fólií třída reakce na oheň B2cas1d1a1 jádro Cu plné (S/FTP) kategorie 7</t>
  </si>
  <si>
    <t>900,0+300,0</t>
  </si>
  <si>
    <t>1200,0*1,2 "Přepočtené koeficientem množství</t>
  </si>
  <si>
    <t>36,0+14+2,0+2,0</t>
  </si>
  <si>
    <t>34111821</t>
  </si>
  <si>
    <t>kabel komunikační RJ45 UTP v délce 0,9m pro připojení sledovačů a ovládacích panelů</t>
  </si>
  <si>
    <t>36,0+2,0</t>
  </si>
  <si>
    <t>37452040</t>
  </si>
  <si>
    <t>prvek ukončovací datového rozvodu keystone 1xRJ45 STP Cat6A samořezný kabelová pojistka</t>
  </si>
  <si>
    <t>14,0+2,0</t>
  </si>
  <si>
    <t>742123001</t>
  </si>
  <si>
    <t>Montáž přepěťové ochrany pro slaboproudá zařízení</t>
  </si>
  <si>
    <t>306696656</t>
  </si>
  <si>
    <t>https://podminky.urs.cz/item/CS_URS_2024_01/742123001</t>
  </si>
  <si>
    <t>35889541</t>
  </si>
  <si>
    <t>Svodič přepětí - výměnný modul, 230V, signalizace, na DIN lištu</t>
  </si>
  <si>
    <t>-2120387898</t>
  </si>
  <si>
    <t>742124013</t>
  </si>
  <si>
    <t>Montáž kabelů datových optických pro vnitřní rozvody ukončení vlákna optického kabelu pigtailem včetně svaru optického vlákna</t>
  </si>
  <si>
    <t>https://podminky.urs.cz/item/CS_URS_2024_01/742124013</t>
  </si>
  <si>
    <t>34123140</t>
  </si>
  <si>
    <t>patchcord optický duplex délka 2m</t>
  </si>
  <si>
    <t>742128002</t>
  </si>
  <si>
    <t>Označování kabelů dalším štítkem</t>
  </si>
  <si>
    <t>https://podminky.urs.cz/item/CS_URS_2024_01/742128002</t>
  </si>
  <si>
    <t>36,0</t>
  </si>
  <si>
    <t>35442113</t>
  </si>
  <si>
    <t>štítek kovový - bez čísla</t>
  </si>
  <si>
    <t>742128003</t>
  </si>
  <si>
    <t>Svazkování kabelů</t>
  </si>
  <si>
    <t>-1010271924</t>
  </si>
  <si>
    <t>https://podminky.urs.cz/item/CS_URS_2024_01/742128003</t>
  </si>
  <si>
    <t>34572331</t>
  </si>
  <si>
    <t>páska stahovací kabelová 12,6x230mm</t>
  </si>
  <si>
    <t>100 kus</t>
  </si>
  <si>
    <t>-1700485653</t>
  </si>
  <si>
    <t>0,0277777777777778*36 'Přepočtené koeficientem množství</t>
  </si>
  <si>
    <t>742330005</t>
  </si>
  <si>
    <t>Montáž rozvaděče stojanového přes 30U</t>
  </si>
  <si>
    <t>https://podminky.urs.cz/item/CS_URS_2024_01/742330005</t>
  </si>
  <si>
    <t>35712047</t>
  </si>
  <si>
    <t>rozvaděč stojanový 19" celoskleněné dveře 42U/800x600mm</t>
  </si>
  <si>
    <t>Poznámka k položce:_x000d_
včetně rámu pro vestavbu tří napájecích zdrojů do 19" rozvaděče</t>
  </si>
  <si>
    <t>742330012</t>
  </si>
  <si>
    <t>Montáž zařízení do rozvaděče (switch, UPS, DVR, server) bez nastavení</t>
  </si>
  <si>
    <t>https://podminky.urs.cz/item/CS_URS_2024_01/742330012</t>
  </si>
  <si>
    <t>35712105</t>
  </si>
  <si>
    <t>switch 24 portů Gigabit (24x PoE/PoE+) kapacita 48Gbps 370W</t>
  </si>
  <si>
    <t>34641108</t>
  </si>
  <si>
    <t>UPS on-line dvojitá konverze 1/1 fáze 3kVA/2,7kW 8x IEC zásuvky montáž do racku 2U</t>
  </si>
  <si>
    <t>742330022</t>
  </si>
  <si>
    <t>Montáž napájecího panelu do rozvaděče</t>
  </si>
  <si>
    <t>https://podminky.urs.cz/item/CS_URS_2024_01/742330022</t>
  </si>
  <si>
    <t>742.1</t>
  </si>
  <si>
    <t>Vyvazovací panel vertikální, 42U</t>
  </si>
  <si>
    <t>742330023</t>
  </si>
  <si>
    <t>Montáž vyvazovacího panelu 1U</t>
  </si>
  <si>
    <t>https://podminky.urs.cz/item/CS_URS_2024_01/742330023</t>
  </si>
  <si>
    <t>37451145</t>
  </si>
  <si>
    <t>panel vyvazovací 5x plastové oko s průchody 1U 19"</t>
  </si>
  <si>
    <t>742330035</t>
  </si>
  <si>
    <t>Montáž patch panelu IDSN, 25 portů</t>
  </si>
  <si>
    <t>797532004</t>
  </si>
  <si>
    <t>https://podminky.urs.cz/item/CS_URS_2024_01/742330035</t>
  </si>
  <si>
    <t>37451135</t>
  </si>
  <si>
    <t>patch panel telefonní ISDN 1U 25 portů 19"</t>
  </si>
  <si>
    <t>742330037</t>
  </si>
  <si>
    <t>Montáž jednotky ventilační do stropu či podlahy stojanového rozvaděče</t>
  </si>
  <si>
    <t>https://podminky.urs.cz/item/CS_URS_2024_01/742330037</t>
  </si>
  <si>
    <t>42914000</t>
  </si>
  <si>
    <t>jednotka ventilační rozvaděče univerzální se 2 ventilátory do stropu nebo podlahy</t>
  </si>
  <si>
    <t>742330044</t>
  </si>
  <si>
    <t>Montáž datové zásuvky 1 až 6 pozic</t>
  </si>
  <si>
    <t>1720360647</t>
  </si>
  <si>
    <t>https://podminky.urs.cz/item/CS_URS_2024_01/742330044</t>
  </si>
  <si>
    <t>zásuvkový modul</t>
  </si>
  <si>
    <t>7,0+2,0</t>
  </si>
  <si>
    <t>nosná maska</t>
  </si>
  <si>
    <t>kryt</t>
  </si>
  <si>
    <t>37451175</t>
  </si>
  <si>
    <t>modul zásuvkový se záclonkou úhlový (neosazený) pro keystone 2xRJ45 45x45mm</t>
  </si>
  <si>
    <t>37451183</t>
  </si>
  <si>
    <t>modul zásuvkový 1xRJ45 osazený 22,5x45mm se záclonkou úhlový UTP Cat6</t>
  </si>
  <si>
    <t>742.2</t>
  </si>
  <si>
    <t>maska nosná se dvěma otvory</t>
  </si>
  <si>
    <t>742.3</t>
  </si>
  <si>
    <t>maska nosná s jedním otvorem</t>
  </si>
  <si>
    <t>37451022</t>
  </si>
  <si>
    <t>kryt zásuvky komunikační (pro nosnou masku)</t>
  </si>
  <si>
    <t>742330046</t>
  </si>
  <si>
    <t>Montáž patch panelu 48 portů</t>
  </si>
  <si>
    <t>https://podminky.urs.cz/item/CS_URS_2024_01/742330046</t>
  </si>
  <si>
    <t>37451117</t>
  </si>
  <si>
    <t>patch panel Cat6 2U 48 portů RJ45 19" UTP</t>
  </si>
  <si>
    <t>220260025</t>
  </si>
  <si>
    <t>Montáž krabice typu KO, KP, KR, KT pod omítku s vysekáním lůžka</t>
  </si>
  <si>
    <t>1900264461</t>
  </si>
  <si>
    <t>https://podminky.urs.cz/item/CS_URS_2024_01/220260025</t>
  </si>
  <si>
    <t>datová zásuvka 2xRJ45, cat.6A</t>
  </si>
  <si>
    <t>datová zásuvka 1xRJ45 pro WIFI, cat. 6A</t>
  </si>
  <si>
    <t>34571140</t>
  </si>
  <si>
    <t>krabice instalační pod omítku plast</t>
  </si>
  <si>
    <t>742330036</t>
  </si>
  <si>
    <t>Montáž optické vany - sestavení</t>
  </si>
  <si>
    <t>https://podminky.urs.cz/item/CS_URS_2024_01/742330036</t>
  </si>
  <si>
    <t>35759005</t>
  </si>
  <si>
    <t>vana optická neosazená výsuvná 1U 1xkazeta pro 24 svárů 12xSC duplex</t>
  </si>
  <si>
    <t>HZS3221</t>
  </si>
  <si>
    <t>Hodinová zúčtovací sazba montér slaboproudých zařízení</t>
  </si>
  <si>
    <t>907754552</t>
  </si>
  <si>
    <t>https://podminky.urs.cz/item/CS_URS_2024_01/HZS3221</t>
  </si>
  <si>
    <t>optická kazeta s víkem pro 12 svarů</t>
  </si>
  <si>
    <t>montáž</t>
  </si>
  <si>
    <t>742.4</t>
  </si>
  <si>
    <t>742330102</t>
  </si>
  <si>
    <t>Měření optického segmentu, měření útlumu, 2 okna</t>
  </si>
  <si>
    <t>https://podminky.urs.cz/item/CS_URS_2024_01/742330102</t>
  </si>
  <si>
    <t>220182024</t>
  </si>
  <si>
    <t>Označení optického kabelu nebo spojky HDPE trubky zaměřovacím markerem / dvojicí magnetů</t>
  </si>
  <si>
    <t>https://podminky.urs.cz/item/CS_URS_2024_01/220182024</t>
  </si>
  <si>
    <t>35442110</t>
  </si>
  <si>
    <t>štítek plastový - čísla svodů</t>
  </si>
  <si>
    <t>220523001</t>
  </si>
  <si>
    <t>Montáž pobočkové [ATU Interconnect 200] do 60 poboček</t>
  </si>
  <si>
    <t>528434512</t>
  </si>
  <si>
    <t>https://podminky.urs.cz/item/CS_URS_2024_01/220523001</t>
  </si>
  <si>
    <t>742.5</t>
  </si>
  <si>
    <t xml:space="preserve">telefonní pobočková ústředna  </t>
  </si>
  <si>
    <t xml:space="preserve">Poznámka k položce:_x000d_
 (z důvodu rozšíření stávající sítě)_x000d_
Specifikace:  2x ISDN2 , 4x analogové telefony, 4x digitální telefony, 12x IP telefony a 4x SIP trunk + potřebné licence a karty.  (např. Omni PCX Office RCE small + mounting kit)</t>
  </si>
  <si>
    <t>220450002</t>
  </si>
  <si>
    <t>Montáž switche datového</t>
  </si>
  <si>
    <t>https://podminky.urs.cz/item/CS_URS_2024_01/220450002</t>
  </si>
  <si>
    <t>-1202593436</t>
  </si>
  <si>
    <t>228060303</t>
  </si>
  <si>
    <t>Přistavení a příprava kabelového bubnu pro navíjení kabelu přes 200 do 400 žil</t>
  </si>
  <si>
    <t>https://podminky.urs.cz/item/CS_URS_2024_01/228060303</t>
  </si>
  <si>
    <t>528912062</t>
  </si>
  <si>
    <t>D2</t>
  </si>
  <si>
    <t>Elektonický zabezpečovací systém</t>
  </si>
  <si>
    <t>1703245329</t>
  </si>
  <si>
    <t>40,0*1,15 "Přepočtené koeficientem množství</t>
  </si>
  <si>
    <t>741751613</t>
  </si>
  <si>
    <t>Montáž sledovače stavu baterie fotovoltaického systému přes 2000 do 6000 A</t>
  </si>
  <si>
    <t>230032407</t>
  </si>
  <si>
    <t>https://podminky.urs.cz/item/CS_URS_2024_01/741751613</t>
  </si>
  <si>
    <t>34111823</t>
  </si>
  <si>
    <t>kabel komunikační RJ45 UTP v délce 3m pro připojení sledovačů a ovládacích panelů</t>
  </si>
  <si>
    <t>742110002</t>
  </si>
  <si>
    <t>Montáž trubek pro slaboproud plastových ohebných uložených pod omítku</t>
  </si>
  <si>
    <t>-188521437</t>
  </si>
  <si>
    <t>https://podminky.urs.cz/item/CS_URS_2024_01/742110002</t>
  </si>
  <si>
    <t>34571051</t>
  </si>
  <si>
    <t>trubka elektroinstalační ohebná EN 500 86-1141 (chránička) D 22,9/28,5mm</t>
  </si>
  <si>
    <t>130,0*1,05 "Přepočtené koeficientem množství</t>
  </si>
  <si>
    <t>742121001</t>
  </si>
  <si>
    <t>Montáž kabelů sdělovacích pro vnitřní rozvody do 15 žil</t>
  </si>
  <si>
    <t>-1966829138</t>
  </si>
  <si>
    <t>https://podminky.urs.cz/item/CS_URS_2024_01/742121001</t>
  </si>
  <si>
    <t>50,0+800,0</t>
  </si>
  <si>
    <t>34121056</t>
  </si>
  <si>
    <t>kabel sdělovací stíněný laminovanou Al fólií s příložným Cu drátem jádro Cu plné izolace PVC plášť PVC 100V (SYKFY) 10x2x0,5mm2</t>
  </si>
  <si>
    <t>50,0*1,2 "Přepočtené koeficientem množství</t>
  </si>
  <si>
    <t>800,0</t>
  </si>
  <si>
    <t>800,0*1,2 "Přepočtené koeficientem množství</t>
  </si>
  <si>
    <t>293069933</t>
  </si>
  <si>
    <t>-1094416472</t>
  </si>
  <si>
    <t>742220007</t>
  </si>
  <si>
    <t>Montáž ústředny PZTS se zdrojem a komunikátorem přes 8 do 12 linek</t>
  </si>
  <si>
    <t>https://podminky.urs.cz/item/CS_URS_2024_01/742220007</t>
  </si>
  <si>
    <t>40466006</t>
  </si>
  <si>
    <t>deska procesorová ústředny PZTS</t>
  </si>
  <si>
    <t>40466056</t>
  </si>
  <si>
    <t>kryt ústředny, kovový, tamper kontakt, bez transformátoru</t>
  </si>
  <si>
    <t>40466102</t>
  </si>
  <si>
    <t>modul expanzní smyček pro přenosové zařízení, 8 smyček</t>
  </si>
  <si>
    <t>742.6</t>
  </si>
  <si>
    <t>plechový kryt pro umístění 2 expandérů, tamper otevření, rozměr 215x150x50</t>
  </si>
  <si>
    <t>742220141</t>
  </si>
  <si>
    <t>Montáž ovládací klávesnice pro dodanou ústřednu</t>
  </si>
  <si>
    <t>439361704</t>
  </si>
  <si>
    <t>https://podminky.urs.cz/item/CS_URS_2024_01/742220141</t>
  </si>
  <si>
    <t>40467026</t>
  </si>
  <si>
    <t>klávesnice ústředny PZTS, LCD/LED</t>
  </si>
  <si>
    <t>742220161</t>
  </si>
  <si>
    <t>Montáž akumulátoru 12 V</t>
  </si>
  <si>
    <t>405607927</t>
  </si>
  <si>
    <t>https://podminky.urs.cz/item/CS_URS_2024_01/742220161</t>
  </si>
  <si>
    <t>34641076</t>
  </si>
  <si>
    <t>akumulátor 12V/3,5Ah</t>
  </si>
  <si>
    <t>742220171</t>
  </si>
  <si>
    <t>Montáž komunikátoru telefonního do ústředny bez držáku</t>
  </si>
  <si>
    <t>1323621701</t>
  </si>
  <si>
    <t>https://podminky.urs.cz/item/CS_URS_2024_01/742220171</t>
  </si>
  <si>
    <t>40466048</t>
  </si>
  <si>
    <t>modul komunikační, rozhraní RS-485</t>
  </si>
  <si>
    <t>742220172</t>
  </si>
  <si>
    <t>Montáž komunikátoru GSM do ústředny bez držáku</t>
  </si>
  <si>
    <t>883922473</t>
  </si>
  <si>
    <t>https://podminky.urs.cz/item/CS_URS_2024_01/742220172</t>
  </si>
  <si>
    <t>40466052</t>
  </si>
  <si>
    <t>anténa GSM prutová</t>
  </si>
  <si>
    <t>742220232</t>
  </si>
  <si>
    <t>Montáž detektoru na stěnu nebo na strop</t>
  </si>
  <si>
    <t>-1637201735</t>
  </si>
  <si>
    <t>https://podminky.urs.cz/item/CS_URS_2024_01/742220232</t>
  </si>
  <si>
    <t>15,0+9,0</t>
  </si>
  <si>
    <t>40461025</t>
  </si>
  <si>
    <t>detektor pohybu duální sběrnicový, PIR a MW</t>
  </si>
  <si>
    <t>40461031</t>
  </si>
  <si>
    <t>detektor tříštění skla</t>
  </si>
  <si>
    <t>742220235</t>
  </si>
  <si>
    <t>Montáž magnetického kontaktu povrchového</t>
  </si>
  <si>
    <t>1746581572</t>
  </si>
  <si>
    <t>https://podminky.urs.cz/item/CS_URS_2024_01/742220235</t>
  </si>
  <si>
    <t>3,0+3,0</t>
  </si>
  <si>
    <t>40461039</t>
  </si>
  <si>
    <t>kontakt magnetický, vratový, armovaná hadice</t>
  </si>
  <si>
    <t>40461037</t>
  </si>
  <si>
    <t>kontakt magnetický, blok</t>
  </si>
  <si>
    <t>742220255</t>
  </si>
  <si>
    <t>Montáž sirény vnitřní pro vyhlášení poplachu</t>
  </si>
  <si>
    <t>-1903657457</t>
  </si>
  <si>
    <t>https://podminky.urs.cz/item/CS_URS_2024_01/742220255</t>
  </si>
  <si>
    <t>40464007</t>
  </si>
  <si>
    <t>siréna vnitřní plastová nezálohovaná, 130 dB/1m</t>
  </si>
  <si>
    <t>742220256</t>
  </si>
  <si>
    <t>Montáž zálohové sirény s majákem a s akumulátorem 1,2 Ah</t>
  </si>
  <si>
    <t>-87121790</t>
  </si>
  <si>
    <t>https://podminky.urs.cz/item/CS_URS_2024_01/742220256</t>
  </si>
  <si>
    <t>40464020</t>
  </si>
  <si>
    <t>siréna venkovní plastová zálohovaná, s majákem a akumulátorem, 110 dB/1m, záblesk červený</t>
  </si>
  <si>
    <t>220450021</t>
  </si>
  <si>
    <t>Nastavení a konfigurace SW dohledu 1 port</t>
  </si>
  <si>
    <t>https://podminky.urs.cz/item/CS_URS_2024_01/220450021</t>
  </si>
  <si>
    <t>1005103623</t>
  </si>
  <si>
    <t>D3</t>
  </si>
  <si>
    <t>Kamerový systém</t>
  </si>
  <si>
    <t>1945302412</t>
  </si>
  <si>
    <t>742110003</t>
  </si>
  <si>
    <t>Montáž trubek pro slaboproud plastových ohebných uložených volně na příchytky</t>
  </si>
  <si>
    <t>-1591161149</t>
  </si>
  <si>
    <t>https://podminky.urs.cz/item/CS_URS_2024_01/742110003</t>
  </si>
  <si>
    <t>26,0*1,05 "Přepočtené koeficientem množství</t>
  </si>
  <si>
    <t>-1924364921</t>
  </si>
  <si>
    <t>313639585</t>
  </si>
  <si>
    <t>250026661</t>
  </si>
  <si>
    <t>34121272</t>
  </si>
  <si>
    <t>kabel datový bezhalogenový celkově stíněný opletením se stíněnými páry Al fólií třída reakce na oheň B2cas1d1a1 jádro Cu plné (S/FTP) kategorie 7a</t>
  </si>
  <si>
    <t>250,0*1,2 "Přepočtené koeficientem množství</t>
  </si>
  <si>
    <t>742230001</t>
  </si>
  <si>
    <t>Montáž DVR nebo NAS, nahrávacího zařízení pro kamery</t>
  </si>
  <si>
    <t>-1924688562</t>
  </si>
  <si>
    <t>https://podminky.urs.cz/item/CS_URS_2024_01/742230001</t>
  </si>
  <si>
    <t>38471005</t>
  </si>
  <si>
    <t>videorekordér síťový (NVR) pro záznam 8 IP kamer bez HDD maximální rozlišení záznamu 12MP HDMI 4K Audio 8x PoE</t>
  </si>
  <si>
    <t>742230002</t>
  </si>
  <si>
    <t>Montáž PC pro sledování kamerového systému, OS, monitor, klávesnice myš</t>
  </si>
  <si>
    <t>277607660</t>
  </si>
  <si>
    <t>https://podminky.urs.cz/item/CS_URS_2024_01/742230002</t>
  </si>
  <si>
    <t>40342004</t>
  </si>
  <si>
    <t>monitor LCD LED 27" 16:9 Full HD VGA HDMI 230V</t>
  </si>
  <si>
    <t>742230003</t>
  </si>
  <si>
    <t>Montáž venkovní kamery</t>
  </si>
  <si>
    <t>-1696327867</t>
  </si>
  <si>
    <t>https://podminky.urs.cz/item/CS_URS_2024_01/742230003</t>
  </si>
  <si>
    <t>38475055</t>
  </si>
  <si>
    <t>kamera venkovní IP bullet maximální rozlišení záznamu 4MP bílé světlo 60m WDR 130dB VCA IP67</t>
  </si>
  <si>
    <t>742230004</t>
  </si>
  <si>
    <t>Montáž vnitřní kamery</t>
  </si>
  <si>
    <t>891587143</t>
  </si>
  <si>
    <t>https://podminky.urs.cz/item/CS_URS_2024_01/742230004</t>
  </si>
  <si>
    <t>38475204</t>
  </si>
  <si>
    <t>kamera vnitřní IP kompaktní maximální rozlišení záznamu 4MP přísvit IR 10m WDR 120 dB PIR VA 12V/PoE</t>
  </si>
  <si>
    <t>742230007</t>
  </si>
  <si>
    <t>Montáž konzoly pro kryt nebo kameru</t>
  </si>
  <si>
    <t>-1405840617</t>
  </si>
  <si>
    <t>https://podminky.urs.cz/item/CS_URS_2024_01/742230007</t>
  </si>
  <si>
    <t>38479021</t>
  </si>
  <si>
    <t>krabice instalační pro montáž dome/bulet kamer na zeď</t>
  </si>
  <si>
    <t>1170500940</t>
  </si>
  <si>
    <t>1786255130</t>
  </si>
  <si>
    <t>742230102</t>
  </si>
  <si>
    <t>Instalace a nastavení SW pro sledování kamer</t>
  </si>
  <si>
    <t>537990053</t>
  </si>
  <si>
    <t>https://podminky.urs.cz/item/CS_URS_2024_01/742230102</t>
  </si>
  <si>
    <t>95311012</t>
  </si>
  <si>
    <t>software pro správu systému</t>
  </si>
  <si>
    <t>742330101</t>
  </si>
  <si>
    <t>Měření metalického segmentu s vyhotovením protokolu</t>
  </si>
  <si>
    <t>https://podminky.urs.cz/item/CS_URS_2024_01/742330101</t>
  </si>
  <si>
    <t>220111502</t>
  </si>
  <si>
    <t>Číslování kabelů oboustranné</t>
  </si>
  <si>
    <t>https://podminky.urs.cz/item/CS_URS_2024_01/220111502</t>
  </si>
  <si>
    <t>1886995823</t>
  </si>
  <si>
    <t>D4</t>
  </si>
  <si>
    <t>Společná televizní anténa</t>
  </si>
  <si>
    <t>-96245706</t>
  </si>
  <si>
    <t>40,0*1,05 "Přepočtené koeficientem množství</t>
  </si>
  <si>
    <t>-105522356</t>
  </si>
  <si>
    <t>34121301</t>
  </si>
  <si>
    <t>kabel koaxiální stíněný 2xAl/PES a opletením z CuSn drátků 144x0,12mm2, plášť PVC bílý, jádro CU pr. 1,13mm</t>
  </si>
  <si>
    <t>40,0*1,2 "Přepočtené koeficientem množství</t>
  </si>
  <si>
    <t>742320052</t>
  </si>
  <si>
    <t>Montáž instalační krabice pro komunikační tablo s krytem</t>
  </si>
  <si>
    <t>-851797625</t>
  </si>
  <si>
    <t>https://podminky.urs.cz/item/CS_URS_2024_01/742320052</t>
  </si>
  <si>
    <t>35712111</t>
  </si>
  <si>
    <t>rozvaděč nástěnný optický vnitřní na zeď kovový se zámkem až 48 svarů 2x pozice pro quick pack moduly</t>
  </si>
  <si>
    <t>742420051</t>
  </si>
  <si>
    <t>Montáž anténního rozbočovače</t>
  </si>
  <si>
    <t>1126908620</t>
  </si>
  <si>
    <t>https://podminky.urs.cz/item/CS_URS_2024_01/742420051</t>
  </si>
  <si>
    <t>40561029</t>
  </si>
  <si>
    <t>rozbočovač RJ45 1xRJ45 samec / 15cm kabel / 2xRJ45 samice</t>
  </si>
  <si>
    <t>742420001</t>
  </si>
  <si>
    <t>Montáž venkovní televizní antény</t>
  </si>
  <si>
    <t>-671804591</t>
  </si>
  <si>
    <t>https://podminky.urs.cz/item/CS_URS_2024_01/742420001</t>
  </si>
  <si>
    <t>38454002</t>
  </si>
  <si>
    <t>anténa pro příjem DVB-T2 42 dBi bez zdroje filtr LTE třmen na uchycení hliník a sklolaminát</t>
  </si>
  <si>
    <t>742420021</t>
  </si>
  <si>
    <t>Montáž antenního stožáru včetně upevňovacího materiálu</t>
  </si>
  <si>
    <t>-1535892026</t>
  </si>
  <si>
    <t>https://podminky.urs.cz/item/CS_URS_2024_01/742420021</t>
  </si>
  <si>
    <t>31686018</t>
  </si>
  <si>
    <t>držák antény mezi krovy stavitelný 62-95 cm žárový zinek průměr stožáru 48mm výška 1m</t>
  </si>
  <si>
    <t>742420121</t>
  </si>
  <si>
    <t>Montáž televizní zásuvky koncové nebo průběžné</t>
  </si>
  <si>
    <t>567161579</t>
  </si>
  <si>
    <t>https://podminky.urs.cz/item/CS_URS_2024_01/742420121</t>
  </si>
  <si>
    <t>3,0+3,0+3,0</t>
  </si>
  <si>
    <t>37451027</t>
  </si>
  <si>
    <t>zásuvka koncová TV/R/DATA pro kabelovou TV bez krabičky a bez víčka útlum 4,5dB</t>
  </si>
  <si>
    <t>37451006</t>
  </si>
  <si>
    <t>přístroj zásuvky TV+R+SAT, koncový (typ EU 3303)</t>
  </si>
  <si>
    <t>220300642</t>
  </si>
  <si>
    <t>Ukončení kabelu koaxiálního pro anténní svody průměru do 10 mm</t>
  </si>
  <si>
    <t>217286372</t>
  </si>
  <si>
    <t>https://podminky.urs.cz/item/CS_URS_2024_01/220300642</t>
  </si>
  <si>
    <t>220111436</t>
  </si>
  <si>
    <t>Kontrolní a závěrečné měření kabelu pro rozvod signalizace</t>
  </si>
  <si>
    <t>710136753</t>
  </si>
  <si>
    <t>https://podminky.urs.cz/item/CS_URS_2024_01/220111436</t>
  </si>
  <si>
    <t>2082668962</t>
  </si>
  <si>
    <t>D5</t>
  </si>
  <si>
    <t>Ostatní</t>
  </si>
  <si>
    <t>742110013</t>
  </si>
  <si>
    <t>Montáž trubek pro slaboproud plastových tuhých pro vnitřní rozvody pro optická vlákna</t>
  </si>
  <si>
    <t>-611549679</t>
  </si>
  <si>
    <t>https://podminky.urs.cz/item/CS_URS_2024_01/742110013</t>
  </si>
  <si>
    <t>Poznámka k položce:_x000d_
příprava:_x000d_
antény pro vysílačky - chránička pr.32mm s protahovacím lankem, z m.č.03 (od centrály) na střechu k místu budoucí antény vysílaček_x000d_
rezervní chránička pro slaboproudé rozvody do podlahy 75/62mm</t>
  </si>
  <si>
    <t>29,0</t>
  </si>
  <si>
    <t>34571801</t>
  </si>
  <si>
    <t>chránička optického kabelu HDPE jednoplášťová bezhalogenová D 32/27mm</t>
  </si>
  <si>
    <t>-189523466</t>
  </si>
  <si>
    <t>antény pro vysílačky - chránička pr.32mm s protahovacím lankem, z m.č.03 (od centrály) na střechu k místu budoucí antény vysílaček</t>
  </si>
  <si>
    <t>rezervní chránička pro slaboproudé rozvody do podlahy 75/62mm</t>
  </si>
  <si>
    <t>29,0*1,05 "Přepočtené koeficientem množství</t>
  </si>
  <si>
    <t>220320201</t>
  </si>
  <si>
    <t>Montáž zvonku pro vnitřní použití na střídavý nebo stejnosměrný proud napětí 3 až 24 V</t>
  </si>
  <si>
    <t>-1707279513</t>
  </si>
  <si>
    <t>https://podminky.urs.cz/item/CS_URS_2024_01/220320201</t>
  </si>
  <si>
    <t>39491035</t>
  </si>
  <si>
    <t>zvonek 75V/0,02A nástěnný jednoduchý dvě ozvučnice šedý plast</t>
  </si>
  <si>
    <t>-2045915227</t>
  </si>
  <si>
    <t>220320233</t>
  </si>
  <si>
    <t>Montáž tlačítka pro zvonky</t>
  </si>
  <si>
    <t>1096898201</t>
  </si>
  <si>
    <t>https://podminky.urs.cz/item/CS_URS_2024_01/220320233</t>
  </si>
  <si>
    <t>34539074</t>
  </si>
  <si>
    <t>ovládač tlačítkový zapínací, s krytem, se symbolem zvonku, řazení 1/0, bez rámečku, šroubové svorky</t>
  </si>
  <si>
    <t>-1369765638</t>
  </si>
  <si>
    <t>223110450</t>
  </si>
  <si>
    <t>D6</t>
  </si>
  <si>
    <t>Total stop</t>
  </si>
  <si>
    <t>742210151</t>
  </si>
  <si>
    <t>Montáž tlačítkového hlásiče se sklíčkem</t>
  </si>
  <si>
    <t>https://podminky.urs.cz/item/CS_URS_2024_01/742210151</t>
  </si>
  <si>
    <t>59081461</t>
  </si>
  <si>
    <t>hlásič konvenční tlačítkový, prolamovací sklo, LED indikace, IP 67</t>
  </si>
  <si>
    <t>D7</t>
  </si>
  <si>
    <t>Elektrická požární signalizace</t>
  </si>
  <si>
    <t>742210121</t>
  </si>
  <si>
    <t>Montáž hlásiče automatického bodového</t>
  </si>
  <si>
    <t>-1498358936</t>
  </si>
  <si>
    <t>https://podminky.urs.cz/item/CS_URS_2024_01/742210121</t>
  </si>
  <si>
    <t xml:space="preserve">místnost č. 01 a 02 </t>
  </si>
  <si>
    <t>59081430</t>
  </si>
  <si>
    <t>hlásič kouře optický konvenční</t>
  </si>
  <si>
    <t>306424446</t>
  </si>
  <si>
    <t>D8</t>
  </si>
  <si>
    <t>Venkovní rolety</t>
  </si>
  <si>
    <t>1778932634</t>
  </si>
  <si>
    <t>9*2,5</t>
  </si>
  <si>
    <t>649986817</t>
  </si>
  <si>
    <t>22,5</t>
  </si>
  <si>
    <t>22,5*1,05 "Přepočtené koeficientem množství</t>
  </si>
  <si>
    <t>-1764881687</t>
  </si>
  <si>
    <t>-999819953</t>
  </si>
  <si>
    <t>968757030</t>
  </si>
  <si>
    <t>-571215232</t>
  </si>
  <si>
    <t>-113359735</t>
  </si>
  <si>
    <t>1991075303</t>
  </si>
  <si>
    <t>842379330</t>
  </si>
  <si>
    <t>120+22,5</t>
  </si>
  <si>
    <t>142,5*1,05 "Přepočtené koeficientem množství</t>
  </si>
  <si>
    <t>846202832</t>
  </si>
  <si>
    <t>-370435846</t>
  </si>
  <si>
    <t>195775450</t>
  </si>
  <si>
    <t>1387109056</t>
  </si>
  <si>
    <t>741310221</t>
  </si>
  <si>
    <t>Montáž spínač (polo)zapuštěný šroubové připojení řazení 2-pro žaluzie se zapojením vodičů</t>
  </si>
  <si>
    <t>-1194365125</t>
  </si>
  <si>
    <t>https://podminky.urs.cz/item/CS_URS_2024_01/741310221</t>
  </si>
  <si>
    <t>73769003</t>
  </si>
  <si>
    <t>spínač žaluziový bílý bez rámečku</t>
  </si>
  <si>
    <t>-238158606</t>
  </si>
  <si>
    <t>34539059</t>
  </si>
  <si>
    <t>rámeček jednonásobný</t>
  </si>
  <si>
    <t>1118040914</t>
  </si>
  <si>
    <t>-1156658052</t>
  </si>
  <si>
    <t>1172465398</t>
  </si>
  <si>
    <t>-1163973732</t>
  </si>
  <si>
    <t>HZS3222</t>
  </si>
  <si>
    <t>Hodinová zúčtovací sazba montér slaboproudých zařízení odborný</t>
  </si>
  <si>
    <t>1593949361</t>
  </si>
  <si>
    <t>https://podminky.urs.cz/item/CS_URS_2024_01/HZS3222</t>
  </si>
  <si>
    <t>HZS3231</t>
  </si>
  <si>
    <t>Hodinová zúčtovací sazba montér měřících a regulačních zařízení</t>
  </si>
  <si>
    <t>1082756904</t>
  </si>
  <si>
    <t>https://podminky.urs.cz/item/CS_URS_2024_01/HZS3231</t>
  </si>
  <si>
    <t>8,0+2,5</t>
  </si>
  <si>
    <t>D.2 - Dopravní část</t>
  </si>
  <si>
    <t xml:space="preserve">      33 - Sloupy a pilíře, rámové konstrukce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</si>
  <si>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</si>
  <si>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</si>
  <si>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</si>
  <si>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</si>
  <si>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>113154113</t>
  </si>
  <si>
    <t>Frézování živičného krytu tl 50 mm pruh š 0,5 m pl do 500 m2 bez překážek v trase</t>
  </si>
  <si>
    <t>-26493047</t>
  </si>
  <si>
    <t>https://podminky.urs.cz/item/CS_URS_2024_01/113154113</t>
  </si>
  <si>
    <t>D.2_Dopravní část</t>
  </si>
  <si>
    <t>"změřeno v programu AutoCAD</t>
  </si>
  <si>
    <t>12*0,5</t>
  </si>
  <si>
    <t>122452204</t>
  </si>
  <si>
    <t>Odkopávky a prokopávky nezapažené pro silnice a dálnice v hornině třídy těžitelnosti II objem do 500 m3 strojně</t>
  </si>
  <si>
    <t>https://podminky.urs.cz/item/CS_URS_2024_01/122452204</t>
  </si>
  <si>
    <t>(373,63*0,42)</t>
  </si>
  <si>
    <t>131111332</t>
  </si>
  <si>
    <t>Vrtání jamek pro plotové sloupky D přes 100 do 200 mm ručně s motorovým vrtákem</t>
  </si>
  <si>
    <t>-1695711432</t>
  </si>
  <si>
    <t>https://podminky.urs.cz/item/CS_URS_2024_01/131111332</t>
  </si>
  <si>
    <t>"příprava jámy pro osazení sloupku plotu do betonu, hloubka jamky 0,8 m, průměr 150 mm"</t>
  </si>
  <si>
    <t>31,0*0,8</t>
  </si>
  <si>
    <t>branka</t>
  </si>
  <si>
    <t>2,0*0,8</t>
  </si>
  <si>
    <t>863484327</t>
  </si>
  <si>
    <t>"pro patky vjezdové brány"</t>
  </si>
  <si>
    <t>(0,5*0,5*(1,2-0,2))</t>
  </si>
  <si>
    <t>(2,0*0,6*(1,2-0,2))</t>
  </si>
  <si>
    <t>181152302</t>
  </si>
  <si>
    <t>Úprava pláně pro silnice a dálnice v zářezech se zhutněním</t>
  </si>
  <si>
    <t>https://podminky.urs.cz/item/CS_URS_2024_01/181152302</t>
  </si>
  <si>
    <t>373,33</t>
  </si>
  <si>
    <t>469351146</t>
  </si>
  <si>
    <t>oplocení</t>
  </si>
  <si>
    <t>(1,45+33,0*0,8*3,14*0,075*0,075)</t>
  </si>
  <si>
    <t>1899262269</t>
  </si>
  <si>
    <t>158,841*11,0</t>
  </si>
  <si>
    <t>1635279971</t>
  </si>
  <si>
    <t>158,715*1,8</t>
  </si>
  <si>
    <t>1516538461</t>
  </si>
  <si>
    <t>158,841</t>
  </si>
  <si>
    <t>274313611</t>
  </si>
  <si>
    <t>Základové pásy z betonu tř. C 16/20</t>
  </si>
  <si>
    <t>1060498813</t>
  </si>
  <si>
    <t>https://podminky.urs.cz/item/CS_URS_2024_01/274313611</t>
  </si>
  <si>
    <t>Sloupy a pilíře, rámové konstrukce</t>
  </si>
  <si>
    <t>338171115</t>
  </si>
  <si>
    <t>Osazování sloupků a vzpěr plotových ocelových v do 2 m ukotvením k pevnému podkladu</t>
  </si>
  <si>
    <t>-1695811906</t>
  </si>
  <si>
    <t>https://podminky.urs.cz/item/CS_URS_2024_01/338171115</t>
  </si>
  <si>
    <t>ocelové sloupky délky 175 cm</t>
  </si>
  <si>
    <t>55342157</t>
  </si>
  <si>
    <t>plotový sloupek s patkou pro svařované panely profilovaný oválný 50x70mm dl 1,5-2,0m povrchová úprava Pz a komaxit</t>
  </si>
  <si>
    <t>-281352781</t>
  </si>
  <si>
    <t xml:space="preserve">Poznámka k položce:_x000d_
včetne plastové krytky a úchytu polí a sloupku do opěrné stěny_x000d_
</t>
  </si>
  <si>
    <t>"plotový sloupek poplastovaný - zelený"</t>
  </si>
  <si>
    <t>338171123</t>
  </si>
  <si>
    <t>Osazování sloupků a vzpěr plotových ocelových v přes 2 do 2,6 m se zabetonováním</t>
  </si>
  <si>
    <t>-1366709568</t>
  </si>
  <si>
    <t>https://podminky.urs.cz/item/CS_URS_2024_01/338171123</t>
  </si>
  <si>
    <t>ocelové sloupky délky 220 cm</t>
  </si>
  <si>
    <t>plotový sloupek poplastovaný - zelený</t>
  </si>
  <si>
    <t>31,0</t>
  </si>
  <si>
    <t>55342152</t>
  </si>
  <si>
    <t>plotový sloupek pro svařované panely profilovaný oválný 50x70mm dl 2,0-2,5m povrchová úprava Pz a komaxit</t>
  </si>
  <si>
    <t>1698235434</t>
  </si>
  <si>
    <t>Poznámka k položce:_x000d_
včetne plastové krytky a úchytu polí a sloupku</t>
  </si>
  <si>
    <t>33,0</t>
  </si>
  <si>
    <t>348121221</t>
  </si>
  <si>
    <t>Osazení podhrabových desek dl přes 2 do 3 m na ocelové plotové sloupky</t>
  </si>
  <si>
    <t>-1742590883</t>
  </si>
  <si>
    <t>https://podminky.urs.cz/item/CS_URS_2024_01/348121221</t>
  </si>
  <si>
    <t>59232542</t>
  </si>
  <si>
    <t>betonová podhrabová deska 2500x200x35mm se zámkem 15mm na ukotvení sloupků profilovaných oválných 50x70mm</t>
  </si>
  <si>
    <t>-1486721569</t>
  </si>
  <si>
    <t>348172117</t>
  </si>
  <si>
    <t>Montáž vjezdových bran samonosných jednokřídlových pl přes 12 m2 do 15 m2</t>
  </si>
  <si>
    <t>-1803689543</t>
  </si>
  <si>
    <t>https://podminky.urs.cz/item/CS_URS_2024_01/348172117</t>
  </si>
  <si>
    <t>"samonosná posuvná brána u vjezdu do areálu"</t>
  </si>
  <si>
    <t>55341611</t>
  </si>
  <si>
    <t>brána pojezdová s výplní ze svařovaného Pz drátu přes 9 do 12m2</t>
  </si>
  <si>
    <t>-712625323</t>
  </si>
  <si>
    <t>55342052</t>
  </si>
  <si>
    <t>sada pro pojezdovou bránu š do 6,5m</t>
  </si>
  <si>
    <t>1516184917</t>
  </si>
  <si>
    <t>55342054</t>
  </si>
  <si>
    <t>hřeben vodící pro pojezdovou bránu š přes 5m</t>
  </si>
  <si>
    <t>-245594609</t>
  </si>
  <si>
    <t>55343202</t>
  </si>
  <si>
    <t>sloup dorazový pro pojezdovou bránu v do 1,5m</t>
  </si>
  <si>
    <t>1785590243</t>
  </si>
  <si>
    <t>348172911</t>
  </si>
  <si>
    <t>Montáž pohonu pro bránu</t>
  </si>
  <si>
    <t>1390664096</t>
  </si>
  <si>
    <t>https://podminky.urs.cz/item/CS_URS_2024_01/348172911</t>
  </si>
  <si>
    <t>vjezdová brána</t>
  </si>
  <si>
    <t>montáž pohonu</t>
  </si>
  <si>
    <t>montáž modulu pro otevírání brány pomocí zavolání přes telefonní zařízení</t>
  </si>
  <si>
    <t>36652002</t>
  </si>
  <si>
    <t>pohon pro pojezdovou branu přes 4,5m</t>
  </si>
  <si>
    <t>1338711135</t>
  </si>
  <si>
    <t>348.1</t>
  </si>
  <si>
    <t>GSM modul pro otevírání brány</t>
  </si>
  <si>
    <t>-107618049</t>
  </si>
  <si>
    <t xml:space="preserve">Poznámka k položce:_x000d_
napětí 9-24 V DC_x000d_
spotřeba energie max 50 mA_x000d_
podporovaná síť 3g/4g_x000d_
GSM frekvence 850/900/1800/1900 MHz_x000d_
možnost uložení až 200 telefonních čísel_x000d_
přidávání / smazání / nastavování pomocí SMS_x000d_
</t>
  </si>
  <si>
    <t>3G/4G modul pro otevírání brány</t>
  </si>
  <si>
    <t>348.2</t>
  </si>
  <si>
    <t xml:space="preserve">4-kanálový dálkový ovladač frekvence 868Mhz </t>
  </si>
  <si>
    <t>1713742146</t>
  </si>
  <si>
    <t>Poznámka k položce:_x000d_
pro ovládání brány</t>
  </si>
  <si>
    <t>348171146</t>
  </si>
  <si>
    <t>Montáž panelového svařovaného oplocení v přes 1,5 do 2,0 m</t>
  </si>
  <si>
    <t>-257708778</t>
  </si>
  <si>
    <t>https://podminky.urs.cz/item/CS_URS_2024_01/348171146</t>
  </si>
  <si>
    <t>62,0</t>
  </si>
  <si>
    <t>55342412</t>
  </si>
  <si>
    <t>plotový panel svařovaný v 1,5-2,0m š do 2,5m průměru drátu 5mm oka 55x200mm s horizontálním prolisem povrchová úprava PZ komaxit</t>
  </si>
  <si>
    <t>990110587</t>
  </si>
  <si>
    <t>348171149</t>
  </si>
  <si>
    <t>Montáž panelového svařovaného oplocení v přes 2,0 do 2,5 m</t>
  </si>
  <si>
    <t>969634055</t>
  </si>
  <si>
    <t>https://podminky.urs.cz/item/CS_URS_2024_01/348171149</t>
  </si>
  <si>
    <t>oplocení v terénu</t>
  </si>
  <si>
    <t>70,5</t>
  </si>
  <si>
    <t>55342413</t>
  </si>
  <si>
    <t>plotový panel svařovaný v 2,0-2,5m š do 2,5m průměru drátu 5mm oka 55x200mm s horizontálním prolisem povrchová úprava PZ komaxit</t>
  </si>
  <si>
    <t>2082023460</t>
  </si>
  <si>
    <t>Komunikace pozemní</t>
  </si>
  <si>
    <t>Podkladní vrstvy komunikací, letišť a ploch</t>
  </si>
  <si>
    <t>564751111</t>
  </si>
  <si>
    <t>Podklad z kameniva hrubého drceného vel. 32-63 mm plochy přes 100 m2 tl 150 mm</t>
  </si>
  <si>
    <t>750042367</t>
  </si>
  <si>
    <t>https://podminky.urs.cz/item/CS_URS_2024_01/564751111</t>
  </si>
  <si>
    <t>Poznámka k položce:_x000d_
štěrkodrť 32/64 mm_x000d_
ŠDB</t>
  </si>
  <si>
    <t>skladba S2a</t>
  </si>
  <si>
    <t>241,3+43,0</t>
  </si>
  <si>
    <t>564851111</t>
  </si>
  <si>
    <t>Podklad ze štěrkodrtě ŠD plochy přes 100 m2 tl 150 mm</t>
  </si>
  <si>
    <t>https://podminky.urs.cz/item/CS_URS_2024_01/564851111</t>
  </si>
  <si>
    <t>Poznámka k položce:_x000d_
štěrkodrť 16/32mm_x000d_
ŠDA</t>
  </si>
  <si>
    <t>564861011</t>
  </si>
  <si>
    <t>Podklad ze štěrkodrtě ŠD plochy do 100 m2 tl 200 mm</t>
  </si>
  <si>
    <t>486255279</t>
  </si>
  <si>
    <t>https://podminky.urs.cz/item/CS_URS_2024_01/564861011</t>
  </si>
  <si>
    <t>Poznámka k položce:_x000d_
štěrkodrť 0/32mm_x000d_
skladba S2b</t>
  </si>
  <si>
    <t>skladba S2b</t>
  </si>
  <si>
    <t>89,33</t>
  </si>
  <si>
    <t>Kryty pozemních komunikací letišť a ploch z kameniva nebo živičné</t>
  </si>
  <si>
    <t>577145032</t>
  </si>
  <si>
    <t>Asfaltový beton vrstva ložní ACL 16 (ABVH) tl 50 mm š do 1,5 m z modifikovaného asfaltu</t>
  </si>
  <si>
    <t>-2023579754</t>
  </si>
  <si>
    <t>https://podminky.urs.cz/item/CS_URS_2024_01/577145032</t>
  </si>
  <si>
    <t>Kryty pozemních komunikací, letišť a ploch dlážděné</t>
  </si>
  <si>
    <t>596212213</t>
  </si>
  <si>
    <t>Kladení zámkové dlažby pozemních komunikací ručně tl 80 mm skupiny A pl přes 300 m2</t>
  </si>
  <si>
    <t>https://podminky.urs.cz/item/CS_URS_2024_01/596212213</t>
  </si>
  <si>
    <t>59245213</t>
  </si>
  <si>
    <t>dlažba zámková betonová tvaru I 200x165mm tl 80mm přírodní</t>
  </si>
  <si>
    <t>241,3</t>
  </si>
  <si>
    <t>241,3*1,01 "Přepočtené koeficientem množství</t>
  </si>
  <si>
    <t>59245010</t>
  </si>
  <si>
    <t>dlažba zámková betonová tvaru I 200x165mm tl 80mm barevná</t>
  </si>
  <si>
    <t>1658724460</t>
  </si>
  <si>
    <t>Poznámka k položce:_x000d_
barva antracit</t>
  </si>
  <si>
    <t>43,0</t>
  </si>
  <si>
    <t>43,0*1,01 "Přepočtené koeficientem množství</t>
  </si>
  <si>
    <t>596211111</t>
  </si>
  <si>
    <t>Kladení zámkové dlažby komunikací pro pěší ručně tl 60 mm skupiny A pl přes 50 do 100 m2</t>
  </si>
  <si>
    <t>928695096</t>
  </si>
  <si>
    <t>https://podminky.urs.cz/item/CS_URS_2024_01/596211111</t>
  </si>
  <si>
    <t>59245015</t>
  </si>
  <si>
    <t>dlažba zámková betonová tvaru I 200x165mm tl 60mm přírodní</t>
  </si>
  <si>
    <t>2028250720</t>
  </si>
  <si>
    <t>89,33*1,01 "Přepočtené koeficientem množství</t>
  </si>
  <si>
    <t>916131213</t>
  </si>
  <si>
    <t>Osazení silničního obrubníku betonového stojatého s boční opěrou do lože z betonu prostého</t>
  </si>
  <si>
    <t>https://podminky.urs.cz/item/CS_URS_2024_01/916131213</t>
  </si>
  <si>
    <t>29,5+7,9+17,5</t>
  </si>
  <si>
    <t>59217029</t>
  </si>
  <si>
    <t>obrubník silniční betonový nájezdový 1000x150x150mm</t>
  </si>
  <si>
    <t>54,9</t>
  </si>
  <si>
    <t>54,9*1,02 "Přepočtené koeficientem množství</t>
  </si>
  <si>
    <t>916231213</t>
  </si>
  <si>
    <t>Osazení chodníkového obrubníku betonového stojatého s boční opěrou do lože z betonu prostého</t>
  </si>
  <si>
    <t>1880394699</t>
  </si>
  <si>
    <t>https://podminky.urs.cz/item/CS_URS_2024_01/916231213</t>
  </si>
  <si>
    <t>28,89</t>
  </si>
  <si>
    <t>59217031</t>
  </si>
  <si>
    <t>obrubník silniční betonový 1000x150x250mm</t>
  </si>
  <si>
    <t>28,89*1,02 "Přepočtené koeficientem množství</t>
  </si>
  <si>
    <t>919735111</t>
  </si>
  <si>
    <t>Řezání stávajícího živičného krytu hl do 50 mm</t>
  </si>
  <si>
    <t>-1171698842</t>
  </si>
  <si>
    <t>https://podminky.urs.cz/item/CS_URS_2024_01/919735111</t>
  </si>
  <si>
    <t>919535557</t>
  </si>
  <si>
    <t>Obetonování trubního propustku betonem prostým tř. C 16/20</t>
  </si>
  <si>
    <t>1052157232</t>
  </si>
  <si>
    <t>https://podminky.urs.cz/item/CS_URS_2024_01/919535557</t>
  </si>
  <si>
    <t>"obetonování betonem v tloušťce 150 mm v délce 9,5m"</t>
  </si>
  <si>
    <t>9,5*0,259</t>
  </si>
  <si>
    <t>919551112</t>
  </si>
  <si>
    <t>Zřízení propustku z trub plastových PE rýhovaných se spojkami nebo s hrdlem DN 400 mm</t>
  </si>
  <si>
    <t>-846994782</t>
  </si>
  <si>
    <t>https://podminky.urs.cz/item/CS_URS_2024_01/919551112</t>
  </si>
  <si>
    <t>"propustek pod vjezdem v délce 9,5m"</t>
  </si>
  <si>
    <t>9,5</t>
  </si>
  <si>
    <t>28614384</t>
  </si>
  <si>
    <t>trubka kanalizační PP korugovaná DN 400x3000mm s hrdlem SN8</t>
  </si>
  <si>
    <t>469883682</t>
  </si>
  <si>
    <t>9,5*1,0158 'Přepočtené koeficientem množství</t>
  </si>
  <si>
    <t>919732211</t>
  </si>
  <si>
    <t>Styčná spára napojení nového živičného povrchu na stávající za tepla š 15 mm hl 25 mm s prořezáním</t>
  </si>
  <si>
    <t>1440973489</t>
  </si>
  <si>
    <t>https://podminky.urs.cz/item/CS_URS_2024_01/919732211</t>
  </si>
  <si>
    <t>935113211</t>
  </si>
  <si>
    <t>Osazení odvodňovacího betonového žlabu s krycím roštem šířky do 200 mm</t>
  </si>
  <si>
    <t>1660656588</t>
  </si>
  <si>
    <t>https://podminky.urs.cz/item/CS_URS_2024_01/935113211</t>
  </si>
  <si>
    <t>18,75+9,5</t>
  </si>
  <si>
    <t>59227102</t>
  </si>
  <si>
    <t>žlab odvodňovací z polymerbetonu bez spádu dna pozinkovaná hrana š 150mm</t>
  </si>
  <si>
    <t>1051765615</t>
  </si>
  <si>
    <t>997221551</t>
  </si>
  <si>
    <t>Vodorovná doprava suti ze sypkých materiálů do 1 km</t>
  </si>
  <si>
    <t>1429639823</t>
  </si>
  <si>
    <t>https://podminky.urs.cz/item/CS_URS_2024_01/997221551</t>
  </si>
  <si>
    <t>997221559</t>
  </si>
  <si>
    <t>Příplatek ZKD 1 km u vodorovné dopravy suti ze sypkých materiálů</t>
  </si>
  <si>
    <t>-1658886644</t>
  </si>
  <si>
    <t>https://podminky.urs.cz/item/CS_URS_2024_01/997221559</t>
  </si>
  <si>
    <t>0,69*20,0</t>
  </si>
  <si>
    <t>997221875</t>
  </si>
  <si>
    <t>Poplatek za uložení na recyklační skládce (skládkovné) stavebního odpadu asfaltového bez obsahu dehtu zatříděného do Katalogu odpadů pod kódem 17 03 02</t>
  </si>
  <si>
    <t>-785213994</t>
  </si>
  <si>
    <t>https://podminky.urs.cz/item/CS_URS_2024_01/997221875</t>
  </si>
  <si>
    <t>998223011</t>
  </si>
  <si>
    <t>Přesun hmot pro pozemní komunikace s krytem dlážděným</t>
  </si>
  <si>
    <t>https://podminky.urs.cz/item/CS_URS_2024_01/998223011</t>
  </si>
  <si>
    <t>D.3 - Sadové úpravy</t>
  </si>
  <si>
    <t>119005121</t>
  </si>
  <si>
    <t>Vytyčení výsadeb zapojených nebo v záhonu plochy přes 10 do 100 m2 s rozmístěním rostlin ve sponu</t>
  </si>
  <si>
    <t>1683483305</t>
  </si>
  <si>
    <t>https://podminky.urs.cz/item/CS_URS_2024_01/119005121</t>
  </si>
  <si>
    <t>příprava stanoviště pro výsadbu trvalek a okrasné trávy</t>
  </si>
  <si>
    <t>119005151</t>
  </si>
  <si>
    <t>Vytyčení výsadeb s rozmístěním solitérních rostlin do 10 kusů</t>
  </si>
  <si>
    <t>1528251942</t>
  </si>
  <si>
    <t>https://podminky.urs.cz/item/CS_URS_2024_01/119005151</t>
  </si>
  <si>
    <t>projektová dokumentace,</t>
  </si>
  <si>
    <t>stromy</t>
  </si>
  <si>
    <t>AcC, PrS, MaG, AmL</t>
  </si>
  <si>
    <t>162211311</t>
  </si>
  <si>
    <t>Vodorovné přemístění výkopku z horniny třídy těžitelnosti I skupiny 1 až 3 stavebním kolečkem do 10 m</t>
  </si>
  <si>
    <t>267595628</t>
  </si>
  <si>
    <t>https://podminky.urs.cz/item/CS_URS_2024_01/162211311</t>
  </si>
  <si>
    <t>1,0*0,5*0,5*0,8</t>
  </si>
  <si>
    <t>3,0*0,8*0,8*1,0</t>
  </si>
  <si>
    <t>162211319</t>
  </si>
  <si>
    <t>Příplatek k vodorovnému přemístění výkopku z horniny třídy těžitelnosti I skupiny 1 až 3 stavebním kolečkem za každých dalších 10 m</t>
  </si>
  <si>
    <t>859532490</t>
  </si>
  <si>
    <t>https://podminky.urs.cz/item/CS_URS_2024_01/162211319</t>
  </si>
  <si>
    <t>-517348270</t>
  </si>
  <si>
    <t>1941767945</t>
  </si>
  <si>
    <t>2,12*11,0</t>
  </si>
  <si>
    <t>771272124</t>
  </si>
  <si>
    <t>2,12*1,8</t>
  </si>
  <si>
    <t>504217328</t>
  </si>
  <si>
    <t>183101121</t>
  </si>
  <si>
    <t>Hloubení jamek bez výměny půdy zeminy skupiny 1 až 4 obj přes 0,4 do 1 m3 v rovině a svahu do 1:5</t>
  </si>
  <si>
    <t>1132379754</t>
  </si>
  <si>
    <t>https://podminky.urs.cz/item/CS_URS_2024_01/183101121</t>
  </si>
  <si>
    <t>183111113</t>
  </si>
  <si>
    <t>Hloubení jamek bez výměny půdy zeminy skupiny 1 až 4 obj přes 0,005 do 0,01 m3 v rovině a svahu do 1:5</t>
  </si>
  <si>
    <t>906285154</t>
  </si>
  <si>
    <t>https://podminky.urs.cz/item/CS_URS_2024_01/183111113</t>
  </si>
  <si>
    <t>511,0</t>
  </si>
  <si>
    <t>29,0+10,0</t>
  </si>
  <si>
    <t>183205111</t>
  </si>
  <si>
    <t>Založení záhonu v rovině a svahu do 1:5 zemina skupiny 1 a 2</t>
  </si>
  <si>
    <t>-154044994</t>
  </si>
  <si>
    <t>https://podminky.urs.cz/item/CS_URS_2024_01/183205111</t>
  </si>
  <si>
    <t>183211313</t>
  </si>
  <si>
    <t>Výsadba cibulí nebo hlíz</t>
  </si>
  <si>
    <t>1594261029</t>
  </si>
  <si>
    <t>https://podminky.urs.cz/item/CS_URS_2024_01/183211313</t>
  </si>
  <si>
    <t>smíšené trvalkové záhony</t>
  </si>
  <si>
    <t>270,0</t>
  </si>
  <si>
    <t>183211322</t>
  </si>
  <si>
    <t>Výsadba květin krytokořenných průměru kontejneru přes 80 do 120 mm</t>
  </si>
  <si>
    <t>-1091237234</t>
  </si>
  <si>
    <t>https://podminky.urs.cz/item/CS_URS_2024_01/183211322</t>
  </si>
  <si>
    <t>18.11</t>
  </si>
  <si>
    <t>Hosta sieboldiana ´Elegans´, K9</t>
  </si>
  <si>
    <t>707371821</t>
  </si>
  <si>
    <t>18.12</t>
  </si>
  <si>
    <t>Hosta sieboldiana ´Wide Brim´, K9</t>
  </si>
  <si>
    <t>599374617</t>
  </si>
  <si>
    <t>18.13</t>
  </si>
  <si>
    <t>Brunnera macrophylla, K9</t>
  </si>
  <si>
    <t>-1326874438</t>
  </si>
  <si>
    <t>18.14</t>
  </si>
  <si>
    <t>Geranium macrorhizzum´Spessart´, K9</t>
  </si>
  <si>
    <t>-1298692681</t>
  </si>
  <si>
    <t>18.15</t>
  </si>
  <si>
    <t>Anemone hupehensis ´Honorine Jobert´, K9</t>
  </si>
  <si>
    <t>-742033393</t>
  </si>
  <si>
    <t>18.16</t>
  </si>
  <si>
    <t>Anemone ´Little Summer Breeze´, K9</t>
  </si>
  <si>
    <t>1856829125</t>
  </si>
  <si>
    <t>18.17</t>
  </si>
  <si>
    <t>Lupinus polyphyllus ´Lupini Blue´, K9</t>
  </si>
  <si>
    <t>1385443007</t>
  </si>
  <si>
    <t>18.18</t>
  </si>
  <si>
    <t>Helleborus niger, K9</t>
  </si>
  <si>
    <t>-2112574678</t>
  </si>
  <si>
    <t>18.19.1</t>
  </si>
  <si>
    <t>Heuchera sanguine ´Coral Forest´, K9</t>
  </si>
  <si>
    <t>915619434</t>
  </si>
  <si>
    <t>18.19.2</t>
  </si>
  <si>
    <t>Heuchera ´Cherry Cola´, K9</t>
  </si>
  <si>
    <t>2069800968</t>
  </si>
  <si>
    <t>18.20</t>
  </si>
  <si>
    <t>Veronicastrum virginicum ´Apollo´, K9</t>
  </si>
  <si>
    <t>1635931550</t>
  </si>
  <si>
    <t>18.21</t>
  </si>
  <si>
    <t>Deschampsia caespitosa</t>
  </si>
  <si>
    <t>-1932074142</t>
  </si>
  <si>
    <t>18.22</t>
  </si>
  <si>
    <t>Molinia altissima</t>
  </si>
  <si>
    <t>-1209941105</t>
  </si>
  <si>
    <t>18.23</t>
  </si>
  <si>
    <t>Alchemilla mollis</t>
  </si>
  <si>
    <t>473328724</t>
  </si>
  <si>
    <t>18.24</t>
  </si>
  <si>
    <t>Rudbeckia fulgida ´Goldsturm´, K9</t>
  </si>
  <si>
    <t>1410660304</t>
  </si>
  <si>
    <t>18.25</t>
  </si>
  <si>
    <t>Echinacea purpurea ´Cheynne Spirit´, K9</t>
  </si>
  <si>
    <t>-327880058</t>
  </si>
  <si>
    <t>18.26</t>
  </si>
  <si>
    <t>Liatris spicata ´Kobold´, K9</t>
  </si>
  <si>
    <t>-227174425</t>
  </si>
  <si>
    <t>18.27</t>
  </si>
  <si>
    <t>Nepeta x faassenii ´Blue Wonder´, K9</t>
  </si>
  <si>
    <t>1075505505</t>
  </si>
  <si>
    <t>18.28</t>
  </si>
  <si>
    <t>Salvia nemorosa ´Blaukönigin´, K9</t>
  </si>
  <si>
    <t>250082754</t>
  </si>
  <si>
    <t>18.29</t>
  </si>
  <si>
    <t>Salvia nemorosa ´Rosakönigin´, K9</t>
  </si>
  <si>
    <t>1585175494</t>
  </si>
  <si>
    <t>18.30</t>
  </si>
  <si>
    <t>Sedum telephium ´Herbstfreude´, K9</t>
  </si>
  <si>
    <t>-642498115</t>
  </si>
  <si>
    <t>18.31</t>
  </si>
  <si>
    <t>Kniphofia ´Lemon Popsicle´, K9</t>
  </si>
  <si>
    <t>-1762174227</t>
  </si>
  <si>
    <t>18.32</t>
  </si>
  <si>
    <t>Lavandula angstifolia ´Hidcote Blue´, K9</t>
  </si>
  <si>
    <t>778602559</t>
  </si>
  <si>
    <t>18.33</t>
  </si>
  <si>
    <t>Veronica spicata ´Nana Blueteppich´, K9</t>
  </si>
  <si>
    <t>1178842997</t>
  </si>
  <si>
    <t>18.34</t>
  </si>
  <si>
    <t>Veronica spicata ´Rosa Zwerg´, K9</t>
  </si>
  <si>
    <t>2058014894</t>
  </si>
  <si>
    <t>18.35</t>
  </si>
  <si>
    <t>Gaura lindheimerii, K9</t>
  </si>
  <si>
    <t>1950897263</t>
  </si>
  <si>
    <t>18.36</t>
  </si>
  <si>
    <t>Geranium pratense ´Mifnight Reiter´, K9</t>
  </si>
  <si>
    <t>-1305561170</t>
  </si>
  <si>
    <t>18.37</t>
  </si>
  <si>
    <t>Hemerocallis ´Hyperion´, K11</t>
  </si>
  <si>
    <t>1093784202</t>
  </si>
  <si>
    <t>18.38</t>
  </si>
  <si>
    <t>Pennisetum alopecuroides ´Hameln´, K11</t>
  </si>
  <si>
    <t>-814004893</t>
  </si>
  <si>
    <t>18.39</t>
  </si>
  <si>
    <t>Calamagrostis x acutiflora ´Karl Foerster´, K20</t>
  </si>
  <si>
    <t>1192176083</t>
  </si>
  <si>
    <t>18.40</t>
  </si>
  <si>
    <t>Briza media, K9</t>
  </si>
  <si>
    <t>443924612</t>
  </si>
  <si>
    <t>18.41</t>
  </si>
  <si>
    <t>Narcissus pseudonarcissus / narcis žlutý</t>
  </si>
  <si>
    <t>193494054</t>
  </si>
  <si>
    <t>18.42</t>
  </si>
  <si>
    <t>Tulip sp. / tulipán</t>
  </si>
  <si>
    <t>1588139431</t>
  </si>
  <si>
    <t>Poznámka k položce:_x000d_
mix. barev</t>
  </si>
  <si>
    <t>18.43</t>
  </si>
  <si>
    <t>Muscari armeniacum / modřenec armenský</t>
  </si>
  <si>
    <t>266285792</t>
  </si>
  <si>
    <t>18.49</t>
  </si>
  <si>
    <t>Clematis alpina ´Helsingborg´ / plamének alpský</t>
  </si>
  <si>
    <t>-670572177</t>
  </si>
  <si>
    <t>plamének alpský 125-150, K1,5l</t>
  </si>
  <si>
    <t>18.50</t>
  </si>
  <si>
    <t>Parthenocissus quinquefolia / loubinec pětilistý</t>
  </si>
  <si>
    <t>-1142926218</t>
  </si>
  <si>
    <t>loubinec pětilistý 125-150, K1,5l</t>
  </si>
  <si>
    <t>183403131</t>
  </si>
  <si>
    <t>Obdělání půdy rytím v zemině skupiny 1 a 2 v rovině a svahu do 1:5</t>
  </si>
  <si>
    <t>604522862</t>
  </si>
  <si>
    <t>https://podminky.urs.cz/item/CS_URS_2024_01/183403131</t>
  </si>
  <si>
    <t>184102114</t>
  </si>
  <si>
    <t>Výsadba dřeviny s balem D přes 0,4 do 0,5 m do jamky se zalitím v rovině a svahu do 1:5</t>
  </si>
  <si>
    <t>-1049041270</t>
  </si>
  <si>
    <t>https://podminky.urs.cz/item/CS_URS_2024_01/184102114</t>
  </si>
  <si>
    <t>stromy - vícekmen</t>
  </si>
  <si>
    <t>AmL</t>
  </si>
  <si>
    <t>18.44</t>
  </si>
  <si>
    <t>Amelanchier lamarckii / muchovník lamarkův</t>
  </si>
  <si>
    <t>-632991295</t>
  </si>
  <si>
    <t>výška 200-250 cm</t>
  </si>
  <si>
    <t>184102116</t>
  </si>
  <si>
    <t>Výsadba dřeviny s balem D přes 0,6 do 0,8 m do jamky se zalitím v rovině a svahu do 1:5</t>
  </si>
  <si>
    <t>613942414</t>
  </si>
  <si>
    <t>https://podminky.urs.cz/item/CS_URS_2024_01/184102116</t>
  </si>
  <si>
    <t>AcC, PrS, MaG</t>
  </si>
  <si>
    <t>18.45</t>
  </si>
  <si>
    <t>Acer campestre ´Red Shine´ / javor babyka</t>
  </si>
  <si>
    <t>-1643359425</t>
  </si>
  <si>
    <t>javor babyka, ok 18-20, bal, 3x přesaz.</t>
  </si>
  <si>
    <t>18.46</t>
  </si>
  <si>
    <t>Prunus subhirtella ´Autumnalis Rosea´ / višeň chloupkatá</t>
  </si>
  <si>
    <t>-882002104</t>
  </si>
  <si>
    <t>višeň chloupkatá, ok 18-20, bal, 3x přesaz.</t>
  </si>
  <si>
    <t>18.47</t>
  </si>
  <si>
    <t>Magnolia ´Galaxy´ / šácholan</t>
  </si>
  <si>
    <t>1638459840</t>
  </si>
  <si>
    <t>šácholan, ok 18-20, bal, 3x přesaz.</t>
  </si>
  <si>
    <t>184215133</t>
  </si>
  <si>
    <t>Ukotvení kmene dřevin v rovině nebo na svahu do 1:5 třemi kůly D do 0,1 m dl přes 2 do 3 m</t>
  </si>
  <si>
    <t>168353248</t>
  </si>
  <si>
    <t>https://podminky.urs.cz/item/CS_URS_2024_01/184215133</t>
  </si>
  <si>
    <t>4,0+4,0*1,0</t>
  </si>
  <si>
    <t>60591257</t>
  </si>
  <si>
    <t>kůl vyvazovací dřevěný impregnovaný D 8cm dl 3m</t>
  </si>
  <si>
    <t>1014368185</t>
  </si>
  <si>
    <t>*kotvící svislé kůly</t>
  </si>
  <si>
    <t>4,0*3,0</t>
  </si>
  <si>
    <t>*kotvící vodorovné příčky k dřevěným svislým kůlům</t>
  </si>
  <si>
    <t>184215412</t>
  </si>
  <si>
    <t>Zhotovení závlahové mísy dřevin D přes 0,5 do 1,0 m v rovině nebo na svahu do 1:5</t>
  </si>
  <si>
    <t>-543729352</t>
  </si>
  <si>
    <t>https://podminky.urs.cz/item/CS_URS_2024_01/184215412</t>
  </si>
  <si>
    <t>10364101</t>
  </si>
  <si>
    <t>zemina pro terénní úpravy - ornice</t>
  </si>
  <si>
    <t>-162612584</t>
  </si>
  <si>
    <t>4*0,002 'Přepočtené koeficientem množství</t>
  </si>
  <si>
    <t>184501121</t>
  </si>
  <si>
    <t>Zhotovení obalu z juty v jedné vrstvě v rovině a svahu do 1:5</t>
  </si>
  <si>
    <t>180577623</t>
  </si>
  <si>
    <t>https://podminky.urs.cz/item/CS_URS_2024_01/184501121</t>
  </si>
  <si>
    <t>ochrana kmene proti marazu a jarnímu slunci</t>
  </si>
  <si>
    <t>3,0*2,0</t>
  </si>
  <si>
    <t>uvázání stromu ke kotvícím kůlům</t>
  </si>
  <si>
    <t>4,0*(3,0*0,15*1,0)</t>
  </si>
  <si>
    <t>184501141</t>
  </si>
  <si>
    <t>Zhotovení obalu z rákosové nebo kokosové rohože v rovině a svahu do 1:5</t>
  </si>
  <si>
    <t>554886680</t>
  </si>
  <si>
    <t>https://podminky.urs.cz/item/CS_URS_2024_01/184501141</t>
  </si>
  <si>
    <t>61894003</t>
  </si>
  <si>
    <t>rákos ohradový neloupaný 60x200cm</t>
  </si>
  <si>
    <t>1846325941</t>
  </si>
  <si>
    <t>1,5*1,1 'Přepočtené koeficientem množství</t>
  </si>
  <si>
    <t>184801121</t>
  </si>
  <si>
    <t>Ošetřování vysazených dřevin soliterních v rovině a svahu do 1:5</t>
  </si>
  <si>
    <t>110986140</t>
  </si>
  <si>
    <t>https://podminky.urs.cz/item/CS_URS_2024_01/184801121</t>
  </si>
  <si>
    <t>184813241</t>
  </si>
  <si>
    <t>Zřízení ochrany paty kmene dřeviny perforovanou flexibilní plastovou chráničkou</t>
  </si>
  <si>
    <t>-1552475490</t>
  </si>
  <si>
    <t>https://podminky.urs.cz/item/CS_URS_2024_01/184813241</t>
  </si>
  <si>
    <t>28357001</t>
  </si>
  <si>
    <t>chránička perforovaná PE k ochraně paty kmene stromku před poškozením strunovou sekačkou</t>
  </si>
  <si>
    <t>-2007580642</t>
  </si>
  <si>
    <t>1050944868</t>
  </si>
  <si>
    <t>184851111</t>
  </si>
  <si>
    <t>Hnojení roztokem hnojiva v rovině a svahu přes 1:5 do 1:2</t>
  </si>
  <si>
    <t>-99536141</t>
  </si>
  <si>
    <t>https://podminky.urs.cz/item/CS_URS_2024_01/184851111</t>
  </si>
  <si>
    <t>25191155</t>
  </si>
  <si>
    <t>hnojivo průmyslové</t>
  </si>
  <si>
    <t>272285290</t>
  </si>
  <si>
    <t>184911431</t>
  </si>
  <si>
    <t>Mulčování rostlin kůrou tl přes 0,1 do 0,15 m v rovině a svahu do 1:5</t>
  </si>
  <si>
    <t>-954326583</t>
  </si>
  <si>
    <t>https://podminky.urs.cz/item/CS_URS_2024_01/184911431</t>
  </si>
  <si>
    <t>10391100</t>
  </si>
  <si>
    <t>kůra mulčovací VL</t>
  </si>
  <si>
    <t>-847527896</t>
  </si>
  <si>
    <t>92*0,153 'Přepočtené koeficientem množství</t>
  </si>
  <si>
    <t>HZS1291</t>
  </si>
  <si>
    <t>Hodinová zúčtovací sazba pomocný stavební dělník</t>
  </si>
  <si>
    <t>-1377098463</t>
  </si>
  <si>
    <t>https://podminky.urs.cz/item/CS_URS_2024_01/HZS1291</t>
  </si>
  <si>
    <t>ocelová samofixační obruba tl. 4 mm, výška 20 mm, pozink</t>
  </si>
  <si>
    <t>18.48</t>
  </si>
  <si>
    <t>-308674848</t>
  </si>
  <si>
    <t>trvalkové záhony</t>
  </si>
  <si>
    <t>21,2*1,1</t>
  </si>
  <si>
    <t>998231411</t>
  </si>
  <si>
    <t>Ruční přesun hmot pro sadovnické a krajinářské úpravy do 100 m</t>
  </si>
  <si>
    <t>-1651380758</t>
  </si>
  <si>
    <t>https://podminky.urs.cz/item/CS_URS_2024_01/998231411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</si>
  <si>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</si>
  <si>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</si>
  <si>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</si>
  <si>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</si>
  <si>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</si>
  <si>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</si>
  <si>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</si>
  <si>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011303000</t>
  </si>
  <si>
    <t>Archeologická činnost bez rozlišení</t>
  </si>
  <si>
    <t>Kč</t>
  </si>
  <si>
    <t>1024</t>
  </si>
  <si>
    <t>-717796751</t>
  </si>
  <si>
    <t>https://podminky.urs.cz/item/CS_URS_2024_01/011303000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</si>
  <si>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</si>
  <si>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</si>
  <si>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</si>
  <si>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</si>
  <si>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</si>
  <si>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</si>
  <si>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</si>
  <si>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-1667287824</t>
  </si>
  <si>
    <t>https://podminky.urs.cz/item/CS_URS_2024_01/011314000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</si>
  <si>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</si>
  <si>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</si>
  <si>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011324000</t>
  </si>
  <si>
    <t>Archeologický průzkum</t>
  </si>
  <si>
    <t>365332585</t>
  </si>
  <si>
    <t>https://podminky.urs.cz/item/CS_URS_2024_01/011324000</t>
  </si>
  <si>
    <t xml:space="preserve">-zjišťovací archeologický výzkum v ploše – provedení sond (velikosti 100 x 100cm hl. 120 cm) </t>
  </si>
  <si>
    <t>012103000</t>
  </si>
  <si>
    <t>Geodetické práce před výstavbou</t>
  </si>
  <si>
    <t>1238435008</t>
  </si>
  <si>
    <t>https://podminky.urs.cz/item/CS_URS_2024_01/012103000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</si>
  <si>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</si>
  <si>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</si>
  <si>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</si>
  <si>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</si>
  <si>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-1941657810</t>
  </si>
  <si>
    <t>https://podminky.urs.cz/item/CS_URS_2024_01/012203000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</si>
  <si>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</si>
  <si>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</si>
  <si>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</si>
  <si>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716507071</t>
  </si>
  <si>
    <t>https://podminky.urs.cz/item/CS_URS_2024_01/012303000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</si>
  <si>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</si>
  <si>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</si>
  <si>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</si>
  <si>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</t>
  </si>
  <si>
    <t>-102573441</t>
  </si>
  <si>
    <t>https://podminky.urs.cz/item/CS_URS_2024_01/013203000</t>
  </si>
  <si>
    <t>dílenská dokumentace - ostatní</t>
  </si>
  <si>
    <t>-zpracování výrobně technických dokumentací v požadované formě a rozsahu nutném pro provedení díla</t>
  </si>
  <si>
    <t>-předání zadavateli 1x v tištěné podobě a 1x v digitální podobě</t>
  </si>
  <si>
    <t>013254000</t>
  </si>
  <si>
    <t>Dokumentace skutečného provedení stavby</t>
  </si>
  <si>
    <t>1496900665</t>
  </si>
  <si>
    <t>https://podminky.urs.cz/item/CS_URS_2024_01/013254000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</si>
  <si>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</si>
  <si>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</si>
  <si>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</si>
  <si>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</si>
  <si>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1271496047</t>
  </si>
  <si>
    <t>https://podminky.urs.cz/item/CS_URS_2024_01/013294000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</si>
  <si>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</si>
  <si>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</si>
  <si>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2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</si>
  <si>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</si>
  <si>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VRN3</t>
  </si>
  <si>
    <t>Zařízení staveniště</t>
  </si>
  <si>
    <t>030001000</t>
  </si>
  <si>
    <t>986841848</t>
  </si>
  <si>
    <t>https://podminky.urs.cz/item/CS_URS_2024_01/030001000</t>
  </si>
  <si>
    <t>V rámci nákladů na zařízení staveniště stanoví zhotovitel veškeré náklady spojené s vybudováním, provozem a odstraněním zařízení staveniště:</t>
  </si>
  <si>
    <t>-náklady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</si>
  <si>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</si>
  <si>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</si>
  <si>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</si>
  <si>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</si>
  <si>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</si>
  <si>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</si>
  <si>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</si>
  <si>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</si>
  <si>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</si>
  <si>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>-zřízení a odstranění staveništních komunikací</t>
  </si>
  <si>
    <t>-ochrana kmenů stromů bedněním proti poškození (přípojka splaškové kanalizace)</t>
  </si>
  <si>
    <t>034303000</t>
  </si>
  <si>
    <t>Dopravní značení na staveništi</t>
  </si>
  <si>
    <t>1428929910</t>
  </si>
  <si>
    <t>https://podminky.urs.cz/item/CS_URS_2024_01/034303000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</si>
  <si>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</si>
  <si>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</si>
  <si>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VRN4</t>
  </si>
  <si>
    <t>Inženýrská činnost</t>
  </si>
  <si>
    <t>043002000</t>
  </si>
  <si>
    <t>Zpracování veškerých dokladů potřebných k předání díla a kolaudaci (revize, posudky, čestná prohlášení, atesty, apod...)</t>
  </si>
  <si>
    <t>-1496374571</t>
  </si>
  <si>
    <t>https://podminky.urs.cz/item/CS_URS_2024_01/043002000</t>
  </si>
  <si>
    <t xml:space="preserve">-všechny zkoušky (zhutnění zemin, zhutnění konstrukčních vrstev, tlakové, topné, oživení systémů, zkušební provoz atd.) </t>
  </si>
  <si>
    <t xml:space="preserve">potřebné k úspěšnému zprovoznění jednotlivých částí stavby </t>
  </si>
  <si>
    <t xml:space="preserve">-zpracování návhů provozních řádů příslušných zařízení zhotovitelem stavby včetně zaškolení obsluhy, </t>
  </si>
  <si>
    <t xml:space="preserve">-zkoušky zemin určených k zásypům, podsypům, do konstrukčních vrstev komunikací a návrhy akreditovanou laboratoří (min. 2x zkoušky, 2x návrh) </t>
  </si>
  <si>
    <t>včetně průkazných zkoušek</t>
  </si>
  <si>
    <t>-zajištění rozborů vody</t>
  </si>
  <si>
    <t>-1304421438</t>
  </si>
  <si>
    <t>Protokol o měření průvzdušnosti obálky budovy</t>
  </si>
  <si>
    <t>celkem 2 měření (1. v průběhu stavby, 2. po dokončení stavby)</t>
  </si>
  <si>
    <t>měření v průběhu výstavby</t>
  </si>
  <si>
    <t>měření po dokončení výstavby včetně vyhotovení dokumentace k provedenému měření</t>
  </si>
  <si>
    <t>-1170758340</t>
  </si>
  <si>
    <t>*vyhotovení protokolu o měření vlákna optického kabelu - včetně grafického znázornění parametrů trasy ,délky, útlumu a zpětného odrazu</t>
  </si>
  <si>
    <t>*vystavení měřícího protokolu - zásuvka</t>
  </si>
  <si>
    <t>043103000</t>
  </si>
  <si>
    <t>Zkoušky bez rozlišení</t>
  </si>
  <si>
    <t>512489905</t>
  </si>
  <si>
    <t>https://podminky.urs.cz/item/CS_URS_2024_01/043103000</t>
  </si>
  <si>
    <t>odzkoušení a doregulování topného systému</t>
  </si>
  <si>
    <t>zpracování protokolu o topné zkoušce</t>
  </si>
  <si>
    <t>odzkoušení a doregulování systému na projektové parametry</t>
  </si>
  <si>
    <t>zpracování protokolu o zaregulování</t>
  </si>
  <si>
    <t>043203003</t>
  </si>
  <si>
    <t>Rozbory celkem</t>
  </si>
  <si>
    <t>-1624180869</t>
  </si>
  <si>
    <t>https://podminky.urs.cz/item/CS_URS_2024_01/043203003</t>
  </si>
  <si>
    <t>laboratorní rozbor pitné vody</t>
  </si>
  <si>
    <t>044002000</t>
  </si>
  <si>
    <t>Revize</t>
  </si>
  <si>
    <t>-568449429</t>
  </si>
  <si>
    <t>https://podminky.urs.cz/item/CS_URS_2024_01/044002000</t>
  </si>
  <si>
    <t>-veškeré revize nových částí stavby potřebné k úspěšnému zprovoznění stavby včetně zpracování revizních zpráv</t>
  </si>
  <si>
    <t>045002000</t>
  </si>
  <si>
    <t>Kompletační a koordinační činnost</t>
  </si>
  <si>
    <t>1765003189</t>
  </si>
  <si>
    <t>https://podminky.urs.cz/item/CS_URS_2024_01/045002000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</si>
  <si>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</si>
  <si>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</si>
  <si>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</si>
  <si>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</si>
  <si>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-zaškolení obsluhy</t>
  </si>
  <si>
    <t>VRN9</t>
  </si>
  <si>
    <t>Ostatní náklady</t>
  </si>
  <si>
    <t>090001000</t>
  </si>
  <si>
    <t>1824639886</t>
  </si>
  <si>
    <t>https://podminky.urs.cz/item/CS_URS_2024_01/090001000</t>
  </si>
  <si>
    <t xml:space="preserve">-náklady na předání stavby, náklady na kolaudaci </t>
  </si>
  <si>
    <t>-pořízení fotodokumentace, BOZP a ostatní náklady vyplývající z obchodních podmínek jinde neuvedené</t>
  </si>
  <si>
    <t>dodávka a montáž cedule - označení nové budovy s přiděleným číslem popisným či evidenčním</t>
  </si>
  <si>
    <t>091003000</t>
  </si>
  <si>
    <t>Ostatní náklady bez rozlišení</t>
  </si>
  <si>
    <t>-125508890</t>
  </si>
  <si>
    <t>https://podminky.urs.cz/item/CS_URS_2024_01/091003000</t>
  </si>
  <si>
    <t xml:space="preserve">finanční náhrada za příčný protlak pod vozovkou </t>
  </si>
  <si>
    <t>*projektová dokumentace – E. Dokladová část – příloha č. 26</t>
  </si>
  <si>
    <t>Smlouva o užívání pozemku pro provedení a umístění stavby – zařízení US/2215/Ha/2023</t>
  </si>
  <si>
    <t>091504000</t>
  </si>
  <si>
    <t>Náklady související s publikační činností</t>
  </si>
  <si>
    <t>-548605907</t>
  </si>
  <si>
    <t>https://podminky.urs.cz/item/CS_URS_2024_01/091504000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</si>
  <si>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</si>
  <si>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</si>
  <si>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</si>
  <si>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</si>
  <si>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-1507632831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</si>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</sst>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2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5" TargetMode="External" /><Relationship Id="rId2" Type="http://schemas.openxmlformats.org/officeDocument/2006/relationships/hyperlink" Target="https://podminky.urs.cz/item/CS_URS_2024_01/131251105" TargetMode="External" /><Relationship Id="rId3" Type="http://schemas.openxmlformats.org/officeDocument/2006/relationships/hyperlink" Target="https://podminky.urs.cz/item/CS_URS_2024_01/132251102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2251102" TargetMode="External" /><Relationship Id="rId6" Type="http://schemas.openxmlformats.org/officeDocument/2006/relationships/hyperlink" Target="https://podminky.urs.cz/item/CS_URS_2024_01/1623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151103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81351103" TargetMode="External" /><Relationship Id="rId15" Type="http://schemas.openxmlformats.org/officeDocument/2006/relationships/hyperlink" Target="https://podminky.urs.cz/item/CS_URS_2024_01/181411121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181951111" TargetMode="External" /><Relationship Id="rId18" Type="http://schemas.openxmlformats.org/officeDocument/2006/relationships/hyperlink" Target="https://podminky.urs.cz/item/CS_URS_2024_01/183403153" TargetMode="External" /><Relationship Id="rId19" Type="http://schemas.openxmlformats.org/officeDocument/2006/relationships/hyperlink" Target="https://podminky.urs.cz/item/CS_URS_2024_01/183403161" TargetMode="External" /><Relationship Id="rId20" Type="http://schemas.openxmlformats.org/officeDocument/2006/relationships/hyperlink" Target="https://podminky.urs.cz/item/CS_URS_2024_01/184813511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21411" TargetMode="External" /><Relationship Id="rId23" Type="http://schemas.openxmlformats.org/officeDocument/2006/relationships/hyperlink" Target="https://podminky.urs.cz/item/CS_URS_2024_01/273351121" TargetMode="External" /><Relationship Id="rId24" Type="http://schemas.openxmlformats.org/officeDocument/2006/relationships/hyperlink" Target="https://podminky.urs.cz/item/CS_URS_2024_01/273351122" TargetMode="External" /><Relationship Id="rId25" Type="http://schemas.openxmlformats.org/officeDocument/2006/relationships/hyperlink" Target="https://podminky.urs.cz/item/CS_URS_2024_01/273362021" TargetMode="External" /><Relationship Id="rId26" Type="http://schemas.openxmlformats.org/officeDocument/2006/relationships/hyperlink" Target="https://podminky.urs.cz/item/CS_URS_2024_01/274313711" TargetMode="External" /><Relationship Id="rId27" Type="http://schemas.openxmlformats.org/officeDocument/2006/relationships/hyperlink" Target="https://podminky.urs.cz/item/CS_URS_2024_01/275313711" TargetMode="External" /><Relationship Id="rId28" Type="http://schemas.openxmlformats.org/officeDocument/2006/relationships/hyperlink" Target="https://podminky.urs.cz/item/CS_URS_2024_01/279113145" TargetMode="External" /><Relationship Id="rId29" Type="http://schemas.openxmlformats.org/officeDocument/2006/relationships/hyperlink" Target="https://podminky.urs.cz/item/CS_URS_2024_01/311271031" TargetMode="External" /><Relationship Id="rId30" Type="http://schemas.openxmlformats.org/officeDocument/2006/relationships/hyperlink" Target="https://podminky.urs.cz/item/CS_URS_2024_01/311272031" TargetMode="External" /><Relationship Id="rId31" Type="http://schemas.openxmlformats.org/officeDocument/2006/relationships/hyperlink" Target="https://podminky.urs.cz/item/CS_URS_2024_01/317141449" TargetMode="External" /><Relationship Id="rId32" Type="http://schemas.openxmlformats.org/officeDocument/2006/relationships/hyperlink" Target="https://podminky.urs.cz/item/CS_URS_2024_01/317142422" TargetMode="External" /><Relationship Id="rId33" Type="http://schemas.openxmlformats.org/officeDocument/2006/relationships/hyperlink" Target="https://podminky.urs.cz/item/CS_URS_2024_01/317142432" TargetMode="External" /><Relationship Id="rId34" Type="http://schemas.openxmlformats.org/officeDocument/2006/relationships/hyperlink" Target="https://podminky.urs.cz/item/CS_URS_2024_01/317142448" TargetMode="External" /><Relationship Id="rId35" Type="http://schemas.openxmlformats.org/officeDocument/2006/relationships/hyperlink" Target="https://podminky.urs.cz/item/CS_URS_2024_01/317143432" TargetMode="External" /><Relationship Id="rId36" Type="http://schemas.openxmlformats.org/officeDocument/2006/relationships/hyperlink" Target="https://podminky.urs.cz/item/CS_URS_2024_01/317143451" TargetMode="External" /><Relationship Id="rId37" Type="http://schemas.openxmlformats.org/officeDocument/2006/relationships/hyperlink" Target="https://podminky.urs.cz/item/CS_URS_2024_01/317143453" TargetMode="External" /><Relationship Id="rId38" Type="http://schemas.openxmlformats.org/officeDocument/2006/relationships/hyperlink" Target="https://podminky.urs.cz/item/CS_URS_2024_01/317143456" TargetMode="External" /><Relationship Id="rId39" Type="http://schemas.openxmlformats.org/officeDocument/2006/relationships/hyperlink" Target="https://podminky.urs.cz/item/CS_URS_2024_01/317321411" TargetMode="External" /><Relationship Id="rId40" Type="http://schemas.openxmlformats.org/officeDocument/2006/relationships/hyperlink" Target="https://podminky.urs.cz/item/CS_URS_2024_01/317352211" TargetMode="External" /><Relationship Id="rId41" Type="http://schemas.openxmlformats.org/officeDocument/2006/relationships/hyperlink" Target="https://podminky.urs.cz/item/CS_URS_2024_01/317361821" TargetMode="External" /><Relationship Id="rId42" Type="http://schemas.openxmlformats.org/officeDocument/2006/relationships/hyperlink" Target="https://podminky.urs.cz/item/CS_URS_2024_01/317941121" TargetMode="External" /><Relationship Id="rId43" Type="http://schemas.openxmlformats.org/officeDocument/2006/relationships/hyperlink" Target="https://podminky.urs.cz/item/CS_URS_2024_01/342272205" TargetMode="External" /><Relationship Id="rId44" Type="http://schemas.openxmlformats.org/officeDocument/2006/relationships/hyperlink" Target="https://podminky.urs.cz/item/CS_URS_2024_01/342272225" TargetMode="External" /><Relationship Id="rId45" Type="http://schemas.openxmlformats.org/officeDocument/2006/relationships/hyperlink" Target="https://podminky.urs.cz/item/CS_URS_2024_01/342272235" TargetMode="External" /><Relationship Id="rId46" Type="http://schemas.openxmlformats.org/officeDocument/2006/relationships/hyperlink" Target="https://podminky.urs.cz/item/CS_URS_2024_01/342272245" TargetMode="External" /><Relationship Id="rId47" Type="http://schemas.openxmlformats.org/officeDocument/2006/relationships/hyperlink" Target="https://podminky.urs.cz/item/CS_URS_2024_01/342291121" TargetMode="External" /><Relationship Id="rId48" Type="http://schemas.openxmlformats.org/officeDocument/2006/relationships/hyperlink" Target="https://podminky.urs.cz/item/CS_URS_2024_01/346272256" TargetMode="External" /><Relationship Id="rId49" Type="http://schemas.openxmlformats.org/officeDocument/2006/relationships/hyperlink" Target="https://podminky.urs.cz/item/CS_URS_2024_01/417321414" TargetMode="External" /><Relationship Id="rId50" Type="http://schemas.openxmlformats.org/officeDocument/2006/relationships/hyperlink" Target="https://podminky.urs.cz/item/CS_URS_2024_01/417352311" TargetMode="External" /><Relationship Id="rId51" Type="http://schemas.openxmlformats.org/officeDocument/2006/relationships/hyperlink" Target="https://podminky.urs.cz/item/CS_URS_2024_01/417361821" TargetMode="External" /><Relationship Id="rId52" Type="http://schemas.openxmlformats.org/officeDocument/2006/relationships/hyperlink" Target="https://podminky.urs.cz/item/CS_URS_2024_01/612131121" TargetMode="External" /><Relationship Id="rId53" Type="http://schemas.openxmlformats.org/officeDocument/2006/relationships/hyperlink" Target="https://podminky.urs.cz/item/CS_URS_2024_01/612142001" TargetMode="External" /><Relationship Id="rId54" Type="http://schemas.openxmlformats.org/officeDocument/2006/relationships/hyperlink" Target="https://podminky.urs.cz/item/CS_URS_2024_01/612341121" TargetMode="External" /><Relationship Id="rId55" Type="http://schemas.openxmlformats.org/officeDocument/2006/relationships/hyperlink" Target="https://podminky.urs.cz/item/CS_URS_2024_01/622142001" TargetMode="External" /><Relationship Id="rId56" Type="http://schemas.openxmlformats.org/officeDocument/2006/relationships/hyperlink" Target="https://podminky.urs.cz/item/CS_URS_2024_01/622143004" TargetMode="External" /><Relationship Id="rId57" Type="http://schemas.openxmlformats.org/officeDocument/2006/relationships/hyperlink" Target="https://podminky.urs.cz/item/CS_URS_2024_01/622151001" TargetMode="External" /><Relationship Id="rId58" Type="http://schemas.openxmlformats.org/officeDocument/2006/relationships/hyperlink" Target="https://podminky.urs.cz/item/CS_URS_2024_01/622151021" TargetMode="External" /><Relationship Id="rId59" Type="http://schemas.openxmlformats.org/officeDocument/2006/relationships/hyperlink" Target="https://podminky.urs.cz/item/CS_URS_2024_01/622211052" TargetMode="External" /><Relationship Id="rId60" Type="http://schemas.openxmlformats.org/officeDocument/2006/relationships/hyperlink" Target="https://podminky.urs.cz/item/CS_URS_2024_01/622212001" TargetMode="External" /><Relationship Id="rId61" Type="http://schemas.openxmlformats.org/officeDocument/2006/relationships/hyperlink" Target="https://podminky.urs.cz/item/CS_URS_2024_01/622212051" TargetMode="External" /><Relationship Id="rId62" Type="http://schemas.openxmlformats.org/officeDocument/2006/relationships/hyperlink" Target="https://podminky.urs.cz/item/CS_URS_2024_01/622251101" TargetMode="External" /><Relationship Id="rId63" Type="http://schemas.openxmlformats.org/officeDocument/2006/relationships/hyperlink" Target="https://podminky.urs.cz/item/CS_URS_2024_01/622252001" TargetMode="External" /><Relationship Id="rId64" Type="http://schemas.openxmlformats.org/officeDocument/2006/relationships/hyperlink" Target="https://podminky.urs.cz/item/CS_URS_2024_01/622252002" TargetMode="External" /><Relationship Id="rId65" Type="http://schemas.openxmlformats.org/officeDocument/2006/relationships/hyperlink" Target="https://podminky.urs.cz/item/CS_URS_2024_01/622511122" TargetMode="External" /><Relationship Id="rId66" Type="http://schemas.openxmlformats.org/officeDocument/2006/relationships/hyperlink" Target="https://podminky.urs.cz/item/CS_URS_2024_01/622521022" TargetMode="External" /><Relationship Id="rId67" Type="http://schemas.openxmlformats.org/officeDocument/2006/relationships/hyperlink" Target="https://podminky.urs.cz/item/CS_URS_2024_01/629999011" TargetMode="External" /><Relationship Id="rId68" Type="http://schemas.openxmlformats.org/officeDocument/2006/relationships/hyperlink" Target="https://podminky.urs.cz/item/CS_URS_2024_01/632451234" TargetMode="External" /><Relationship Id="rId69" Type="http://schemas.openxmlformats.org/officeDocument/2006/relationships/hyperlink" Target="https://podminky.urs.cz/item/CS_URS_2024_01/632481213" TargetMode="External" /><Relationship Id="rId70" Type="http://schemas.openxmlformats.org/officeDocument/2006/relationships/hyperlink" Target="https://podminky.urs.cz/item/CS_URS_2024_01/634112123" TargetMode="External" /><Relationship Id="rId71" Type="http://schemas.openxmlformats.org/officeDocument/2006/relationships/hyperlink" Target="https://podminky.urs.cz/item/CS_URS_2024_01/642942111" TargetMode="External" /><Relationship Id="rId72" Type="http://schemas.openxmlformats.org/officeDocument/2006/relationships/hyperlink" Target="https://podminky.urs.cz/item/CS_URS_2024_01/642945111" TargetMode="External" /><Relationship Id="rId73" Type="http://schemas.openxmlformats.org/officeDocument/2006/relationships/hyperlink" Target="https://podminky.urs.cz/item/CS_URS_2024_01/642945112" TargetMode="External" /><Relationship Id="rId74" Type="http://schemas.openxmlformats.org/officeDocument/2006/relationships/hyperlink" Target="https://podminky.urs.cz/item/CS_URS_2024_01/941111121" TargetMode="External" /><Relationship Id="rId75" Type="http://schemas.openxmlformats.org/officeDocument/2006/relationships/hyperlink" Target="https://podminky.urs.cz/item/CS_URS_2024_01/941111221" TargetMode="External" /><Relationship Id="rId76" Type="http://schemas.openxmlformats.org/officeDocument/2006/relationships/hyperlink" Target="https://podminky.urs.cz/item/CS_URS_2024_01/941111821" TargetMode="External" /><Relationship Id="rId77" Type="http://schemas.openxmlformats.org/officeDocument/2006/relationships/hyperlink" Target="https://podminky.urs.cz/item/CS_URS_2024_01/944511111" TargetMode="External" /><Relationship Id="rId78" Type="http://schemas.openxmlformats.org/officeDocument/2006/relationships/hyperlink" Target="https://podminky.urs.cz/item/CS_URS_2024_01/944511211" TargetMode="External" /><Relationship Id="rId79" Type="http://schemas.openxmlformats.org/officeDocument/2006/relationships/hyperlink" Target="https://podminky.urs.cz/item/CS_URS_2024_01/944511811" TargetMode="External" /><Relationship Id="rId80" Type="http://schemas.openxmlformats.org/officeDocument/2006/relationships/hyperlink" Target="https://podminky.urs.cz/item/CS_URS_2024_01/949101111" TargetMode="External" /><Relationship Id="rId81" Type="http://schemas.openxmlformats.org/officeDocument/2006/relationships/hyperlink" Target="https://podminky.urs.cz/item/CS_URS_2024_01/952901111" TargetMode="External" /><Relationship Id="rId82" Type="http://schemas.openxmlformats.org/officeDocument/2006/relationships/hyperlink" Target="https://podminky.urs.cz/item/CS_URS_2024_01/953961113" TargetMode="External" /><Relationship Id="rId83" Type="http://schemas.openxmlformats.org/officeDocument/2006/relationships/hyperlink" Target="https://podminky.urs.cz/item/CS_URS_2024_01/953961116" TargetMode="External" /><Relationship Id="rId84" Type="http://schemas.openxmlformats.org/officeDocument/2006/relationships/hyperlink" Target="https://podminky.urs.cz/item/CS_URS_2024_01/953965121" TargetMode="External" /><Relationship Id="rId85" Type="http://schemas.openxmlformats.org/officeDocument/2006/relationships/hyperlink" Target="https://podminky.urs.cz/item/CS_URS_2024_01/998011001" TargetMode="External" /><Relationship Id="rId86" Type="http://schemas.openxmlformats.org/officeDocument/2006/relationships/hyperlink" Target="https://podminky.urs.cz/item/CS_URS_2024_01/711111001" TargetMode="External" /><Relationship Id="rId87" Type="http://schemas.openxmlformats.org/officeDocument/2006/relationships/hyperlink" Target="https://podminky.urs.cz/item/CS_URS_2024_01/711112001" TargetMode="External" /><Relationship Id="rId88" Type="http://schemas.openxmlformats.org/officeDocument/2006/relationships/hyperlink" Target="https://podminky.urs.cz/item/CS_URS_2024_01/711141559" TargetMode="External" /><Relationship Id="rId89" Type="http://schemas.openxmlformats.org/officeDocument/2006/relationships/hyperlink" Target="https://podminky.urs.cz/item/CS_URS_2024_01/711142559" TargetMode="External" /><Relationship Id="rId90" Type="http://schemas.openxmlformats.org/officeDocument/2006/relationships/hyperlink" Target="https://podminky.urs.cz/item/CS_URS_2024_01/998711101" TargetMode="External" /><Relationship Id="rId91" Type="http://schemas.openxmlformats.org/officeDocument/2006/relationships/hyperlink" Target="https://podminky.urs.cz/item/CS_URS_2024_01/712331111" TargetMode="External" /><Relationship Id="rId92" Type="http://schemas.openxmlformats.org/officeDocument/2006/relationships/hyperlink" Target="https://podminky.urs.cz/item/CS_URS_2024_01/998712101" TargetMode="External" /><Relationship Id="rId93" Type="http://schemas.openxmlformats.org/officeDocument/2006/relationships/hyperlink" Target="https://podminky.urs.cz/item/CS_URS_2024_01/713121111" TargetMode="External" /><Relationship Id="rId94" Type="http://schemas.openxmlformats.org/officeDocument/2006/relationships/hyperlink" Target="https://podminky.urs.cz/item/CS_URS_2024_01/713121121" TargetMode="External" /><Relationship Id="rId95" Type="http://schemas.openxmlformats.org/officeDocument/2006/relationships/hyperlink" Target="https://podminky.urs.cz/item/CS_URS_2024_01/713131131" TargetMode="External" /><Relationship Id="rId96" Type="http://schemas.openxmlformats.org/officeDocument/2006/relationships/hyperlink" Target="https://podminky.urs.cz/item/CS_URS_2024_01/713131343" TargetMode="External" /><Relationship Id="rId97" Type="http://schemas.openxmlformats.org/officeDocument/2006/relationships/hyperlink" Target="https://podminky.urs.cz/item/CS_URS_2024_01/713151111" TargetMode="External" /><Relationship Id="rId98" Type="http://schemas.openxmlformats.org/officeDocument/2006/relationships/hyperlink" Target="https://podminky.urs.cz/item/CS_URS_2024_01/998713101" TargetMode="External" /><Relationship Id="rId99" Type="http://schemas.openxmlformats.org/officeDocument/2006/relationships/hyperlink" Target="https://podminky.urs.cz/item/CS_URS_2024_01/721249115" TargetMode="External" /><Relationship Id="rId100" Type="http://schemas.openxmlformats.org/officeDocument/2006/relationships/hyperlink" Target="https://podminky.urs.cz/item/CS_URS_2024_01/725291652" TargetMode="External" /><Relationship Id="rId101" Type="http://schemas.openxmlformats.org/officeDocument/2006/relationships/hyperlink" Target="https://podminky.urs.cz/item/CS_URS_2024_01/725291653" TargetMode="External" /><Relationship Id="rId102" Type="http://schemas.openxmlformats.org/officeDocument/2006/relationships/hyperlink" Target="https://podminky.urs.cz/item/CS_URS_2024_01/725291654" TargetMode="External" /><Relationship Id="rId103" Type="http://schemas.openxmlformats.org/officeDocument/2006/relationships/hyperlink" Target="https://podminky.urs.cz/item/CS_URS_2024_01/725291666" TargetMode="External" /><Relationship Id="rId104" Type="http://schemas.openxmlformats.org/officeDocument/2006/relationships/hyperlink" Target="https://podminky.urs.cz/item/CS_URS_2024_01/725291667" TargetMode="External" /><Relationship Id="rId105" Type="http://schemas.openxmlformats.org/officeDocument/2006/relationships/hyperlink" Target="https://podminky.urs.cz/item/CS_URS_2024_01/HZS2211" TargetMode="External" /><Relationship Id="rId106" Type="http://schemas.openxmlformats.org/officeDocument/2006/relationships/hyperlink" Target="https://podminky.urs.cz/item/CS_URS_2024_01/725291684" TargetMode="External" /><Relationship Id="rId107" Type="http://schemas.openxmlformats.org/officeDocument/2006/relationships/hyperlink" Target="https://podminky.urs.cz/item/CS_URS_2024_01/725319111" TargetMode="External" /><Relationship Id="rId108" Type="http://schemas.openxmlformats.org/officeDocument/2006/relationships/hyperlink" Target="https://podminky.urs.cz/item/CS_URS_2024_01/741372002" TargetMode="External" /><Relationship Id="rId109" Type="http://schemas.openxmlformats.org/officeDocument/2006/relationships/hyperlink" Target="https://podminky.urs.cz/item/CS_URS_2024_01/741410002" TargetMode="External" /><Relationship Id="rId110" Type="http://schemas.openxmlformats.org/officeDocument/2006/relationships/hyperlink" Target="https://podminky.urs.cz/item/CS_URS_2024_01/998741101" TargetMode="External" /><Relationship Id="rId111" Type="http://schemas.openxmlformats.org/officeDocument/2006/relationships/hyperlink" Target="https://podminky.urs.cz/item/CS_URS_2024_01/751398031" TargetMode="External" /><Relationship Id="rId112" Type="http://schemas.openxmlformats.org/officeDocument/2006/relationships/hyperlink" Target="https://podminky.urs.cz/item/CS_URS_2024_01/762085103" TargetMode="External" /><Relationship Id="rId113" Type="http://schemas.openxmlformats.org/officeDocument/2006/relationships/hyperlink" Target="https://podminky.urs.cz/item/CS_URS_2024_01/762341210" TargetMode="External" /><Relationship Id="rId114" Type="http://schemas.openxmlformats.org/officeDocument/2006/relationships/hyperlink" Target="https://podminky.urs.cz/item/CS_URS_2024_01/762342511" TargetMode="External" /><Relationship Id="rId115" Type="http://schemas.openxmlformats.org/officeDocument/2006/relationships/hyperlink" Target="https://podminky.urs.cz/item/CS_URS_2024_01/762395000" TargetMode="External" /><Relationship Id="rId116" Type="http://schemas.openxmlformats.org/officeDocument/2006/relationships/hyperlink" Target="https://podminky.urs.cz/item/CS_URS_2024_01/762411501" TargetMode="External" /><Relationship Id="rId117" Type="http://schemas.openxmlformats.org/officeDocument/2006/relationships/hyperlink" Target="https://podminky.urs.cz/item/CS_URS_2024_01/762429001" TargetMode="External" /><Relationship Id="rId118" Type="http://schemas.openxmlformats.org/officeDocument/2006/relationships/hyperlink" Target="https://podminky.urs.cz/item/CS_URS_2024_01/762512261" TargetMode="External" /><Relationship Id="rId119" Type="http://schemas.openxmlformats.org/officeDocument/2006/relationships/hyperlink" Target="https://podminky.urs.cz/item/CS_URS_2024_01/762521108" TargetMode="External" /><Relationship Id="rId120" Type="http://schemas.openxmlformats.org/officeDocument/2006/relationships/hyperlink" Target="https://podminky.urs.cz/item/CS_URS_2024_01/762595001" TargetMode="External" /><Relationship Id="rId121" Type="http://schemas.openxmlformats.org/officeDocument/2006/relationships/hyperlink" Target="https://podminky.urs.cz/item/CS_URS_2024_01/762723331" TargetMode="External" /><Relationship Id="rId122" Type="http://schemas.openxmlformats.org/officeDocument/2006/relationships/hyperlink" Target="https://podminky.urs.cz/item/CS_URS_2024_01/762723341" TargetMode="External" /><Relationship Id="rId123" Type="http://schemas.openxmlformats.org/officeDocument/2006/relationships/hyperlink" Target="https://podminky.urs.cz/item/CS_URS_2024_01/998762101" TargetMode="External" /><Relationship Id="rId124" Type="http://schemas.openxmlformats.org/officeDocument/2006/relationships/hyperlink" Target="https://podminky.urs.cz/item/CS_URS_2024_01/763131414" TargetMode="External" /><Relationship Id="rId125" Type="http://schemas.openxmlformats.org/officeDocument/2006/relationships/hyperlink" Target="https://podminky.urs.cz/item/CS_URS_2024_01/763131613" TargetMode="External" /><Relationship Id="rId126" Type="http://schemas.openxmlformats.org/officeDocument/2006/relationships/hyperlink" Target="https://podminky.urs.cz/item/CS_URS_2024_01/763131622" TargetMode="External" /><Relationship Id="rId127" Type="http://schemas.openxmlformats.org/officeDocument/2006/relationships/hyperlink" Target="https://podminky.urs.cz/item/CS_URS_2024_01/763131721" TargetMode="External" /><Relationship Id="rId128" Type="http://schemas.openxmlformats.org/officeDocument/2006/relationships/hyperlink" Target="https://podminky.urs.cz/item/CS_URS_2024_01/763131751" TargetMode="External" /><Relationship Id="rId129" Type="http://schemas.openxmlformats.org/officeDocument/2006/relationships/hyperlink" Target="https://podminky.urs.cz/item/CS_URS_2024_01/763172352" TargetMode="External" /><Relationship Id="rId130" Type="http://schemas.openxmlformats.org/officeDocument/2006/relationships/hyperlink" Target="https://podminky.urs.cz/item/CS_URS_2024_01/763732115" TargetMode="External" /><Relationship Id="rId131" Type="http://schemas.openxmlformats.org/officeDocument/2006/relationships/hyperlink" Target="https://podminky.urs.cz/item/CS_URS_2024_01/998763301" TargetMode="External" /><Relationship Id="rId132" Type="http://schemas.openxmlformats.org/officeDocument/2006/relationships/hyperlink" Target="https://podminky.urs.cz/item/CS_URS_2024_01/764111401" TargetMode="External" /><Relationship Id="rId133" Type="http://schemas.openxmlformats.org/officeDocument/2006/relationships/hyperlink" Target="https://podminky.urs.cz/item/CS_URS_2024_01/764212661" TargetMode="External" /><Relationship Id="rId134" Type="http://schemas.openxmlformats.org/officeDocument/2006/relationships/hyperlink" Target="https://podminky.urs.cz/item/CS_URS_2024_01/764212663" TargetMode="External" /><Relationship Id="rId135" Type="http://schemas.openxmlformats.org/officeDocument/2006/relationships/hyperlink" Target="https://podminky.urs.cz/item/CS_URS_2024_01/764212664" TargetMode="External" /><Relationship Id="rId136" Type="http://schemas.openxmlformats.org/officeDocument/2006/relationships/hyperlink" Target="https://podminky.urs.cz/item/CS_URS_2024_01/764213455" TargetMode="External" /><Relationship Id="rId137" Type="http://schemas.openxmlformats.org/officeDocument/2006/relationships/hyperlink" Target="https://podminky.urs.cz/item/CS_URS_2024_01/764223452" TargetMode="External" /><Relationship Id="rId138" Type="http://schemas.openxmlformats.org/officeDocument/2006/relationships/hyperlink" Target="https://podminky.urs.cz/item/CS_URS_2024_01/764226404" TargetMode="External" /><Relationship Id="rId139" Type="http://schemas.openxmlformats.org/officeDocument/2006/relationships/hyperlink" Target="https://podminky.urs.cz/item/CS_URS_2024_01/764511601" TargetMode="External" /><Relationship Id="rId140" Type="http://schemas.openxmlformats.org/officeDocument/2006/relationships/hyperlink" Target="https://podminky.urs.cz/item/CS_URS_2024_01/764511602" TargetMode="External" /><Relationship Id="rId141" Type="http://schemas.openxmlformats.org/officeDocument/2006/relationships/hyperlink" Target="https://podminky.urs.cz/item/CS_URS_2024_01/764511641" TargetMode="External" /><Relationship Id="rId142" Type="http://schemas.openxmlformats.org/officeDocument/2006/relationships/hyperlink" Target="https://podminky.urs.cz/item/CS_URS_2024_01/764511643" TargetMode="External" /><Relationship Id="rId143" Type="http://schemas.openxmlformats.org/officeDocument/2006/relationships/hyperlink" Target="https://podminky.urs.cz/item/CS_URS_2024_01/764518621" TargetMode="External" /><Relationship Id="rId144" Type="http://schemas.openxmlformats.org/officeDocument/2006/relationships/hyperlink" Target="https://podminky.urs.cz/item/CS_URS_2024_01/764518622" TargetMode="External" /><Relationship Id="rId145" Type="http://schemas.openxmlformats.org/officeDocument/2006/relationships/hyperlink" Target="https://podminky.urs.cz/item/CS_URS_2024_01/998764101" TargetMode="External" /><Relationship Id="rId146" Type="http://schemas.openxmlformats.org/officeDocument/2006/relationships/hyperlink" Target="https://podminky.urs.cz/item/CS_URS_2024_01/765125352" TargetMode="External" /><Relationship Id="rId147" Type="http://schemas.openxmlformats.org/officeDocument/2006/relationships/hyperlink" Target="https://podminky.urs.cz/item/CS_URS_2024_01/765191021" TargetMode="External" /><Relationship Id="rId148" Type="http://schemas.openxmlformats.org/officeDocument/2006/relationships/hyperlink" Target="https://podminky.urs.cz/item/CS_URS_2024_01/998765101" TargetMode="External" /><Relationship Id="rId149" Type="http://schemas.openxmlformats.org/officeDocument/2006/relationships/hyperlink" Target="https://podminky.urs.cz/item/CS_URS_2024_01/766231113" TargetMode="External" /><Relationship Id="rId150" Type="http://schemas.openxmlformats.org/officeDocument/2006/relationships/hyperlink" Target="https://podminky.urs.cz/item/CS_URS_2024_01/766421214" TargetMode="External" /><Relationship Id="rId151" Type="http://schemas.openxmlformats.org/officeDocument/2006/relationships/hyperlink" Target="https://podminky.urs.cz/item/CS_URS_2024_01/766427112" TargetMode="External" /><Relationship Id="rId152" Type="http://schemas.openxmlformats.org/officeDocument/2006/relationships/hyperlink" Target="https://podminky.urs.cz/item/CS_URS_2024_01/766622131" TargetMode="External" /><Relationship Id="rId153" Type="http://schemas.openxmlformats.org/officeDocument/2006/relationships/hyperlink" Target="https://podminky.urs.cz/item/CS_URS_2024_01/766622132" TargetMode="External" /><Relationship Id="rId154" Type="http://schemas.openxmlformats.org/officeDocument/2006/relationships/hyperlink" Target="https://podminky.urs.cz/item/CS_URS_2024_01/766622216" TargetMode="External" /><Relationship Id="rId155" Type="http://schemas.openxmlformats.org/officeDocument/2006/relationships/hyperlink" Target="https://podminky.urs.cz/item/CS_URS_2024_01/766660001" TargetMode="External" /><Relationship Id="rId156" Type="http://schemas.openxmlformats.org/officeDocument/2006/relationships/hyperlink" Target="https://podminky.urs.cz/item/CS_URS_2024_01/766660002" TargetMode="External" /><Relationship Id="rId157" Type="http://schemas.openxmlformats.org/officeDocument/2006/relationships/hyperlink" Target="https://podminky.urs.cz/item/CS_URS_2024_01/766660022" TargetMode="External" /><Relationship Id="rId158" Type="http://schemas.openxmlformats.org/officeDocument/2006/relationships/hyperlink" Target="https://podminky.urs.cz/item/CS_URS_2024_01/766660031" TargetMode="External" /><Relationship Id="rId159" Type="http://schemas.openxmlformats.org/officeDocument/2006/relationships/hyperlink" Target="https://podminky.urs.cz/item/CS_URS_2024_01/766660421" TargetMode="External" /><Relationship Id="rId160" Type="http://schemas.openxmlformats.org/officeDocument/2006/relationships/hyperlink" Target="https://podminky.urs.cz/item/CS_URS_2024_01/766660717" TargetMode="External" /><Relationship Id="rId161" Type="http://schemas.openxmlformats.org/officeDocument/2006/relationships/hyperlink" Target="https://podminky.urs.cz/item/CS_URS_2024_01/766660728" TargetMode="External" /><Relationship Id="rId162" Type="http://schemas.openxmlformats.org/officeDocument/2006/relationships/hyperlink" Target="https://podminky.urs.cz/item/CS_URS_2024_01/766660729" TargetMode="External" /><Relationship Id="rId163" Type="http://schemas.openxmlformats.org/officeDocument/2006/relationships/hyperlink" Target="https://podminky.urs.cz/item/CS_URS_2024_01/766660730" TargetMode="External" /><Relationship Id="rId164" Type="http://schemas.openxmlformats.org/officeDocument/2006/relationships/hyperlink" Target="https://podminky.urs.cz/item/CS_URS_2024_01/766694116" TargetMode="External" /><Relationship Id="rId165" Type="http://schemas.openxmlformats.org/officeDocument/2006/relationships/hyperlink" Target="https://podminky.urs.cz/item/CS_URS_2024_01/HZS2122" TargetMode="External" /><Relationship Id="rId166" Type="http://schemas.openxmlformats.org/officeDocument/2006/relationships/hyperlink" Target="https://podminky.urs.cz/item/CS_URS_2024_01/766811142" TargetMode="External" /><Relationship Id="rId167" Type="http://schemas.openxmlformats.org/officeDocument/2006/relationships/hyperlink" Target="https://podminky.urs.cz/item/CS_URS_2024_01/766811143" TargetMode="External" /><Relationship Id="rId168" Type="http://schemas.openxmlformats.org/officeDocument/2006/relationships/hyperlink" Target="https://podminky.urs.cz/item/CS_URS_2024_01/766811222" TargetMode="External" /><Relationship Id="rId169" Type="http://schemas.openxmlformats.org/officeDocument/2006/relationships/hyperlink" Target="https://podminky.urs.cz/item/CS_URS_2024_01/766811223" TargetMode="External" /><Relationship Id="rId170" Type="http://schemas.openxmlformats.org/officeDocument/2006/relationships/hyperlink" Target="https://podminky.urs.cz/item/CS_URS_2024_01/HZS2122" TargetMode="External" /><Relationship Id="rId171" Type="http://schemas.openxmlformats.org/officeDocument/2006/relationships/hyperlink" Target="https://podminky.urs.cz/item/CS_URS_2024_01/998766101" TargetMode="External" /><Relationship Id="rId172" Type="http://schemas.openxmlformats.org/officeDocument/2006/relationships/hyperlink" Target="https://podminky.urs.cz/item/CS_URS_2024_01/767881132" TargetMode="External" /><Relationship Id="rId173" Type="http://schemas.openxmlformats.org/officeDocument/2006/relationships/hyperlink" Target="https://podminky.urs.cz/item/CS_URS_2024_01/HZS2131" TargetMode="External" /><Relationship Id="rId174" Type="http://schemas.openxmlformats.org/officeDocument/2006/relationships/hyperlink" Target="https://podminky.urs.cz/item/CS_URS_2024_01/767640221" TargetMode="External" /><Relationship Id="rId175" Type="http://schemas.openxmlformats.org/officeDocument/2006/relationships/hyperlink" Target="https://podminky.urs.cz/item/CS_URS_2024_01/767651112" TargetMode="External" /><Relationship Id="rId176" Type="http://schemas.openxmlformats.org/officeDocument/2006/relationships/hyperlink" Target="https://podminky.urs.cz/item/CS_URS_2024_01/767651121" TargetMode="External" /><Relationship Id="rId177" Type="http://schemas.openxmlformats.org/officeDocument/2006/relationships/hyperlink" Target="https://podminky.urs.cz/item/CS_URS_2024_01/767651126" TargetMode="External" /><Relationship Id="rId178" Type="http://schemas.openxmlformats.org/officeDocument/2006/relationships/hyperlink" Target="https://podminky.urs.cz/item/CS_URS_2024_01/767651131" TargetMode="External" /><Relationship Id="rId179" Type="http://schemas.openxmlformats.org/officeDocument/2006/relationships/hyperlink" Target="https://podminky.urs.cz/item/CS_URS_2024_01/767995111" TargetMode="External" /><Relationship Id="rId180" Type="http://schemas.openxmlformats.org/officeDocument/2006/relationships/hyperlink" Target="https://podminky.urs.cz/item/CS_URS_2024_01/HZS2211" TargetMode="External" /><Relationship Id="rId181" Type="http://schemas.openxmlformats.org/officeDocument/2006/relationships/hyperlink" Target="https://podminky.urs.cz/item/CS_URS_2024_01/998767101" TargetMode="External" /><Relationship Id="rId182" Type="http://schemas.openxmlformats.org/officeDocument/2006/relationships/hyperlink" Target="https://podminky.urs.cz/item/CS_URS_2024_01/771121011" TargetMode="External" /><Relationship Id="rId183" Type="http://schemas.openxmlformats.org/officeDocument/2006/relationships/hyperlink" Target="https://podminky.urs.cz/item/CS_URS_2024_01/771474111" TargetMode="External" /><Relationship Id="rId184" Type="http://schemas.openxmlformats.org/officeDocument/2006/relationships/hyperlink" Target="https://podminky.urs.cz/item/CS_URS_2024_01/771574416" TargetMode="External" /><Relationship Id="rId185" Type="http://schemas.openxmlformats.org/officeDocument/2006/relationships/hyperlink" Target="https://podminky.urs.cz/item/CS_URS_2024_01/771577111" TargetMode="External" /><Relationship Id="rId186" Type="http://schemas.openxmlformats.org/officeDocument/2006/relationships/hyperlink" Target="https://podminky.urs.cz/item/CS_URS_2024_01/771591112" TargetMode="External" /><Relationship Id="rId187" Type="http://schemas.openxmlformats.org/officeDocument/2006/relationships/hyperlink" Target="https://podminky.urs.cz/item/CS_URS_2024_01/771591115" TargetMode="External" /><Relationship Id="rId188" Type="http://schemas.openxmlformats.org/officeDocument/2006/relationships/hyperlink" Target="https://podminky.urs.cz/item/CS_URS_2024_01/771591241" TargetMode="External" /><Relationship Id="rId189" Type="http://schemas.openxmlformats.org/officeDocument/2006/relationships/hyperlink" Target="https://podminky.urs.cz/item/CS_URS_2024_01/771591264" TargetMode="External" /><Relationship Id="rId190" Type="http://schemas.openxmlformats.org/officeDocument/2006/relationships/hyperlink" Target="https://podminky.urs.cz/item/CS_URS_2024_01/998771101" TargetMode="External" /><Relationship Id="rId191" Type="http://schemas.openxmlformats.org/officeDocument/2006/relationships/hyperlink" Target="https://podminky.urs.cz/item/CS_URS_2024_01/776111311" TargetMode="External" /><Relationship Id="rId192" Type="http://schemas.openxmlformats.org/officeDocument/2006/relationships/hyperlink" Target="https://podminky.urs.cz/item/CS_URS_2024_01/776121321" TargetMode="External" /><Relationship Id="rId193" Type="http://schemas.openxmlformats.org/officeDocument/2006/relationships/hyperlink" Target="https://podminky.urs.cz/item/CS_URS_2024_01/776231111" TargetMode="External" /><Relationship Id="rId194" Type="http://schemas.openxmlformats.org/officeDocument/2006/relationships/hyperlink" Target="https://podminky.urs.cz/item/CS_URS_2024_01/776421111" TargetMode="External" /><Relationship Id="rId195" Type="http://schemas.openxmlformats.org/officeDocument/2006/relationships/hyperlink" Target="https://podminky.urs.cz/item/CS_URS_2024_01/776421312" TargetMode="External" /><Relationship Id="rId196" Type="http://schemas.openxmlformats.org/officeDocument/2006/relationships/hyperlink" Target="https://podminky.urs.cz/item/CS_URS_2024_01/998776101" TargetMode="External" /><Relationship Id="rId197" Type="http://schemas.openxmlformats.org/officeDocument/2006/relationships/hyperlink" Target="https://podminky.urs.cz/item/CS_URS_2024_01/777131109" TargetMode="External" /><Relationship Id="rId198" Type="http://schemas.openxmlformats.org/officeDocument/2006/relationships/hyperlink" Target="https://podminky.urs.cz/item/CS_URS_2024_01/777511123" TargetMode="External" /><Relationship Id="rId199" Type="http://schemas.openxmlformats.org/officeDocument/2006/relationships/hyperlink" Target="https://podminky.urs.cz/item/CS_URS_2024_01/998777101" TargetMode="External" /><Relationship Id="rId200" Type="http://schemas.openxmlformats.org/officeDocument/2006/relationships/hyperlink" Target="https://podminky.urs.cz/item/CS_URS_2024_01/781121011" TargetMode="External" /><Relationship Id="rId201" Type="http://schemas.openxmlformats.org/officeDocument/2006/relationships/hyperlink" Target="https://podminky.urs.cz/item/CS_URS_2024_01/781131112" TargetMode="External" /><Relationship Id="rId202" Type="http://schemas.openxmlformats.org/officeDocument/2006/relationships/hyperlink" Target="https://podminky.urs.cz/item/CS_URS_2024_01/781472215" TargetMode="External" /><Relationship Id="rId203" Type="http://schemas.openxmlformats.org/officeDocument/2006/relationships/hyperlink" Target="https://podminky.urs.cz/item/CS_URS_2024_01/781472291" TargetMode="External" /><Relationship Id="rId204" Type="http://schemas.openxmlformats.org/officeDocument/2006/relationships/hyperlink" Target="https://podminky.urs.cz/item/CS_URS_2024_01/781491011" TargetMode="External" /><Relationship Id="rId205" Type="http://schemas.openxmlformats.org/officeDocument/2006/relationships/hyperlink" Target="https://podminky.urs.cz/item/CS_URS_2024_01/781491021" TargetMode="External" /><Relationship Id="rId206" Type="http://schemas.openxmlformats.org/officeDocument/2006/relationships/hyperlink" Target="https://podminky.urs.cz/item/CS_URS_2024_01/781492151" TargetMode="External" /><Relationship Id="rId207" Type="http://schemas.openxmlformats.org/officeDocument/2006/relationships/hyperlink" Target="https://podminky.urs.cz/item/CS_URS_2024_01/781495115" TargetMode="External" /><Relationship Id="rId208" Type="http://schemas.openxmlformats.org/officeDocument/2006/relationships/hyperlink" Target="https://podminky.urs.cz/item/CS_URS_2024_01/998781101" TargetMode="External" /><Relationship Id="rId209" Type="http://schemas.openxmlformats.org/officeDocument/2006/relationships/hyperlink" Target="https://podminky.urs.cz/item/CS_URS_2024_01/783168211" TargetMode="External" /><Relationship Id="rId210" Type="http://schemas.openxmlformats.org/officeDocument/2006/relationships/hyperlink" Target="https://podminky.urs.cz/item/CS_URS_2024_01/783213121" TargetMode="External" /><Relationship Id="rId211" Type="http://schemas.openxmlformats.org/officeDocument/2006/relationships/hyperlink" Target="https://podminky.urs.cz/item/CS_URS_2024_01/783314203" TargetMode="External" /><Relationship Id="rId212" Type="http://schemas.openxmlformats.org/officeDocument/2006/relationships/hyperlink" Target="https://podminky.urs.cz/item/CS_URS_2024_01/783315101" TargetMode="External" /><Relationship Id="rId213" Type="http://schemas.openxmlformats.org/officeDocument/2006/relationships/hyperlink" Target="https://podminky.urs.cz/item/CS_URS_2024_01/783317101" TargetMode="External" /><Relationship Id="rId214" Type="http://schemas.openxmlformats.org/officeDocument/2006/relationships/hyperlink" Target="https://podminky.urs.cz/item/CS_URS_2024_01/784171111" TargetMode="External" /><Relationship Id="rId215" Type="http://schemas.openxmlformats.org/officeDocument/2006/relationships/hyperlink" Target="https://podminky.urs.cz/item/CS_URS_2024_01/784181121" TargetMode="External" /><Relationship Id="rId216" Type="http://schemas.openxmlformats.org/officeDocument/2006/relationships/hyperlink" Target="https://podminky.urs.cz/item/CS_URS_2024_01/784211101" TargetMode="External" /><Relationship Id="rId217" Type="http://schemas.openxmlformats.org/officeDocument/2006/relationships/hyperlink" Target="https://podminky.urs.cz/item/CS_URS_2024_01/786614001" TargetMode="External" /><Relationship Id="rId218" Type="http://schemas.openxmlformats.org/officeDocument/2006/relationships/hyperlink" Target="https://podminky.urs.cz/item/CS_URS_2024_01/786614003" TargetMode="External" /><Relationship Id="rId219" Type="http://schemas.openxmlformats.org/officeDocument/2006/relationships/hyperlink" Target="https://podminky.urs.cz/item/CS_URS_2024_01/HZS2182" TargetMode="External" /><Relationship Id="rId220" Type="http://schemas.openxmlformats.org/officeDocument/2006/relationships/hyperlink" Target="https://podminky.urs.cz/item/CS_URS_2024_01/998787101" TargetMode="External" /><Relationship Id="rId221" Type="http://schemas.openxmlformats.org/officeDocument/2006/relationships/hyperlink" Target="https://podminky.urs.cz/item/CS_URS_2024_01/789421331" TargetMode="External" /><Relationship Id="rId222" Type="http://schemas.openxmlformats.org/officeDocument/2006/relationships/hyperlink" Target="https://podminky.urs.cz/item/CS_URS_2024_01/HZS2131" TargetMode="External" /><Relationship Id="rId2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5151201" TargetMode="External" /><Relationship Id="rId7" Type="http://schemas.openxmlformats.org/officeDocument/2006/relationships/hyperlink" Target="https://podminky.urs.cz/item/CS_URS_2024_01/212751104" TargetMode="External" /><Relationship Id="rId8" Type="http://schemas.openxmlformats.org/officeDocument/2006/relationships/hyperlink" Target="https://podminky.urs.cz/item/CS_URS_2024_01/274321411" TargetMode="External" /><Relationship Id="rId9" Type="http://schemas.openxmlformats.org/officeDocument/2006/relationships/hyperlink" Target="https://podminky.urs.cz/item/CS_URS_2024_01/274351121" TargetMode="External" /><Relationship Id="rId10" Type="http://schemas.openxmlformats.org/officeDocument/2006/relationships/hyperlink" Target="https://podminky.urs.cz/item/CS_URS_2024_01/274351122" TargetMode="External" /><Relationship Id="rId11" Type="http://schemas.openxmlformats.org/officeDocument/2006/relationships/hyperlink" Target="https://podminky.urs.cz/item/CS_URS_2024_01/274361821" TargetMode="External" /><Relationship Id="rId12" Type="http://schemas.openxmlformats.org/officeDocument/2006/relationships/hyperlink" Target="https://podminky.urs.cz/item/CS_URS_2024_01/279321346" TargetMode="External" /><Relationship Id="rId13" Type="http://schemas.openxmlformats.org/officeDocument/2006/relationships/hyperlink" Target="https://podminky.urs.cz/item/CS_URS_2024_01/279351121" TargetMode="External" /><Relationship Id="rId14" Type="http://schemas.openxmlformats.org/officeDocument/2006/relationships/hyperlink" Target="https://podminky.urs.cz/item/CS_URS_2024_01/279351122" TargetMode="External" /><Relationship Id="rId15" Type="http://schemas.openxmlformats.org/officeDocument/2006/relationships/hyperlink" Target="https://podminky.urs.cz/item/CS_URS_2024_01/279361821" TargetMode="External" /><Relationship Id="rId16" Type="http://schemas.openxmlformats.org/officeDocument/2006/relationships/hyperlink" Target="https://podminky.urs.cz/item/CS_URS_2024_01/348272515" TargetMode="External" /><Relationship Id="rId17" Type="http://schemas.openxmlformats.org/officeDocument/2006/relationships/hyperlink" Target="https://podminky.urs.cz/item/CS_URS_2024_01/935111211" TargetMode="External" /><Relationship Id="rId18" Type="http://schemas.openxmlformats.org/officeDocument/2006/relationships/hyperlink" Target="https://podminky.urs.cz/item/CS_URS_2024_01/99801100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3943211" TargetMode="External" /><Relationship Id="rId2" Type="http://schemas.openxmlformats.org/officeDocument/2006/relationships/hyperlink" Target="https://podminky.urs.cz/item/CS_URS_2024_01/998011001" TargetMode="External" /><Relationship Id="rId3" Type="http://schemas.openxmlformats.org/officeDocument/2006/relationships/hyperlink" Target="https://podminky.urs.cz/item/CS_URS_2024_01/210020951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2231103" TargetMode="External" /><Relationship Id="rId2" Type="http://schemas.openxmlformats.org/officeDocument/2006/relationships/hyperlink" Target="https://podminky.urs.cz/item/CS_URS_2024_01/732331106" TargetMode="External" /><Relationship Id="rId3" Type="http://schemas.openxmlformats.org/officeDocument/2006/relationships/hyperlink" Target="https://podminky.urs.cz/item/CS_URS_2024_01/732522011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3105" TargetMode="External" /><Relationship Id="rId6" Type="http://schemas.openxmlformats.org/officeDocument/2006/relationships/hyperlink" Target="https://podminky.urs.cz/item/CS_URS_2024_01/733223106" TargetMode="External" /><Relationship Id="rId7" Type="http://schemas.openxmlformats.org/officeDocument/2006/relationships/hyperlink" Target="https://podminky.urs.cz/item/CS_URS_2024_01/733291101" TargetMode="External" /><Relationship Id="rId8" Type="http://schemas.openxmlformats.org/officeDocument/2006/relationships/hyperlink" Target="https://podminky.urs.cz/item/CS_URS_2024_01/733811242" TargetMode="External" /><Relationship Id="rId9" Type="http://schemas.openxmlformats.org/officeDocument/2006/relationships/hyperlink" Target="https://podminky.urs.cz/item/CS_URS_2024_01/998733101" TargetMode="External" /><Relationship Id="rId10" Type="http://schemas.openxmlformats.org/officeDocument/2006/relationships/hyperlink" Target="https://podminky.urs.cz/item/CS_URS_2024_01/734211113" TargetMode="External" /><Relationship Id="rId11" Type="http://schemas.openxmlformats.org/officeDocument/2006/relationships/hyperlink" Target="https://podminky.urs.cz/item/CS_URS_2024_01/734251135" TargetMode="External" /><Relationship Id="rId12" Type="http://schemas.openxmlformats.org/officeDocument/2006/relationships/hyperlink" Target="https://podminky.urs.cz/item/CS_URS_2024_01/734291263" TargetMode="External" /><Relationship Id="rId13" Type="http://schemas.openxmlformats.org/officeDocument/2006/relationships/hyperlink" Target="https://podminky.urs.cz/item/CS_URS_2024_01/734291264" TargetMode="External" /><Relationship Id="rId14" Type="http://schemas.openxmlformats.org/officeDocument/2006/relationships/hyperlink" Target="https://podminky.urs.cz/item/CS_URS_2024_01/734292714" TargetMode="External" /><Relationship Id="rId15" Type="http://schemas.openxmlformats.org/officeDocument/2006/relationships/hyperlink" Target="https://podminky.urs.cz/item/CS_URS_2024_01/734292715" TargetMode="External" /><Relationship Id="rId16" Type="http://schemas.openxmlformats.org/officeDocument/2006/relationships/hyperlink" Target="https://podminky.urs.cz/item/CS_URS_2024_01/734292765" TargetMode="External" /><Relationship Id="rId17" Type="http://schemas.openxmlformats.org/officeDocument/2006/relationships/hyperlink" Target="https://podminky.urs.cz/item/CS_URS_2024_01/734295015" TargetMode="External" /><Relationship Id="rId18" Type="http://schemas.openxmlformats.org/officeDocument/2006/relationships/hyperlink" Target="https://podminky.urs.cz/item/CS_URS_2024_01/734295022" TargetMode="External" /><Relationship Id="rId19" Type="http://schemas.openxmlformats.org/officeDocument/2006/relationships/hyperlink" Target="https://podminky.urs.cz/item/CS_URS_2024_01/734411101" TargetMode="External" /><Relationship Id="rId20" Type="http://schemas.openxmlformats.org/officeDocument/2006/relationships/hyperlink" Target="https://podminky.urs.cz/item/CS_URS_2024_01/734494215" TargetMode="External" /><Relationship Id="rId21" Type="http://schemas.openxmlformats.org/officeDocument/2006/relationships/hyperlink" Target="https://podminky.urs.cz/item/CS_URS_2024_01/HZS2222" TargetMode="External" /><Relationship Id="rId22" Type="http://schemas.openxmlformats.org/officeDocument/2006/relationships/hyperlink" Target="https://podminky.urs.cz/item/CS_URS_2024_01/998734101" TargetMode="External" /><Relationship Id="rId23" Type="http://schemas.openxmlformats.org/officeDocument/2006/relationships/hyperlink" Target="https://podminky.urs.cz/item/CS_URS_2024_01/735164222" TargetMode="External" /><Relationship Id="rId24" Type="http://schemas.openxmlformats.org/officeDocument/2006/relationships/hyperlink" Target="https://podminky.urs.cz/item/CS_URS_2024_01/735511007" TargetMode="External" /><Relationship Id="rId25" Type="http://schemas.openxmlformats.org/officeDocument/2006/relationships/hyperlink" Target="https://podminky.urs.cz/item/CS_URS_2024_01/735511008" TargetMode="External" /><Relationship Id="rId26" Type="http://schemas.openxmlformats.org/officeDocument/2006/relationships/hyperlink" Target="https://podminky.urs.cz/item/CS_URS_2024_01/735511062" TargetMode="External" /><Relationship Id="rId27" Type="http://schemas.openxmlformats.org/officeDocument/2006/relationships/hyperlink" Target="https://podminky.urs.cz/item/CS_URS_2024_01/735511086" TargetMode="External" /><Relationship Id="rId28" Type="http://schemas.openxmlformats.org/officeDocument/2006/relationships/hyperlink" Target="https://podminky.urs.cz/item/CS_URS_2024_01/735511123" TargetMode="External" /><Relationship Id="rId29" Type="http://schemas.openxmlformats.org/officeDocument/2006/relationships/hyperlink" Target="https://podminky.urs.cz/item/CS_URS_2024_01/735511136" TargetMode="External" /><Relationship Id="rId30" Type="http://schemas.openxmlformats.org/officeDocument/2006/relationships/hyperlink" Target="https://podminky.urs.cz/item/CS_URS_2024_01/735511138" TargetMode="External" /><Relationship Id="rId31" Type="http://schemas.openxmlformats.org/officeDocument/2006/relationships/hyperlink" Target="https://podminky.urs.cz/item/CS_URS_2024_01/735511141" TargetMode="External" /><Relationship Id="rId32" Type="http://schemas.openxmlformats.org/officeDocument/2006/relationships/hyperlink" Target="https://podminky.urs.cz/item/CS_URS_2024_01/735511142" TargetMode="External" /><Relationship Id="rId33" Type="http://schemas.openxmlformats.org/officeDocument/2006/relationships/hyperlink" Target="https://podminky.urs.cz/item/CS_URS_2024_01/735531042" TargetMode="External" /><Relationship Id="rId34" Type="http://schemas.openxmlformats.org/officeDocument/2006/relationships/hyperlink" Target="https://podminky.urs.cz/item/CS_URS_2024_01/735691402" TargetMode="External" /><Relationship Id="rId35" Type="http://schemas.openxmlformats.org/officeDocument/2006/relationships/hyperlink" Target="https://podminky.urs.cz/item/CS_URS_2024_01/998735101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6111111" TargetMode="External" /><Relationship Id="rId2" Type="http://schemas.openxmlformats.org/officeDocument/2006/relationships/hyperlink" Target="https://podminky.urs.cz/item/CS_URS_2024_01/946111211" TargetMode="External" /><Relationship Id="rId3" Type="http://schemas.openxmlformats.org/officeDocument/2006/relationships/hyperlink" Target="https://podminky.urs.cz/item/CS_URS_2024_01/946111811" TargetMode="External" /><Relationship Id="rId4" Type="http://schemas.openxmlformats.org/officeDocument/2006/relationships/hyperlink" Target="https://podminky.urs.cz/item/CS_URS_2024_01/977151124" TargetMode="External" /><Relationship Id="rId5" Type="http://schemas.openxmlformats.org/officeDocument/2006/relationships/hyperlink" Target="https://podminky.urs.cz/item/CS_URS_2024_01/977151126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871" TargetMode="External" /><Relationship Id="rId9" Type="http://schemas.openxmlformats.org/officeDocument/2006/relationships/hyperlink" Target="https://podminky.urs.cz/item/CS_URS_2024_01/998011001" TargetMode="External" /><Relationship Id="rId10" Type="http://schemas.openxmlformats.org/officeDocument/2006/relationships/hyperlink" Target="https://podminky.urs.cz/item/CS_URS_2024_01/741122015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2124003" TargetMode="External" /><Relationship Id="rId14" Type="http://schemas.openxmlformats.org/officeDocument/2006/relationships/hyperlink" Target="https://podminky.urs.cz/item/CS_URS_2024_01/742124005" TargetMode="External" /><Relationship Id="rId15" Type="http://schemas.openxmlformats.org/officeDocument/2006/relationships/hyperlink" Target="https://podminky.urs.cz/item/CS_URS_2024_01/998742101" TargetMode="External" /><Relationship Id="rId16" Type="http://schemas.openxmlformats.org/officeDocument/2006/relationships/hyperlink" Target="https://podminky.urs.cz/item/CS_URS_2024_01/751111131" TargetMode="External" /><Relationship Id="rId17" Type="http://schemas.openxmlformats.org/officeDocument/2006/relationships/hyperlink" Target="https://podminky.urs.cz/item/CS_URS_2024_01/751322011" TargetMode="External" /><Relationship Id="rId18" Type="http://schemas.openxmlformats.org/officeDocument/2006/relationships/hyperlink" Target="https://podminky.urs.cz/item/CS_URS_2024_01/751366012" TargetMode="External" /><Relationship Id="rId19" Type="http://schemas.openxmlformats.org/officeDocument/2006/relationships/hyperlink" Target="https://podminky.urs.cz/item/CS_URS_2024_01/751377012" TargetMode="External" /><Relationship Id="rId20" Type="http://schemas.openxmlformats.org/officeDocument/2006/relationships/hyperlink" Target="https://podminky.urs.cz/item/CS_URS_2024_01/751398011" TargetMode="External" /><Relationship Id="rId21" Type="http://schemas.openxmlformats.org/officeDocument/2006/relationships/hyperlink" Target="https://podminky.urs.cz/item/CS_URS_2024_01/751398012" TargetMode="External" /><Relationship Id="rId22" Type="http://schemas.openxmlformats.org/officeDocument/2006/relationships/hyperlink" Target="https://podminky.urs.cz/item/CS_URS_2024_01/751398021" TargetMode="External" /><Relationship Id="rId23" Type="http://schemas.openxmlformats.org/officeDocument/2006/relationships/hyperlink" Target="https://podminky.urs.cz/item/CS_URS_2024_01/751398115" TargetMode="External" /><Relationship Id="rId24" Type="http://schemas.openxmlformats.org/officeDocument/2006/relationships/hyperlink" Target="https://podminky.urs.cz/item/CS_URS_2024_01/751398127" TargetMode="External" /><Relationship Id="rId25" Type="http://schemas.openxmlformats.org/officeDocument/2006/relationships/hyperlink" Target="https://podminky.urs.cz/item/CS_URS_2024_01/751510042" TargetMode="External" /><Relationship Id="rId26" Type="http://schemas.openxmlformats.org/officeDocument/2006/relationships/hyperlink" Target="https://podminky.urs.cz/item/CS_URS_2024_01/751514662" TargetMode="External" /><Relationship Id="rId27" Type="http://schemas.openxmlformats.org/officeDocument/2006/relationships/hyperlink" Target="https://podminky.urs.cz/item/CS_URS_2024_01/751537042" TargetMode="External" /><Relationship Id="rId28" Type="http://schemas.openxmlformats.org/officeDocument/2006/relationships/hyperlink" Target="https://podminky.urs.cz/item/CS_URS_2024_01/751537132" TargetMode="External" /><Relationship Id="rId29" Type="http://schemas.openxmlformats.org/officeDocument/2006/relationships/hyperlink" Target="https://podminky.urs.cz/item/CS_URS_2024_01/751572101" TargetMode="External" /><Relationship Id="rId30" Type="http://schemas.openxmlformats.org/officeDocument/2006/relationships/hyperlink" Target="https://podminky.urs.cz/item/CS_URS_2024_01/751572102" TargetMode="External" /><Relationship Id="rId31" Type="http://schemas.openxmlformats.org/officeDocument/2006/relationships/hyperlink" Target="https://podminky.urs.cz/item/CS_URS_2024_01/751611110" TargetMode="External" /><Relationship Id="rId32" Type="http://schemas.openxmlformats.org/officeDocument/2006/relationships/hyperlink" Target="https://podminky.urs.cz/item/CS_URS_2024_01/751614121" TargetMode="External" /><Relationship Id="rId33" Type="http://schemas.openxmlformats.org/officeDocument/2006/relationships/hyperlink" Target="https://podminky.urs.cz/item/CS_URS_2024_01/998751101" TargetMode="External" /><Relationship Id="rId34" Type="http://schemas.openxmlformats.org/officeDocument/2006/relationships/hyperlink" Target="https://podminky.urs.cz/item/CS_URS_2024_01/220280221" TargetMode="External" /><Relationship Id="rId35" Type="http://schemas.openxmlformats.org/officeDocument/2006/relationships/hyperlink" Target="https://podminky.urs.cz/item/CS_URS_2024_01/HZS2232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612135101" TargetMode="External" /><Relationship Id="rId12" Type="http://schemas.openxmlformats.org/officeDocument/2006/relationships/hyperlink" Target="https://podminky.urs.cz/item/CS_URS_2024_01/871161141" TargetMode="External" /><Relationship Id="rId13" Type="http://schemas.openxmlformats.org/officeDocument/2006/relationships/hyperlink" Target="https://podminky.urs.cz/item/CS_URS_2024_01/935932412" TargetMode="External" /><Relationship Id="rId14" Type="http://schemas.openxmlformats.org/officeDocument/2006/relationships/hyperlink" Target="https://podminky.urs.cz/item/CS_URS_2024_01/974029132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871" TargetMode="External" /><Relationship Id="rId18" Type="http://schemas.openxmlformats.org/officeDocument/2006/relationships/hyperlink" Target="https://podminky.urs.cz/item/CS_URS_2024_01/998011001" TargetMode="External" /><Relationship Id="rId19" Type="http://schemas.openxmlformats.org/officeDocument/2006/relationships/hyperlink" Target="https://podminky.urs.cz/item/CS_URS_2024_01/722173112" TargetMode="External" /><Relationship Id="rId20" Type="http://schemas.openxmlformats.org/officeDocument/2006/relationships/hyperlink" Target="https://podminky.urs.cz/item/CS_URS_2024_01/722173113" TargetMode="External" /><Relationship Id="rId21" Type="http://schemas.openxmlformats.org/officeDocument/2006/relationships/hyperlink" Target="https://podminky.urs.cz/item/CS_URS_2024_01/722173114" TargetMode="External" /><Relationship Id="rId22" Type="http://schemas.openxmlformats.org/officeDocument/2006/relationships/hyperlink" Target="https://podminky.urs.cz/item/CS_URS_2024_01/722181241" TargetMode="External" /><Relationship Id="rId23" Type="http://schemas.openxmlformats.org/officeDocument/2006/relationships/hyperlink" Target="https://podminky.urs.cz/item/CS_URS_2024_01/722181242" TargetMode="External" /><Relationship Id="rId24" Type="http://schemas.openxmlformats.org/officeDocument/2006/relationships/hyperlink" Target="https://podminky.urs.cz/item/CS_URS_2024_01/722190401" TargetMode="External" /><Relationship Id="rId25" Type="http://schemas.openxmlformats.org/officeDocument/2006/relationships/hyperlink" Target="https://podminky.urs.cz/item/CS_URS_2024_01/722220111" TargetMode="External" /><Relationship Id="rId26" Type="http://schemas.openxmlformats.org/officeDocument/2006/relationships/hyperlink" Target="https://podminky.urs.cz/item/CS_URS_2024_01/722220121" TargetMode="External" /><Relationship Id="rId27" Type="http://schemas.openxmlformats.org/officeDocument/2006/relationships/hyperlink" Target="https://podminky.urs.cz/item/CS_URS_2024_01/722229101" TargetMode="External" /><Relationship Id="rId28" Type="http://schemas.openxmlformats.org/officeDocument/2006/relationships/hyperlink" Target="https://podminky.urs.cz/item/CS_URS_2024_01/722239102" TargetMode="External" /><Relationship Id="rId29" Type="http://schemas.openxmlformats.org/officeDocument/2006/relationships/hyperlink" Target="https://podminky.urs.cz/item/CS_URS_2024_01/722239103" TargetMode="External" /><Relationship Id="rId30" Type="http://schemas.openxmlformats.org/officeDocument/2006/relationships/hyperlink" Target="https://podminky.urs.cz/item/CS_URS_2024_01/722239104" TargetMode="External" /><Relationship Id="rId31" Type="http://schemas.openxmlformats.org/officeDocument/2006/relationships/hyperlink" Target="https://podminky.urs.cz/item/CS_URS_2024_01/722270102" TargetMode="External" /><Relationship Id="rId32" Type="http://schemas.openxmlformats.org/officeDocument/2006/relationships/hyperlink" Target="https://podminky.urs.cz/item/CS_URS_2024_01/722270103" TargetMode="External" /><Relationship Id="rId33" Type="http://schemas.openxmlformats.org/officeDocument/2006/relationships/hyperlink" Target="https://podminky.urs.cz/item/CS_URS_2024_01/722290215" TargetMode="External" /><Relationship Id="rId34" Type="http://schemas.openxmlformats.org/officeDocument/2006/relationships/hyperlink" Target="https://podminky.urs.cz/item/CS_URS_2024_01/722290234" TargetMode="External" /><Relationship Id="rId35" Type="http://schemas.openxmlformats.org/officeDocument/2006/relationships/hyperlink" Target="https://podminky.urs.cz/item/CS_URS_2024_01/998722101" TargetMode="External" /><Relationship Id="rId36" Type="http://schemas.openxmlformats.org/officeDocument/2006/relationships/hyperlink" Target="https://podminky.urs.cz/item/CS_URS_2024_01/724149102" TargetMode="External" /><Relationship Id="rId37" Type="http://schemas.openxmlformats.org/officeDocument/2006/relationships/hyperlink" Target="https://podminky.urs.cz/item/CS_URS_2024_01/724232121" TargetMode="External" /><Relationship Id="rId38" Type="http://schemas.openxmlformats.org/officeDocument/2006/relationships/hyperlink" Target="https://podminky.urs.cz/item/CS_URS_2024_01/724239116" TargetMode="External" /><Relationship Id="rId39" Type="http://schemas.openxmlformats.org/officeDocument/2006/relationships/hyperlink" Target="https://podminky.urs.cz/item/CS_URS_2024_01/998724101" TargetMode="External" /><Relationship Id="rId40" Type="http://schemas.openxmlformats.org/officeDocument/2006/relationships/hyperlink" Target="https://podminky.urs.cz/item/CS_URS_2024_01/HZS2491" TargetMode="External" /><Relationship Id="rId4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2151011" TargetMode="External" /><Relationship Id="rId3" Type="http://schemas.openxmlformats.org/officeDocument/2006/relationships/hyperlink" Target="https://podminky.urs.cz/item/CS_URS_2024_01/112151012" TargetMode="External" /><Relationship Id="rId4" Type="http://schemas.openxmlformats.org/officeDocument/2006/relationships/hyperlink" Target="https://podminky.urs.cz/item/CS_URS_2024_01/112201111" TargetMode="External" /><Relationship Id="rId5" Type="http://schemas.openxmlformats.org/officeDocument/2006/relationships/hyperlink" Target="https://podminky.urs.cz/item/CS_URS_2024_01/112201112" TargetMode="External" /><Relationship Id="rId6" Type="http://schemas.openxmlformats.org/officeDocument/2006/relationships/hyperlink" Target="https://podminky.urs.cz/item/CS_URS_2024_01/131251103" TargetMode="External" /><Relationship Id="rId7" Type="http://schemas.openxmlformats.org/officeDocument/2006/relationships/hyperlink" Target="https://podminky.urs.cz/item/CS_URS_2024_01/132251104" TargetMode="External" /><Relationship Id="rId8" Type="http://schemas.openxmlformats.org/officeDocument/2006/relationships/hyperlink" Target="https://podminky.urs.cz/item/CS_URS_2024_01/162201401" TargetMode="External" /><Relationship Id="rId9" Type="http://schemas.openxmlformats.org/officeDocument/2006/relationships/hyperlink" Target="https://podminky.urs.cz/item/CS_URS_2024_01/162201411" TargetMode="External" /><Relationship Id="rId10" Type="http://schemas.openxmlformats.org/officeDocument/2006/relationships/hyperlink" Target="https://podminky.urs.cz/item/CS_URS_2024_01/162201421" TargetMode="External" /><Relationship Id="rId11" Type="http://schemas.openxmlformats.org/officeDocument/2006/relationships/hyperlink" Target="https://podminky.urs.cz/item/CS_URS_2024_01/162251101" TargetMode="External" /><Relationship Id="rId12" Type="http://schemas.openxmlformats.org/officeDocument/2006/relationships/hyperlink" Target="https://podminky.urs.cz/item/CS_URS_2024_01/162301931" TargetMode="External" /><Relationship Id="rId13" Type="http://schemas.openxmlformats.org/officeDocument/2006/relationships/hyperlink" Target="https://podminky.urs.cz/item/CS_URS_2024_01/162301951" TargetMode="External" /><Relationship Id="rId14" Type="http://schemas.openxmlformats.org/officeDocument/2006/relationships/hyperlink" Target="https://podminky.urs.cz/item/CS_URS_2024_01/162301971" TargetMode="External" /><Relationship Id="rId15" Type="http://schemas.openxmlformats.org/officeDocument/2006/relationships/hyperlink" Target="https://podminky.urs.cz/item/CS_URS_2024_01/162751117" TargetMode="External" /><Relationship Id="rId16" Type="http://schemas.openxmlformats.org/officeDocument/2006/relationships/hyperlink" Target="https://podminky.urs.cz/item/CS_URS_2024_01/162751119" TargetMode="External" /><Relationship Id="rId17" Type="http://schemas.openxmlformats.org/officeDocument/2006/relationships/hyperlink" Target="https://podminky.urs.cz/item/CS_URS_2024_01/167151101" TargetMode="External" /><Relationship Id="rId18" Type="http://schemas.openxmlformats.org/officeDocument/2006/relationships/hyperlink" Target="https://podminky.urs.cz/item/CS_URS_2024_01/171201231" TargetMode="External" /><Relationship Id="rId19" Type="http://schemas.openxmlformats.org/officeDocument/2006/relationships/hyperlink" Target="https://podminky.urs.cz/item/CS_URS_2024_01/171251201" TargetMode="External" /><Relationship Id="rId20" Type="http://schemas.openxmlformats.org/officeDocument/2006/relationships/hyperlink" Target="https://podminky.urs.cz/item/CS_URS_2024_01/174151101" TargetMode="External" /><Relationship Id="rId21" Type="http://schemas.openxmlformats.org/officeDocument/2006/relationships/hyperlink" Target="https://podminky.urs.cz/item/CS_URS_2024_01/175151101" TargetMode="External" /><Relationship Id="rId22" Type="http://schemas.openxmlformats.org/officeDocument/2006/relationships/hyperlink" Target="https://podminky.urs.cz/item/CS_URS_2024_01/382411115" TargetMode="External" /><Relationship Id="rId23" Type="http://schemas.openxmlformats.org/officeDocument/2006/relationships/hyperlink" Target="https://podminky.urs.cz/item/CS_URS_2024_01/386110102" TargetMode="External" /><Relationship Id="rId24" Type="http://schemas.openxmlformats.org/officeDocument/2006/relationships/hyperlink" Target="https://podminky.urs.cz/item/CS_URS_2024_01/386130101" TargetMode="External" /><Relationship Id="rId25" Type="http://schemas.openxmlformats.org/officeDocument/2006/relationships/hyperlink" Target="https://podminky.urs.cz/item/CS_URS_2024_01/451573111" TargetMode="External" /><Relationship Id="rId26" Type="http://schemas.openxmlformats.org/officeDocument/2006/relationships/hyperlink" Target="https://podminky.urs.cz/item/CS_URS_2024_01/871260310" TargetMode="External" /><Relationship Id="rId27" Type="http://schemas.openxmlformats.org/officeDocument/2006/relationships/hyperlink" Target="https://podminky.urs.cz/item/CS_URS_2024_01/871310310" TargetMode="External" /><Relationship Id="rId28" Type="http://schemas.openxmlformats.org/officeDocument/2006/relationships/hyperlink" Target="https://podminky.urs.cz/item/CS_URS_2024_01/871350310" TargetMode="External" /><Relationship Id="rId29" Type="http://schemas.openxmlformats.org/officeDocument/2006/relationships/hyperlink" Target="https://podminky.urs.cz/item/CS_URS_2024_01/892271111" TargetMode="External" /><Relationship Id="rId30" Type="http://schemas.openxmlformats.org/officeDocument/2006/relationships/hyperlink" Target="https://podminky.urs.cz/item/CS_URS_2024_01/892351111" TargetMode="External" /><Relationship Id="rId31" Type="http://schemas.openxmlformats.org/officeDocument/2006/relationships/hyperlink" Target="https://podminky.urs.cz/item/CS_URS_2024_01/894812312" TargetMode="External" /><Relationship Id="rId32" Type="http://schemas.openxmlformats.org/officeDocument/2006/relationships/hyperlink" Target="https://podminky.urs.cz/item/CS_URS_2024_01/894812331" TargetMode="External" /><Relationship Id="rId33" Type="http://schemas.openxmlformats.org/officeDocument/2006/relationships/hyperlink" Target="https://podminky.urs.cz/item/CS_URS_2024_01/894812339" TargetMode="External" /><Relationship Id="rId34" Type="http://schemas.openxmlformats.org/officeDocument/2006/relationships/hyperlink" Target="https://podminky.urs.cz/item/CS_URS_2024_01/894812376" TargetMode="External" /><Relationship Id="rId35" Type="http://schemas.openxmlformats.org/officeDocument/2006/relationships/hyperlink" Target="https://podminky.urs.cz/item/CS_URS_2024_01/897171112" TargetMode="External" /><Relationship Id="rId36" Type="http://schemas.openxmlformats.org/officeDocument/2006/relationships/hyperlink" Target="https://podminky.urs.cz/item/CS_URS_2024_01/899620131" TargetMode="External" /><Relationship Id="rId37" Type="http://schemas.openxmlformats.org/officeDocument/2006/relationships/hyperlink" Target="https://podminky.urs.cz/item/CS_URS_2024_01/899721111" TargetMode="External" /><Relationship Id="rId38" Type="http://schemas.openxmlformats.org/officeDocument/2006/relationships/hyperlink" Target="https://podminky.urs.cz/item/CS_URS_2024_01/899721112" TargetMode="External" /><Relationship Id="rId39" Type="http://schemas.openxmlformats.org/officeDocument/2006/relationships/hyperlink" Target="https://podminky.urs.cz/item/CS_URS_2024_01/899722114" TargetMode="External" /><Relationship Id="rId40" Type="http://schemas.openxmlformats.org/officeDocument/2006/relationships/hyperlink" Target="https://podminky.urs.cz/item/CS_URS_2024_01/997013811" TargetMode="External" /><Relationship Id="rId41" Type="http://schemas.openxmlformats.org/officeDocument/2006/relationships/hyperlink" Target="https://podminky.urs.cz/item/CS_URS_2024_01/998276101" TargetMode="External" /><Relationship Id="rId42" Type="http://schemas.openxmlformats.org/officeDocument/2006/relationships/hyperlink" Target="https://podminky.urs.cz/item/CS_URS_2024_01/711491172" TargetMode="External" /><Relationship Id="rId43" Type="http://schemas.openxmlformats.org/officeDocument/2006/relationships/hyperlink" Target="https://podminky.urs.cz/item/CS_URS_2024_01/998711101" TargetMode="External" /><Relationship Id="rId44" Type="http://schemas.openxmlformats.org/officeDocument/2006/relationships/hyperlink" Target="https://podminky.urs.cz/item/CS_URS_2024_01/721174025" TargetMode="External" /><Relationship Id="rId45" Type="http://schemas.openxmlformats.org/officeDocument/2006/relationships/hyperlink" Target="https://podminky.urs.cz/item/CS_URS_2024_01/721174041" TargetMode="External" /><Relationship Id="rId46" Type="http://schemas.openxmlformats.org/officeDocument/2006/relationships/hyperlink" Target="https://podminky.urs.cz/item/CS_URS_2024_01/721174043" TargetMode="External" /><Relationship Id="rId47" Type="http://schemas.openxmlformats.org/officeDocument/2006/relationships/hyperlink" Target="https://podminky.urs.cz/item/CS_URS_2024_01/721174045" TargetMode="External" /><Relationship Id="rId48" Type="http://schemas.openxmlformats.org/officeDocument/2006/relationships/hyperlink" Target="https://podminky.urs.cz/item/CS_URS_2024_01/721211422" TargetMode="External" /><Relationship Id="rId49" Type="http://schemas.openxmlformats.org/officeDocument/2006/relationships/hyperlink" Target="https://podminky.urs.cz/item/CS_URS_2024_01/721226512" TargetMode="External" /><Relationship Id="rId50" Type="http://schemas.openxmlformats.org/officeDocument/2006/relationships/hyperlink" Target="https://podminky.urs.cz/item/CS_URS_2024_01/721273153" TargetMode="External" /><Relationship Id="rId51" Type="http://schemas.openxmlformats.org/officeDocument/2006/relationships/hyperlink" Target="https://podminky.urs.cz/item/CS_URS_2024_01/721290111" TargetMode="External" /><Relationship Id="rId52" Type="http://schemas.openxmlformats.org/officeDocument/2006/relationships/hyperlink" Target="https://podminky.urs.cz/item/CS_URS_2024_01/998721101" TargetMode="External" /><Relationship Id="rId53" Type="http://schemas.openxmlformats.org/officeDocument/2006/relationships/hyperlink" Target="https://podminky.urs.cz/item/CS_URS_2024_01/725119125" TargetMode="External" /><Relationship Id="rId54" Type="http://schemas.openxmlformats.org/officeDocument/2006/relationships/hyperlink" Target="https://podminky.urs.cz/item/CS_URS_2024_01/725129101" TargetMode="External" /><Relationship Id="rId55" Type="http://schemas.openxmlformats.org/officeDocument/2006/relationships/hyperlink" Target="https://podminky.urs.cz/item/CS_URS_2024_01/725219102" TargetMode="External" /><Relationship Id="rId56" Type="http://schemas.openxmlformats.org/officeDocument/2006/relationships/hyperlink" Target="https://podminky.urs.cz/item/CS_URS_2024_01/725241901" TargetMode="External" /><Relationship Id="rId57" Type="http://schemas.openxmlformats.org/officeDocument/2006/relationships/hyperlink" Target="https://podminky.urs.cz/item/CS_URS_2024_01/725244907" TargetMode="External" /><Relationship Id="rId58" Type="http://schemas.openxmlformats.org/officeDocument/2006/relationships/hyperlink" Target="https://podminky.urs.cz/item/CS_URS_2024_01/725291662" TargetMode="External" /><Relationship Id="rId59" Type="http://schemas.openxmlformats.org/officeDocument/2006/relationships/hyperlink" Target="https://podminky.urs.cz/item/CS_URS_2024_01/725339111" TargetMode="External" /><Relationship Id="rId60" Type="http://schemas.openxmlformats.org/officeDocument/2006/relationships/hyperlink" Target="https://podminky.urs.cz/item/CS_URS_2024_01/725829101" TargetMode="External" /><Relationship Id="rId61" Type="http://schemas.openxmlformats.org/officeDocument/2006/relationships/hyperlink" Target="https://podminky.urs.cz/item/CS_URS_2024_01/725829111" TargetMode="External" /><Relationship Id="rId62" Type="http://schemas.openxmlformats.org/officeDocument/2006/relationships/hyperlink" Target="https://podminky.urs.cz/item/CS_URS_2024_01/725829131" TargetMode="External" /><Relationship Id="rId63" Type="http://schemas.openxmlformats.org/officeDocument/2006/relationships/hyperlink" Target="https://podminky.urs.cz/item/CS_URS_2024_01/HZS2211" TargetMode="External" /><Relationship Id="rId64" Type="http://schemas.openxmlformats.org/officeDocument/2006/relationships/hyperlink" Target="https://podminky.urs.cz/item/CS_URS_2024_01/998725101" TargetMode="External" /><Relationship Id="rId65" Type="http://schemas.openxmlformats.org/officeDocument/2006/relationships/hyperlink" Target="https://podminky.urs.cz/item/CS_URS_2024_01/726111031" TargetMode="External" /><Relationship Id="rId66" Type="http://schemas.openxmlformats.org/officeDocument/2006/relationships/hyperlink" Target="https://podminky.urs.cz/item/CS_URS_2024_01/998726111" TargetMode="External" /><Relationship Id="rId67" Type="http://schemas.openxmlformats.org/officeDocument/2006/relationships/hyperlink" Target="https://podminky.urs.cz/item/CS_URS_2024_01/751792007" TargetMode="External" /><Relationship Id="rId68" Type="http://schemas.openxmlformats.org/officeDocument/2006/relationships/hyperlink" Target="https://podminky.urs.cz/item/CS_URS_2024_01/751792008" TargetMode="External" /><Relationship Id="rId69" Type="http://schemas.openxmlformats.org/officeDocument/2006/relationships/hyperlink" Target="https://podminky.urs.cz/item/CS_URS_2024_01/230202036" TargetMode="External" /><Relationship Id="rId70" Type="http://schemas.openxmlformats.org/officeDocument/2006/relationships/hyperlink" Target="https://podminky.urs.cz/item/CS_URS_2024_01/HZS2491" TargetMode="External" /><Relationship Id="rId7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2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1572211" TargetMode="External" /><Relationship Id="rId10" Type="http://schemas.openxmlformats.org/officeDocument/2006/relationships/hyperlink" Target="https://podminky.urs.cz/item/CS_URS_2024_01/919726122" TargetMode="External" /><Relationship Id="rId11" Type="http://schemas.openxmlformats.org/officeDocument/2006/relationships/hyperlink" Target="https://podminky.urs.cz/item/CS_URS_2024_01/998142251" TargetMode="External" /><Relationship Id="rId12" Type="http://schemas.openxmlformats.org/officeDocument/2006/relationships/hyperlink" Target="https://podminky.urs.cz/item/CS_URS_2024_01/HZS1292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612135101" TargetMode="External" /><Relationship Id="rId12" Type="http://schemas.openxmlformats.org/officeDocument/2006/relationships/hyperlink" Target="https://podminky.urs.cz/item/CS_URS_2024_01/871154201" TargetMode="External" /><Relationship Id="rId13" Type="http://schemas.openxmlformats.org/officeDocument/2006/relationships/hyperlink" Target="https://podminky.urs.cz/item/CS_URS_2024_01/974029132" TargetMode="External" /><Relationship Id="rId14" Type="http://schemas.openxmlformats.org/officeDocument/2006/relationships/hyperlink" Target="https://podminky.urs.cz/item/CS_URS_2024_01/997013501" TargetMode="External" /><Relationship Id="rId15" Type="http://schemas.openxmlformats.org/officeDocument/2006/relationships/hyperlink" Target="https://podminky.urs.cz/item/CS_URS_2024_01/997013509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hyperlink" Target="https://podminky.urs.cz/item/CS_URS_2024_01/998011001" TargetMode="External" /><Relationship Id="rId18" Type="http://schemas.openxmlformats.org/officeDocument/2006/relationships/hyperlink" Target="https://podminky.urs.cz/item/CS_URS_2024_01/722173113" TargetMode="External" /><Relationship Id="rId19" Type="http://schemas.openxmlformats.org/officeDocument/2006/relationships/hyperlink" Target="https://podminky.urs.cz/item/CS_URS_2024_01/722173114" TargetMode="External" /><Relationship Id="rId20" Type="http://schemas.openxmlformats.org/officeDocument/2006/relationships/hyperlink" Target="https://podminky.urs.cz/item/CS_URS_2024_01/722181241" TargetMode="External" /><Relationship Id="rId21" Type="http://schemas.openxmlformats.org/officeDocument/2006/relationships/hyperlink" Target="https://podminky.urs.cz/item/CS_URS_2024_01/722181242" TargetMode="External" /><Relationship Id="rId22" Type="http://schemas.openxmlformats.org/officeDocument/2006/relationships/hyperlink" Target="https://podminky.urs.cz/item/CS_URS_2024_01/722239103" TargetMode="External" /><Relationship Id="rId23" Type="http://schemas.openxmlformats.org/officeDocument/2006/relationships/hyperlink" Target="https://podminky.urs.cz/item/CS_URS_2024_01/899922351" TargetMode="External" /><Relationship Id="rId24" Type="http://schemas.openxmlformats.org/officeDocument/2006/relationships/hyperlink" Target="https://podminky.urs.cz/item/CS_URS_2024_01/722290215" TargetMode="External" /><Relationship Id="rId25" Type="http://schemas.openxmlformats.org/officeDocument/2006/relationships/hyperlink" Target="https://podminky.urs.cz/item/CS_URS_2024_01/722290234" TargetMode="External" /><Relationship Id="rId26" Type="http://schemas.openxmlformats.org/officeDocument/2006/relationships/hyperlink" Target="https://podminky.urs.cz/item/CS_URS_2024_01/998722101" TargetMode="External" /><Relationship Id="rId27" Type="http://schemas.openxmlformats.org/officeDocument/2006/relationships/hyperlink" Target="https://podminky.urs.cz/item/CS_URS_2024_01/724149101" TargetMode="External" /><Relationship Id="rId28" Type="http://schemas.openxmlformats.org/officeDocument/2006/relationships/hyperlink" Target="https://podminky.urs.cz/item/CS_URS_2024_01/724239112" TargetMode="External" /><Relationship Id="rId29" Type="http://schemas.openxmlformats.org/officeDocument/2006/relationships/hyperlink" Target="https://podminky.urs.cz/item/CS_URS_2024_01/998724101" TargetMode="External" /><Relationship Id="rId30" Type="http://schemas.openxmlformats.org/officeDocument/2006/relationships/hyperlink" Target="https://podminky.urs.cz/item/CS_URS_2024_01/741122131" TargetMode="External" /><Relationship Id="rId31" Type="http://schemas.openxmlformats.org/officeDocument/2006/relationships/hyperlink" Target="https://podminky.urs.cz/item/CS_URS_2024_01/741122123" TargetMode="External" /><Relationship Id="rId32" Type="http://schemas.openxmlformats.org/officeDocument/2006/relationships/hyperlink" Target="https://podminky.urs.cz/item/CS_URS_2024_01/998741101" TargetMode="External" /><Relationship Id="rId33" Type="http://schemas.openxmlformats.org/officeDocument/2006/relationships/hyperlink" Target="https://podminky.urs.cz/item/CS_URS_2024_01/HZS2491" TargetMode="External" /><Relationship Id="rId34" Type="http://schemas.openxmlformats.org/officeDocument/2006/relationships/hyperlink" Target="https://podminky.urs.cz/item/CS_URS_2024_01/HZS2232" TargetMode="External" /><Relationship Id="rId3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741112001" TargetMode="External" /><Relationship Id="rId6" Type="http://schemas.openxmlformats.org/officeDocument/2006/relationships/hyperlink" Target="https://podminky.urs.cz/item/CS_URS_2024_01/741130021" TargetMode="External" /><Relationship Id="rId7" Type="http://schemas.openxmlformats.org/officeDocument/2006/relationships/hyperlink" Target="https://podminky.urs.cz/item/CS_URS_2024_01/741210005" TargetMode="External" /><Relationship Id="rId8" Type="http://schemas.openxmlformats.org/officeDocument/2006/relationships/hyperlink" Target="https://podminky.urs.cz/item/CS_URS_2024_01/741372022" TargetMode="External" /><Relationship Id="rId9" Type="http://schemas.openxmlformats.org/officeDocument/2006/relationships/hyperlink" Target="https://podminky.urs.cz/item/CS_URS_2024_01/741372063" TargetMode="External" /><Relationship Id="rId10" Type="http://schemas.openxmlformats.org/officeDocument/2006/relationships/hyperlink" Target="https://podminky.urs.cz/item/CS_URS_2024_01/741372067" TargetMode="External" /><Relationship Id="rId11" Type="http://schemas.openxmlformats.org/officeDocument/2006/relationships/hyperlink" Target="https://podminky.urs.cz/item/CS_URS_2024_01/741372154" TargetMode="External" /><Relationship Id="rId12" Type="http://schemas.openxmlformats.org/officeDocument/2006/relationships/hyperlink" Target="https://podminky.urs.cz/item/CS_URS_2024_01/741372062" TargetMode="External" /><Relationship Id="rId13" Type="http://schemas.openxmlformats.org/officeDocument/2006/relationships/hyperlink" Target="https://podminky.urs.cz/item/CS_URS_2024_01/741372077" TargetMode="External" /><Relationship Id="rId14" Type="http://schemas.openxmlformats.org/officeDocument/2006/relationships/hyperlink" Target="https://podminky.urs.cz/item/CS_URS_2024_01/741910415" TargetMode="External" /><Relationship Id="rId15" Type="http://schemas.openxmlformats.org/officeDocument/2006/relationships/hyperlink" Target="https://podminky.urs.cz/item/CS_URS_2024_01/741310001" TargetMode="External" /><Relationship Id="rId16" Type="http://schemas.openxmlformats.org/officeDocument/2006/relationships/hyperlink" Target="https://podminky.urs.cz/item/CS_URS_2024_01/741310022" TargetMode="External" /><Relationship Id="rId17" Type="http://schemas.openxmlformats.org/officeDocument/2006/relationships/hyperlink" Target="https://podminky.urs.cz/item/CS_URS_2024_01/741310125" TargetMode="External" /><Relationship Id="rId18" Type="http://schemas.openxmlformats.org/officeDocument/2006/relationships/hyperlink" Target="https://podminky.urs.cz/item/CS_URS_2024_01/741310239" TargetMode="External" /><Relationship Id="rId19" Type="http://schemas.openxmlformats.org/officeDocument/2006/relationships/hyperlink" Target="https://podminky.urs.cz/item/CS_URS_2024_01/741313003" TargetMode="External" /><Relationship Id="rId20" Type="http://schemas.openxmlformats.org/officeDocument/2006/relationships/hyperlink" Target="https://podminky.urs.cz/item/CS_URS_2024_01/741313082" TargetMode="External" /><Relationship Id="rId21" Type="http://schemas.openxmlformats.org/officeDocument/2006/relationships/hyperlink" Target="https://podminky.urs.cz/item/CS_URS_2024_01/741314121" TargetMode="External" /><Relationship Id="rId22" Type="http://schemas.openxmlformats.org/officeDocument/2006/relationships/hyperlink" Target="https://podminky.urs.cz/item/CS_URS_2024_01/741120001" TargetMode="External" /><Relationship Id="rId23" Type="http://schemas.openxmlformats.org/officeDocument/2006/relationships/hyperlink" Target="https://podminky.urs.cz/item/CS_URS_2024_01/741122011" TargetMode="External" /><Relationship Id="rId24" Type="http://schemas.openxmlformats.org/officeDocument/2006/relationships/hyperlink" Target="https://podminky.urs.cz/item/CS_URS_2024_01/741122011" TargetMode="External" /><Relationship Id="rId25" Type="http://schemas.openxmlformats.org/officeDocument/2006/relationships/hyperlink" Target="https://podminky.urs.cz/item/CS_URS_2024_01/741122015" TargetMode="External" /><Relationship Id="rId26" Type="http://schemas.openxmlformats.org/officeDocument/2006/relationships/hyperlink" Target="https://podminky.urs.cz/item/CS_URS_2024_01/741122016" TargetMode="External" /><Relationship Id="rId27" Type="http://schemas.openxmlformats.org/officeDocument/2006/relationships/hyperlink" Target="https://podminky.urs.cz/item/CS_URS_2024_01/741122025" TargetMode="External" /><Relationship Id="rId28" Type="http://schemas.openxmlformats.org/officeDocument/2006/relationships/hyperlink" Target="https://podminky.urs.cz/item/CS_URS_2024_01/741122223" TargetMode="External" /><Relationship Id="rId29" Type="http://schemas.openxmlformats.org/officeDocument/2006/relationships/hyperlink" Target="https://podminky.urs.cz/item/CS_URS_2024_01/741122032" TargetMode="External" /><Relationship Id="rId30" Type="http://schemas.openxmlformats.org/officeDocument/2006/relationships/hyperlink" Target="https://podminky.urs.cz/item/CS_URS_2024_01/741810002" TargetMode="External" /><Relationship Id="rId31" Type="http://schemas.openxmlformats.org/officeDocument/2006/relationships/hyperlink" Target="https://podminky.urs.cz/item/CS_URS_2024_01/998741101" TargetMode="External" /><Relationship Id="rId32" Type="http://schemas.openxmlformats.org/officeDocument/2006/relationships/hyperlink" Target="https://podminky.urs.cz/item/CS_URS_2024_01/210812011" TargetMode="External" /><Relationship Id="rId33" Type="http://schemas.openxmlformats.org/officeDocument/2006/relationships/hyperlink" Target="https://podminky.urs.cz/item/CS_URS_2023_02/210812061" TargetMode="External" /><Relationship Id="rId34" Type="http://schemas.openxmlformats.org/officeDocument/2006/relationships/hyperlink" Target="https://podminky.urs.cz/item/CS_URS_2024_01/220880111" TargetMode="External" /><Relationship Id="rId35" Type="http://schemas.openxmlformats.org/officeDocument/2006/relationships/hyperlink" Target="https://podminky.urs.cz/item/CS_URS_2024_01/460171412" TargetMode="External" /><Relationship Id="rId36" Type="http://schemas.openxmlformats.org/officeDocument/2006/relationships/hyperlink" Target="https://podminky.urs.cz/item/CS_URS_2024_01/460451422" TargetMode="External" /><Relationship Id="rId37" Type="http://schemas.openxmlformats.org/officeDocument/2006/relationships/hyperlink" Target="https://podminky.urs.cz/item/CS_URS_2024_01/460481122" TargetMode="External" /><Relationship Id="rId38" Type="http://schemas.openxmlformats.org/officeDocument/2006/relationships/hyperlink" Target="https://podminky.urs.cz/item/CS_URS_2024_01/460661512" TargetMode="External" /><Relationship Id="rId39" Type="http://schemas.openxmlformats.org/officeDocument/2006/relationships/hyperlink" Target="https://podminky.urs.cz/item/CS_URS_2024_01/460791212" TargetMode="External" /><Relationship Id="rId40" Type="http://schemas.openxmlformats.org/officeDocument/2006/relationships/hyperlink" Target="https://podminky.urs.cz/item/CS_URS_2024_01/741210002" TargetMode="External" /><Relationship Id="rId41" Type="http://schemas.openxmlformats.org/officeDocument/2006/relationships/hyperlink" Target="https://podminky.urs.cz/item/CS_URS_2024_01/741240001" TargetMode="External" /><Relationship Id="rId42" Type="http://schemas.openxmlformats.org/officeDocument/2006/relationships/hyperlink" Target="https://podminky.urs.cz/item/CS_URS_2024_01/741240011" TargetMode="External" /><Relationship Id="rId43" Type="http://schemas.openxmlformats.org/officeDocument/2006/relationships/hyperlink" Target="https://podminky.urs.cz/item/CS_URS_2024_01/741310561" TargetMode="External" /><Relationship Id="rId44" Type="http://schemas.openxmlformats.org/officeDocument/2006/relationships/hyperlink" Target="https://podminky.urs.cz/item/CS_URS_2024_01/741321003" TargetMode="External" /><Relationship Id="rId45" Type="http://schemas.openxmlformats.org/officeDocument/2006/relationships/hyperlink" Target="https://podminky.urs.cz/item/CS_URS_2024_01/741321043" TargetMode="External" /><Relationship Id="rId46" Type="http://schemas.openxmlformats.org/officeDocument/2006/relationships/hyperlink" Target="https://podminky.urs.cz/item/CS_URS_2024_01/741320101" TargetMode="External" /><Relationship Id="rId47" Type="http://schemas.openxmlformats.org/officeDocument/2006/relationships/hyperlink" Target="https://podminky.urs.cz/item/CS_URS_2024_01/741320161" TargetMode="External" /><Relationship Id="rId48" Type="http://schemas.openxmlformats.org/officeDocument/2006/relationships/hyperlink" Target="https://podminky.urs.cz/item/CS_URS_2024_01/741320171" TargetMode="External" /><Relationship Id="rId49" Type="http://schemas.openxmlformats.org/officeDocument/2006/relationships/hyperlink" Target="https://podminky.urs.cz/item/CS_URS_2024_01/741330043" TargetMode="External" /><Relationship Id="rId50" Type="http://schemas.openxmlformats.org/officeDocument/2006/relationships/hyperlink" Target="https://podminky.urs.cz/item/CS_URS_2024_01/741231004" TargetMode="External" /><Relationship Id="rId51" Type="http://schemas.openxmlformats.org/officeDocument/2006/relationships/hyperlink" Target="https://podminky.urs.cz/item/CS_URS_2024_01/HZS2232" TargetMode="External" /><Relationship Id="rId52" Type="http://schemas.openxmlformats.org/officeDocument/2006/relationships/hyperlink" Target="https://podminky.urs.cz/item/CS_URS_2024_01/HZS2491" TargetMode="External" /><Relationship Id="rId5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420001" TargetMode="External" /><Relationship Id="rId2" Type="http://schemas.openxmlformats.org/officeDocument/2006/relationships/hyperlink" Target="https://podminky.urs.cz/item/CS_URS_2024_01/741420022" TargetMode="External" /><Relationship Id="rId3" Type="http://schemas.openxmlformats.org/officeDocument/2006/relationships/hyperlink" Target="https://podminky.urs.cz/item/CS_URS_2024_01/741420024" TargetMode="External" /><Relationship Id="rId4" Type="http://schemas.openxmlformats.org/officeDocument/2006/relationships/hyperlink" Target="https://podminky.urs.cz/item/CS_URS_2024_01/741430002" TargetMode="External" /><Relationship Id="rId5" Type="http://schemas.openxmlformats.org/officeDocument/2006/relationships/hyperlink" Target="https://podminky.urs.cz/item/CS_URS_2024_01/741810001" TargetMode="External" /><Relationship Id="rId6" Type="http://schemas.openxmlformats.org/officeDocument/2006/relationships/hyperlink" Target="https://podminky.urs.cz/item/CS_URS_2024_01/741820001" TargetMode="External" /><Relationship Id="rId7" Type="http://schemas.openxmlformats.org/officeDocument/2006/relationships/hyperlink" Target="https://podminky.urs.cz/item/CS_URS_2024_01/998741101" TargetMode="External" /><Relationship Id="rId8" Type="http://schemas.openxmlformats.org/officeDocument/2006/relationships/hyperlink" Target="https://podminky.urs.cz/item/CS_URS_2024_01/HZS2232" TargetMode="External" /><Relationship Id="rId9" Type="http://schemas.openxmlformats.org/officeDocument/2006/relationships/hyperlink" Target="https://podminky.urs.cz/item/CS_URS_2024_01/HZS2491" TargetMode="External" /><Relationship Id="rId1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001" TargetMode="External" /><Relationship Id="rId2" Type="http://schemas.openxmlformats.org/officeDocument/2006/relationships/hyperlink" Target="https://podminky.urs.cz/item/CS_URS_2024_01/741120003" TargetMode="External" /><Relationship Id="rId3" Type="http://schemas.openxmlformats.org/officeDocument/2006/relationships/hyperlink" Target="https://podminky.urs.cz/item/CS_URS_2024_01/741120124" TargetMode="External" /><Relationship Id="rId4" Type="http://schemas.openxmlformats.org/officeDocument/2006/relationships/hyperlink" Target="https://podminky.urs.cz/item/CS_URS_2024_01/741122041" TargetMode="External" /><Relationship Id="rId5" Type="http://schemas.openxmlformats.org/officeDocument/2006/relationships/hyperlink" Target="https://podminky.urs.cz/item/CS_URS_2024_01/741130001" TargetMode="External" /><Relationship Id="rId6" Type="http://schemas.openxmlformats.org/officeDocument/2006/relationships/hyperlink" Target="https://podminky.urs.cz/item/CS_URS_2024_01/741711051" TargetMode="External" /><Relationship Id="rId7" Type="http://schemas.openxmlformats.org/officeDocument/2006/relationships/hyperlink" Target="https://podminky.urs.cz/item/CS_URS_2024_01/741721001" TargetMode="External" /><Relationship Id="rId8" Type="http://schemas.openxmlformats.org/officeDocument/2006/relationships/hyperlink" Target="https://podminky.urs.cz/item/CS_URS_2024_01/741751016" TargetMode="External" /><Relationship Id="rId9" Type="http://schemas.openxmlformats.org/officeDocument/2006/relationships/hyperlink" Target="https://podminky.urs.cz/item/CS_URS_2024_01/741761002" TargetMode="External" /><Relationship Id="rId10" Type="http://schemas.openxmlformats.org/officeDocument/2006/relationships/hyperlink" Target="https://podminky.urs.cz/item/CS_URS_2024_01/741810002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1210001" TargetMode="External" /><Relationship Id="rId14" Type="http://schemas.openxmlformats.org/officeDocument/2006/relationships/hyperlink" Target="https://podminky.urs.cz/item/CS_URS_2024_01/741312011" TargetMode="External" /><Relationship Id="rId15" Type="http://schemas.openxmlformats.org/officeDocument/2006/relationships/hyperlink" Target="https://podminky.urs.cz/item/CS_URS_2024_01/741312011" TargetMode="External" /><Relationship Id="rId16" Type="http://schemas.openxmlformats.org/officeDocument/2006/relationships/hyperlink" Target="https://podminky.urs.cz/item/CS_URS_2024_01/741320163" TargetMode="External" /><Relationship Id="rId17" Type="http://schemas.openxmlformats.org/officeDocument/2006/relationships/hyperlink" Target="https://podminky.urs.cz/item/CS_URS_2024_01/741320163" TargetMode="External" /><Relationship Id="rId18" Type="http://schemas.openxmlformats.org/officeDocument/2006/relationships/hyperlink" Target="https://podminky.urs.cz/item/CS_URS_2024_01/741320183" TargetMode="External" /><Relationship Id="rId19" Type="http://schemas.openxmlformats.org/officeDocument/2006/relationships/hyperlink" Target="https://podminky.urs.cz/item/CS_URS_2024_01/741322021" TargetMode="External" /><Relationship Id="rId20" Type="http://schemas.openxmlformats.org/officeDocument/2006/relationships/hyperlink" Target="https://podminky.urs.cz/item/CS_URS_2024_01/998741101" TargetMode="External" /><Relationship Id="rId21" Type="http://schemas.openxmlformats.org/officeDocument/2006/relationships/hyperlink" Target="https://podminky.urs.cz/item/CS_URS_2024_01/741320173" TargetMode="External" /><Relationship Id="rId22" Type="http://schemas.openxmlformats.org/officeDocument/2006/relationships/hyperlink" Target="https://podminky.urs.cz/item/CS_URS_2024_01/998741101" TargetMode="External" /><Relationship Id="rId23" Type="http://schemas.openxmlformats.org/officeDocument/2006/relationships/hyperlink" Target="https://podminky.urs.cz/item/CS_URS_2024_01/HZS2232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052" TargetMode="External" /><Relationship Id="rId2" Type="http://schemas.openxmlformats.org/officeDocument/2006/relationships/hyperlink" Target="https://podminky.urs.cz/item/CS_URS_2024_01/741110062" TargetMode="External" /><Relationship Id="rId3" Type="http://schemas.openxmlformats.org/officeDocument/2006/relationships/hyperlink" Target="https://podminky.urs.cz/item/CS_URS_2024_01/741135032" TargetMode="External" /><Relationship Id="rId4" Type="http://schemas.openxmlformats.org/officeDocument/2006/relationships/hyperlink" Target="https://podminky.urs.cz/item/CS_URS_2024_01/742110102" TargetMode="External" /><Relationship Id="rId5" Type="http://schemas.openxmlformats.org/officeDocument/2006/relationships/hyperlink" Target="https://podminky.urs.cz/item/CS_URS_2024_01/742110161" TargetMode="External" /><Relationship Id="rId6" Type="http://schemas.openxmlformats.org/officeDocument/2006/relationships/hyperlink" Target="https://podminky.urs.cz/item/CS_URS_2024_01/742124001" TargetMode="External" /><Relationship Id="rId7" Type="http://schemas.openxmlformats.org/officeDocument/2006/relationships/hyperlink" Target="https://podminky.urs.cz/item/CS_URS_2024_01/742124002" TargetMode="External" /><Relationship Id="rId8" Type="http://schemas.openxmlformats.org/officeDocument/2006/relationships/hyperlink" Target="https://podminky.urs.cz/item/CS_URS_2024_01/742124005" TargetMode="External" /><Relationship Id="rId9" Type="http://schemas.openxmlformats.org/officeDocument/2006/relationships/hyperlink" Target="https://podminky.urs.cz/item/CS_URS_2024_01/742123001" TargetMode="External" /><Relationship Id="rId10" Type="http://schemas.openxmlformats.org/officeDocument/2006/relationships/hyperlink" Target="https://podminky.urs.cz/item/CS_URS_2024_01/742124013" TargetMode="External" /><Relationship Id="rId11" Type="http://schemas.openxmlformats.org/officeDocument/2006/relationships/hyperlink" Target="https://podminky.urs.cz/item/CS_URS_2024_01/742128002" TargetMode="External" /><Relationship Id="rId12" Type="http://schemas.openxmlformats.org/officeDocument/2006/relationships/hyperlink" Target="https://podminky.urs.cz/item/CS_URS_2024_01/742128003" TargetMode="External" /><Relationship Id="rId13" Type="http://schemas.openxmlformats.org/officeDocument/2006/relationships/hyperlink" Target="https://podminky.urs.cz/item/CS_URS_2024_01/742330005" TargetMode="External" /><Relationship Id="rId14" Type="http://schemas.openxmlformats.org/officeDocument/2006/relationships/hyperlink" Target="https://podminky.urs.cz/item/CS_URS_2024_01/742330012" TargetMode="External" /><Relationship Id="rId15" Type="http://schemas.openxmlformats.org/officeDocument/2006/relationships/hyperlink" Target="https://podminky.urs.cz/item/CS_URS_2024_01/742330022" TargetMode="External" /><Relationship Id="rId16" Type="http://schemas.openxmlformats.org/officeDocument/2006/relationships/hyperlink" Target="https://podminky.urs.cz/item/CS_URS_2024_01/742330023" TargetMode="External" /><Relationship Id="rId17" Type="http://schemas.openxmlformats.org/officeDocument/2006/relationships/hyperlink" Target="https://podminky.urs.cz/item/CS_URS_2024_01/742330035" TargetMode="External" /><Relationship Id="rId18" Type="http://schemas.openxmlformats.org/officeDocument/2006/relationships/hyperlink" Target="https://podminky.urs.cz/item/CS_URS_2024_01/742330037" TargetMode="External" /><Relationship Id="rId19" Type="http://schemas.openxmlformats.org/officeDocument/2006/relationships/hyperlink" Target="https://podminky.urs.cz/item/CS_URS_2024_01/742330044" TargetMode="External" /><Relationship Id="rId20" Type="http://schemas.openxmlformats.org/officeDocument/2006/relationships/hyperlink" Target="https://podminky.urs.cz/item/CS_URS_2024_01/742330046" TargetMode="External" /><Relationship Id="rId21" Type="http://schemas.openxmlformats.org/officeDocument/2006/relationships/hyperlink" Target="https://podminky.urs.cz/item/CS_URS_2024_01/220260025" TargetMode="External" /><Relationship Id="rId22" Type="http://schemas.openxmlformats.org/officeDocument/2006/relationships/hyperlink" Target="https://podminky.urs.cz/item/CS_URS_2024_01/742330036" TargetMode="External" /><Relationship Id="rId23" Type="http://schemas.openxmlformats.org/officeDocument/2006/relationships/hyperlink" Target="https://podminky.urs.cz/item/CS_URS_2024_01/HZS3221" TargetMode="External" /><Relationship Id="rId24" Type="http://schemas.openxmlformats.org/officeDocument/2006/relationships/hyperlink" Target="https://podminky.urs.cz/item/CS_URS_2024_01/742330102" TargetMode="External" /><Relationship Id="rId25" Type="http://schemas.openxmlformats.org/officeDocument/2006/relationships/hyperlink" Target="https://podminky.urs.cz/item/CS_URS_2024_01/220182024" TargetMode="External" /><Relationship Id="rId26" Type="http://schemas.openxmlformats.org/officeDocument/2006/relationships/hyperlink" Target="https://podminky.urs.cz/item/CS_URS_2024_01/220523001" TargetMode="External" /><Relationship Id="rId27" Type="http://schemas.openxmlformats.org/officeDocument/2006/relationships/hyperlink" Target="https://podminky.urs.cz/item/CS_URS_2024_01/220450002" TargetMode="External" /><Relationship Id="rId28" Type="http://schemas.openxmlformats.org/officeDocument/2006/relationships/hyperlink" Target="https://podminky.urs.cz/item/CS_URS_2024_01/228060303" TargetMode="External" /><Relationship Id="rId29" Type="http://schemas.openxmlformats.org/officeDocument/2006/relationships/hyperlink" Target="https://podminky.urs.cz/item/CS_URS_2024_01/998742101" TargetMode="External" /><Relationship Id="rId30" Type="http://schemas.openxmlformats.org/officeDocument/2006/relationships/hyperlink" Target="https://podminky.urs.cz/item/CS_URS_2024_01/210812011" TargetMode="External" /><Relationship Id="rId31" Type="http://schemas.openxmlformats.org/officeDocument/2006/relationships/hyperlink" Target="https://podminky.urs.cz/item/CS_URS_2024_01/741751613" TargetMode="External" /><Relationship Id="rId32" Type="http://schemas.openxmlformats.org/officeDocument/2006/relationships/hyperlink" Target="https://podminky.urs.cz/item/CS_URS_2024_01/742110002" TargetMode="External" /><Relationship Id="rId33" Type="http://schemas.openxmlformats.org/officeDocument/2006/relationships/hyperlink" Target="https://podminky.urs.cz/item/CS_URS_2024_01/742121001" TargetMode="External" /><Relationship Id="rId34" Type="http://schemas.openxmlformats.org/officeDocument/2006/relationships/hyperlink" Target="https://podminky.urs.cz/item/CS_URS_2024_01/742123001" TargetMode="External" /><Relationship Id="rId35" Type="http://schemas.openxmlformats.org/officeDocument/2006/relationships/hyperlink" Target="https://podminky.urs.cz/item/CS_URS_2024_01/742220007" TargetMode="External" /><Relationship Id="rId36" Type="http://schemas.openxmlformats.org/officeDocument/2006/relationships/hyperlink" Target="https://podminky.urs.cz/item/CS_URS_2024_01/742220141" TargetMode="External" /><Relationship Id="rId37" Type="http://schemas.openxmlformats.org/officeDocument/2006/relationships/hyperlink" Target="https://podminky.urs.cz/item/CS_URS_2024_01/742220161" TargetMode="External" /><Relationship Id="rId38" Type="http://schemas.openxmlformats.org/officeDocument/2006/relationships/hyperlink" Target="https://podminky.urs.cz/item/CS_URS_2024_01/742220171" TargetMode="External" /><Relationship Id="rId39" Type="http://schemas.openxmlformats.org/officeDocument/2006/relationships/hyperlink" Target="https://podminky.urs.cz/item/CS_URS_2024_01/742220172" TargetMode="External" /><Relationship Id="rId40" Type="http://schemas.openxmlformats.org/officeDocument/2006/relationships/hyperlink" Target="https://podminky.urs.cz/item/CS_URS_2024_01/742220232" TargetMode="External" /><Relationship Id="rId41" Type="http://schemas.openxmlformats.org/officeDocument/2006/relationships/hyperlink" Target="https://podminky.urs.cz/item/CS_URS_2024_01/742220235" TargetMode="External" /><Relationship Id="rId42" Type="http://schemas.openxmlformats.org/officeDocument/2006/relationships/hyperlink" Target="https://podminky.urs.cz/item/CS_URS_2024_01/742220255" TargetMode="External" /><Relationship Id="rId43" Type="http://schemas.openxmlformats.org/officeDocument/2006/relationships/hyperlink" Target="https://podminky.urs.cz/item/CS_URS_2024_01/742220256" TargetMode="External" /><Relationship Id="rId44" Type="http://schemas.openxmlformats.org/officeDocument/2006/relationships/hyperlink" Target="https://podminky.urs.cz/item/CS_URS_2024_01/220450021" TargetMode="External" /><Relationship Id="rId45" Type="http://schemas.openxmlformats.org/officeDocument/2006/relationships/hyperlink" Target="https://podminky.urs.cz/item/CS_URS_2024_01/998742101" TargetMode="External" /><Relationship Id="rId46" Type="http://schemas.openxmlformats.org/officeDocument/2006/relationships/hyperlink" Target="https://podminky.urs.cz/item/CS_URS_2024_01/742110002" TargetMode="External" /><Relationship Id="rId47" Type="http://schemas.openxmlformats.org/officeDocument/2006/relationships/hyperlink" Target="https://podminky.urs.cz/item/CS_URS_2024_01/742110003" TargetMode="External" /><Relationship Id="rId48" Type="http://schemas.openxmlformats.org/officeDocument/2006/relationships/hyperlink" Target="https://podminky.urs.cz/item/CS_URS_2024_01/742123001" TargetMode="External" /><Relationship Id="rId49" Type="http://schemas.openxmlformats.org/officeDocument/2006/relationships/hyperlink" Target="https://podminky.urs.cz/item/CS_URS_2024_01/742124001" TargetMode="External" /><Relationship Id="rId50" Type="http://schemas.openxmlformats.org/officeDocument/2006/relationships/hyperlink" Target="https://podminky.urs.cz/item/CS_URS_2024_01/742230001" TargetMode="External" /><Relationship Id="rId51" Type="http://schemas.openxmlformats.org/officeDocument/2006/relationships/hyperlink" Target="https://podminky.urs.cz/item/CS_URS_2024_01/742230002" TargetMode="External" /><Relationship Id="rId52" Type="http://schemas.openxmlformats.org/officeDocument/2006/relationships/hyperlink" Target="https://podminky.urs.cz/item/CS_URS_2024_01/742230003" TargetMode="External" /><Relationship Id="rId53" Type="http://schemas.openxmlformats.org/officeDocument/2006/relationships/hyperlink" Target="https://podminky.urs.cz/item/CS_URS_2024_01/742230004" TargetMode="External" /><Relationship Id="rId54" Type="http://schemas.openxmlformats.org/officeDocument/2006/relationships/hyperlink" Target="https://podminky.urs.cz/item/CS_URS_2024_01/742230007" TargetMode="External" /><Relationship Id="rId55" Type="http://schemas.openxmlformats.org/officeDocument/2006/relationships/hyperlink" Target="https://podminky.urs.cz/item/CS_URS_2024_01/742330012" TargetMode="External" /><Relationship Id="rId56" Type="http://schemas.openxmlformats.org/officeDocument/2006/relationships/hyperlink" Target="https://podminky.urs.cz/item/CS_URS_2024_01/742330046" TargetMode="External" /><Relationship Id="rId57" Type="http://schemas.openxmlformats.org/officeDocument/2006/relationships/hyperlink" Target="https://podminky.urs.cz/item/CS_URS_2024_01/742230102" TargetMode="External" /><Relationship Id="rId58" Type="http://schemas.openxmlformats.org/officeDocument/2006/relationships/hyperlink" Target="https://podminky.urs.cz/item/CS_URS_2024_01/742330101" TargetMode="External" /><Relationship Id="rId59" Type="http://schemas.openxmlformats.org/officeDocument/2006/relationships/hyperlink" Target="https://podminky.urs.cz/item/CS_URS_2024_01/220111502" TargetMode="External" /><Relationship Id="rId60" Type="http://schemas.openxmlformats.org/officeDocument/2006/relationships/hyperlink" Target="https://podminky.urs.cz/item/CS_URS_2024_01/998742101" TargetMode="External" /><Relationship Id="rId61" Type="http://schemas.openxmlformats.org/officeDocument/2006/relationships/hyperlink" Target="https://podminky.urs.cz/item/CS_URS_2024_01/742110002" TargetMode="External" /><Relationship Id="rId62" Type="http://schemas.openxmlformats.org/officeDocument/2006/relationships/hyperlink" Target="https://podminky.urs.cz/item/CS_URS_2024_01/742121001" TargetMode="External" /><Relationship Id="rId63" Type="http://schemas.openxmlformats.org/officeDocument/2006/relationships/hyperlink" Target="https://podminky.urs.cz/item/CS_URS_2024_01/742320052" TargetMode="External" /><Relationship Id="rId64" Type="http://schemas.openxmlformats.org/officeDocument/2006/relationships/hyperlink" Target="https://podminky.urs.cz/item/CS_URS_2024_01/742420051" TargetMode="External" /><Relationship Id="rId65" Type="http://schemas.openxmlformats.org/officeDocument/2006/relationships/hyperlink" Target="https://podminky.urs.cz/item/CS_URS_2024_01/742420001" TargetMode="External" /><Relationship Id="rId66" Type="http://schemas.openxmlformats.org/officeDocument/2006/relationships/hyperlink" Target="https://podminky.urs.cz/item/CS_URS_2024_01/742420021" TargetMode="External" /><Relationship Id="rId67" Type="http://schemas.openxmlformats.org/officeDocument/2006/relationships/hyperlink" Target="https://podminky.urs.cz/item/CS_URS_2024_01/742420121" TargetMode="External" /><Relationship Id="rId68" Type="http://schemas.openxmlformats.org/officeDocument/2006/relationships/hyperlink" Target="https://podminky.urs.cz/item/CS_URS_2024_01/220300642" TargetMode="External" /><Relationship Id="rId69" Type="http://schemas.openxmlformats.org/officeDocument/2006/relationships/hyperlink" Target="https://podminky.urs.cz/item/CS_URS_2024_01/220111436" TargetMode="External" /><Relationship Id="rId70" Type="http://schemas.openxmlformats.org/officeDocument/2006/relationships/hyperlink" Target="https://podminky.urs.cz/item/CS_URS_2024_01/998742101" TargetMode="External" /><Relationship Id="rId71" Type="http://schemas.openxmlformats.org/officeDocument/2006/relationships/hyperlink" Target="https://podminky.urs.cz/item/CS_URS_2024_01/742110013" TargetMode="External" /><Relationship Id="rId72" Type="http://schemas.openxmlformats.org/officeDocument/2006/relationships/hyperlink" Target="https://podminky.urs.cz/item/CS_URS_2024_01/220320201" TargetMode="External" /><Relationship Id="rId73" Type="http://schemas.openxmlformats.org/officeDocument/2006/relationships/hyperlink" Target="https://podminky.urs.cz/item/CS_URS_2024_01/220320233" TargetMode="External" /><Relationship Id="rId74" Type="http://schemas.openxmlformats.org/officeDocument/2006/relationships/hyperlink" Target="https://podminky.urs.cz/item/CS_URS_2024_01/998742101" TargetMode="External" /><Relationship Id="rId75" Type="http://schemas.openxmlformats.org/officeDocument/2006/relationships/hyperlink" Target="https://podminky.urs.cz/item/CS_URS_2024_01/742210151" TargetMode="External" /><Relationship Id="rId76" Type="http://schemas.openxmlformats.org/officeDocument/2006/relationships/hyperlink" Target="https://podminky.urs.cz/item/CS_URS_2024_01/742210121" TargetMode="External" /><Relationship Id="rId77" Type="http://schemas.openxmlformats.org/officeDocument/2006/relationships/hyperlink" Target="https://podminky.urs.cz/item/CS_URS_2024_01/741110062" TargetMode="External" /><Relationship Id="rId78" Type="http://schemas.openxmlformats.org/officeDocument/2006/relationships/hyperlink" Target="https://podminky.urs.cz/item/CS_URS_2024_01/741135032" TargetMode="External" /><Relationship Id="rId79" Type="http://schemas.openxmlformats.org/officeDocument/2006/relationships/hyperlink" Target="https://podminky.urs.cz/item/CS_URS_2024_01/742110161" TargetMode="External" /><Relationship Id="rId80" Type="http://schemas.openxmlformats.org/officeDocument/2006/relationships/hyperlink" Target="https://podminky.urs.cz/item/CS_URS_2024_01/742124001" TargetMode="External" /><Relationship Id="rId81" Type="http://schemas.openxmlformats.org/officeDocument/2006/relationships/hyperlink" Target="https://podminky.urs.cz/item/CS_URS_2024_01/742124002" TargetMode="External" /><Relationship Id="rId82" Type="http://schemas.openxmlformats.org/officeDocument/2006/relationships/hyperlink" Target="https://podminky.urs.cz/item/CS_URS_2024_01/742124005" TargetMode="External" /><Relationship Id="rId83" Type="http://schemas.openxmlformats.org/officeDocument/2006/relationships/hyperlink" Target="https://podminky.urs.cz/item/CS_URS_2024_01/742123001" TargetMode="External" /><Relationship Id="rId84" Type="http://schemas.openxmlformats.org/officeDocument/2006/relationships/hyperlink" Target="https://podminky.urs.cz/item/CS_URS_2024_01/741310221" TargetMode="External" /><Relationship Id="rId85" Type="http://schemas.openxmlformats.org/officeDocument/2006/relationships/hyperlink" Target="https://podminky.urs.cz/item/CS_URS_2024_01/220260025" TargetMode="External" /><Relationship Id="rId86" Type="http://schemas.openxmlformats.org/officeDocument/2006/relationships/hyperlink" Target="https://podminky.urs.cz/item/CS_URS_2024_01/HZS2491" TargetMode="External" /><Relationship Id="rId87" Type="http://schemas.openxmlformats.org/officeDocument/2006/relationships/hyperlink" Target="https://podminky.urs.cz/item/CS_URS_2024_01/HZS3222" TargetMode="External" /><Relationship Id="rId88" Type="http://schemas.openxmlformats.org/officeDocument/2006/relationships/hyperlink" Target="https://podminky.urs.cz/item/CS_URS_2024_01/HZS3231" TargetMode="External" /><Relationship Id="rId8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13" TargetMode="External" /><Relationship Id="rId2" Type="http://schemas.openxmlformats.org/officeDocument/2006/relationships/hyperlink" Target="https://podminky.urs.cz/item/CS_URS_2024_01/122452204" TargetMode="External" /><Relationship Id="rId3" Type="http://schemas.openxmlformats.org/officeDocument/2006/relationships/hyperlink" Target="https://podminky.urs.cz/item/CS_URS_2024_01/131111332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811523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274313611" TargetMode="External" /><Relationship Id="rId11" Type="http://schemas.openxmlformats.org/officeDocument/2006/relationships/hyperlink" Target="https://podminky.urs.cz/item/CS_URS_2024_01/338171115" TargetMode="External" /><Relationship Id="rId12" Type="http://schemas.openxmlformats.org/officeDocument/2006/relationships/hyperlink" Target="https://podminky.urs.cz/item/CS_URS_2024_01/338171123" TargetMode="External" /><Relationship Id="rId13" Type="http://schemas.openxmlformats.org/officeDocument/2006/relationships/hyperlink" Target="https://podminky.urs.cz/item/CS_URS_2024_01/348121221" TargetMode="External" /><Relationship Id="rId14" Type="http://schemas.openxmlformats.org/officeDocument/2006/relationships/hyperlink" Target="https://podminky.urs.cz/item/CS_URS_2024_01/348172117" TargetMode="External" /><Relationship Id="rId15" Type="http://schemas.openxmlformats.org/officeDocument/2006/relationships/hyperlink" Target="https://podminky.urs.cz/item/CS_URS_2024_01/348172911" TargetMode="External" /><Relationship Id="rId16" Type="http://schemas.openxmlformats.org/officeDocument/2006/relationships/hyperlink" Target="https://podminky.urs.cz/item/CS_URS_2024_01/348171146" TargetMode="External" /><Relationship Id="rId17" Type="http://schemas.openxmlformats.org/officeDocument/2006/relationships/hyperlink" Target="https://podminky.urs.cz/item/CS_URS_2024_01/348171149" TargetMode="External" /><Relationship Id="rId18" Type="http://schemas.openxmlformats.org/officeDocument/2006/relationships/hyperlink" Target="https://podminky.urs.cz/item/CS_URS_2024_01/564751111" TargetMode="External" /><Relationship Id="rId19" Type="http://schemas.openxmlformats.org/officeDocument/2006/relationships/hyperlink" Target="https://podminky.urs.cz/item/CS_URS_2024_01/564851111" TargetMode="External" /><Relationship Id="rId20" Type="http://schemas.openxmlformats.org/officeDocument/2006/relationships/hyperlink" Target="https://podminky.urs.cz/item/CS_URS_2024_01/564861011" TargetMode="External" /><Relationship Id="rId21" Type="http://schemas.openxmlformats.org/officeDocument/2006/relationships/hyperlink" Target="https://podminky.urs.cz/item/CS_URS_2024_01/577145032" TargetMode="External" /><Relationship Id="rId22" Type="http://schemas.openxmlformats.org/officeDocument/2006/relationships/hyperlink" Target="https://podminky.urs.cz/item/CS_URS_2024_01/596212213" TargetMode="External" /><Relationship Id="rId23" Type="http://schemas.openxmlformats.org/officeDocument/2006/relationships/hyperlink" Target="https://podminky.urs.cz/item/CS_URS_2024_01/596211111" TargetMode="External" /><Relationship Id="rId24" Type="http://schemas.openxmlformats.org/officeDocument/2006/relationships/hyperlink" Target="https://podminky.urs.cz/item/CS_URS_2024_01/916131213" TargetMode="External" /><Relationship Id="rId25" Type="http://schemas.openxmlformats.org/officeDocument/2006/relationships/hyperlink" Target="https://podminky.urs.cz/item/CS_URS_2024_01/916231213" TargetMode="External" /><Relationship Id="rId26" Type="http://schemas.openxmlformats.org/officeDocument/2006/relationships/hyperlink" Target="https://podminky.urs.cz/item/CS_URS_2024_01/919735111" TargetMode="External" /><Relationship Id="rId27" Type="http://schemas.openxmlformats.org/officeDocument/2006/relationships/hyperlink" Target="https://podminky.urs.cz/item/CS_URS_2024_01/919535557" TargetMode="External" /><Relationship Id="rId28" Type="http://schemas.openxmlformats.org/officeDocument/2006/relationships/hyperlink" Target="https://podminky.urs.cz/item/CS_URS_2024_01/919551112" TargetMode="External" /><Relationship Id="rId29" Type="http://schemas.openxmlformats.org/officeDocument/2006/relationships/hyperlink" Target="https://podminky.urs.cz/item/CS_URS_2024_01/919732211" TargetMode="External" /><Relationship Id="rId30" Type="http://schemas.openxmlformats.org/officeDocument/2006/relationships/hyperlink" Target="https://podminky.urs.cz/item/CS_URS_2024_01/935113211" TargetMode="External" /><Relationship Id="rId31" Type="http://schemas.openxmlformats.org/officeDocument/2006/relationships/hyperlink" Target="https://podminky.urs.cz/item/CS_URS_2024_01/997221551" TargetMode="External" /><Relationship Id="rId32" Type="http://schemas.openxmlformats.org/officeDocument/2006/relationships/hyperlink" Target="https://podminky.urs.cz/item/CS_URS_2024_01/997221559" TargetMode="External" /><Relationship Id="rId33" Type="http://schemas.openxmlformats.org/officeDocument/2006/relationships/hyperlink" Target="https://podminky.urs.cz/item/CS_URS_2024_01/997221875" TargetMode="External" /><Relationship Id="rId34" Type="http://schemas.openxmlformats.org/officeDocument/2006/relationships/hyperlink" Target="https://podminky.urs.cz/item/CS_URS_2024_01/99822301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21" TargetMode="External" /><Relationship Id="rId2" Type="http://schemas.openxmlformats.org/officeDocument/2006/relationships/hyperlink" Target="https://podminky.urs.cz/item/CS_URS_2024_01/119005151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211319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83101121" TargetMode="External" /><Relationship Id="rId10" Type="http://schemas.openxmlformats.org/officeDocument/2006/relationships/hyperlink" Target="https://podminky.urs.cz/item/CS_URS_2024_01/183111113" TargetMode="External" /><Relationship Id="rId11" Type="http://schemas.openxmlformats.org/officeDocument/2006/relationships/hyperlink" Target="https://podminky.urs.cz/item/CS_URS_2024_01/183205111" TargetMode="External" /><Relationship Id="rId12" Type="http://schemas.openxmlformats.org/officeDocument/2006/relationships/hyperlink" Target="https://podminky.urs.cz/item/CS_URS_2024_01/183211313" TargetMode="External" /><Relationship Id="rId13" Type="http://schemas.openxmlformats.org/officeDocument/2006/relationships/hyperlink" Target="https://podminky.urs.cz/item/CS_URS_2024_01/183211322" TargetMode="External" /><Relationship Id="rId14" Type="http://schemas.openxmlformats.org/officeDocument/2006/relationships/hyperlink" Target="https://podminky.urs.cz/item/CS_URS_2024_01/183403131" TargetMode="External" /><Relationship Id="rId15" Type="http://schemas.openxmlformats.org/officeDocument/2006/relationships/hyperlink" Target="https://podminky.urs.cz/item/CS_URS_2024_01/184102114" TargetMode="External" /><Relationship Id="rId16" Type="http://schemas.openxmlformats.org/officeDocument/2006/relationships/hyperlink" Target="https://podminky.urs.cz/item/CS_URS_2024_01/184102116" TargetMode="External" /><Relationship Id="rId17" Type="http://schemas.openxmlformats.org/officeDocument/2006/relationships/hyperlink" Target="https://podminky.urs.cz/item/CS_URS_2024_01/184215133" TargetMode="External" /><Relationship Id="rId18" Type="http://schemas.openxmlformats.org/officeDocument/2006/relationships/hyperlink" Target="https://podminky.urs.cz/item/CS_URS_2024_01/184215412" TargetMode="External" /><Relationship Id="rId19" Type="http://schemas.openxmlformats.org/officeDocument/2006/relationships/hyperlink" Target="https://podminky.urs.cz/item/CS_URS_2024_01/184501121" TargetMode="External" /><Relationship Id="rId20" Type="http://schemas.openxmlformats.org/officeDocument/2006/relationships/hyperlink" Target="https://podminky.urs.cz/item/CS_URS_2024_01/184501141" TargetMode="External" /><Relationship Id="rId21" Type="http://schemas.openxmlformats.org/officeDocument/2006/relationships/hyperlink" Target="https://podminky.urs.cz/item/CS_URS_2024_01/184801121" TargetMode="External" /><Relationship Id="rId22" Type="http://schemas.openxmlformats.org/officeDocument/2006/relationships/hyperlink" Target="https://podminky.urs.cz/item/CS_URS_2024_01/184813241" TargetMode="External" /><Relationship Id="rId23" Type="http://schemas.openxmlformats.org/officeDocument/2006/relationships/hyperlink" Target="https://podminky.urs.cz/item/CS_URS_2024_01/184813511" TargetMode="External" /><Relationship Id="rId24" Type="http://schemas.openxmlformats.org/officeDocument/2006/relationships/hyperlink" Target="https://podminky.urs.cz/item/CS_URS_2024_01/184851111" TargetMode="External" /><Relationship Id="rId25" Type="http://schemas.openxmlformats.org/officeDocument/2006/relationships/hyperlink" Target="https://podminky.urs.cz/item/CS_URS_2024_01/184911431" TargetMode="External" /><Relationship Id="rId26" Type="http://schemas.openxmlformats.org/officeDocument/2006/relationships/hyperlink" Target="https://podminky.urs.cz/item/CS_URS_2024_01/HZS1291" TargetMode="External" /><Relationship Id="rId27" Type="http://schemas.openxmlformats.org/officeDocument/2006/relationships/hyperlink" Target="https://podminky.urs.cz/item/CS_URS_2024_01/998231411" TargetMode="External" /><Relationship Id="rId2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1314000" TargetMode="External" /><Relationship Id="rId3" Type="http://schemas.openxmlformats.org/officeDocument/2006/relationships/hyperlink" Target="https://podminky.urs.cz/item/CS_URS_2024_01/011324000" TargetMode="External" /><Relationship Id="rId4" Type="http://schemas.openxmlformats.org/officeDocument/2006/relationships/hyperlink" Target="https://podminky.urs.cz/item/CS_URS_2024_01/012103000" TargetMode="External" /><Relationship Id="rId5" Type="http://schemas.openxmlformats.org/officeDocument/2006/relationships/hyperlink" Target="https://podminky.urs.cz/item/CS_URS_2024_01/012203000" TargetMode="External" /><Relationship Id="rId6" Type="http://schemas.openxmlformats.org/officeDocument/2006/relationships/hyperlink" Target="https://podminky.urs.cz/item/CS_URS_2024_01/012303000" TargetMode="External" /><Relationship Id="rId7" Type="http://schemas.openxmlformats.org/officeDocument/2006/relationships/hyperlink" Target="https://podminky.urs.cz/item/CS_URS_2024_01/013203000" TargetMode="External" /><Relationship Id="rId8" Type="http://schemas.openxmlformats.org/officeDocument/2006/relationships/hyperlink" Target="https://podminky.urs.cz/item/CS_URS_2024_01/013254000" TargetMode="External" /><Relationship Id="rId9" Type="http://schemas.openxmlformats.org/officeDocument/2006/relationships/hyperlink" Target="https://podminky.urs.cz/item/CS_URS_2024_01/013294000" TargetMode="External" /><Relationship Id="rId10" Type="http://schemas.openxmlformats.org/officeDocument/2006/relationships/hyperlink" Target="https://podminky.urs.cz/item/CS_URS_2024_01/030001000" TargetMode="External" /><Relationship Id="rId11" Type="http://schemas.openxmlformats.org/officeDocument/2006/relationships/hyperlink" Target="https://podminky.urs.cz/item/CS_URS_2024_01/034303000" TargetMode="External" /><Relationship Id="rId12" Type="http://schemas.openxmlformats.org/officeDocument/2006/relationships/hyperlink" Target="https://podminky.urs.cz/item/CS_URS_2024_01/043002000" TargetMode="External" /><Relationship Id="rId13" Type="http://schemas.openxmlformats.org/officeDocument/2006/relationships/hyperlink" Target="https://podminky.urs.cz/item/CS_URS_2024_01/043002000" TargetMode="External" /><Relationship Id="rId14" Type="http://schemas.openxmlformats.org/officeDocument/2006/relationships/hyperlink" Target="https://podminky.urs.cz/item/CS_URS_2024_01/043002000" TargetMode="External" /><Relationship Id="rId15" Type="http://schemas.openxmlformats.org/officeDocument/2006/relationships/hyperlink" Target="https://podminky.urs.cz/item/CS_URS_2024_01/043103000" TargetMode="External" /><Relationship Id="rId16" Type="http://schemas.openxmlformats.org/officeDocument/2006/relationships/hyperlink" Target="https://podminky.urs.cz/item/CS_URS_2024_01/043203003" TargetMode="External" /><Relationship Id="rId17" Type="http://schemas.openxmlformats.org/officeDocument/2006/relationships/hyperlink" Target="https://podminky.urs.cz/item/CS_URS_2024_01/044002000" TargetMode="External" /><Relationship Id="rId18" Type="http://schemas.openxmlformats.org/officeDocument/2006/relationships/hyperlink" Target="https://podminky.urs.cz/item/CS_URS_2024_01/045002000" TargetMode="External" /><Relationship Id="rId19" Type="http://schemas.openxmlformats.org/officeDocument/2006/relationships/hyperlink" Target="https://podminky.urs.cz/item/CS_URS_2024_01/090001000" TargetMode="External" /><Relationship Id="rId20" Type="http://schemas.openxmlformats.org/officeDocument/2006/relationships/hyperlink" Target="https://podminky.urs.cz/item/CS_URS_2024_01/091003000" TargetMode="External" /><Relationship Id="rId21" Type="http://schemas.openxmlformats.org/officeDocument/2006/relationships/hyperlink" Target="https://podminky.urs.cz/item/CS_URS_2024_01/091504000" TargetMode="External" /><Relationship Id="rId22" Type="http://schemas.openxmlformats.org/officeDocument/2006/relationships/hyperlink" Target="https://podminky.urs.cz/item/CS_URS_2024_01/091504000" TargetMode="External" /><Relationship Id="rId23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26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3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Výstavba výjezdové základny ZZS KVK v Lubech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Luby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29. 5. 2024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Zdravotnická záchranná služba KVK, p. o.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31</v>
      </c>
      <c r="AJ89" s="42"/>
      <c r="AK89" s="42"/>
      <c r="AL89" s="42"/>
      <c r="AM89" s="82" t="str">
        <f>IF(E17="","",E17)</f>
        <v>PR architekti s.r.o.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29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36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ROUND(AG95+SUM(AG112:AG114),2)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ROUND(AS95+SUM(AS112:AS114),2)</f>
        <v>0</v>
      </c>
      <c r="AT94" s="116">
        <f>ROUND(SUM(AV94:AW94),2)</f>
        <v>0</v>
      </c>
      <c r="AU94" s="117">
        <f>ROUND(AU95+SUM(AU112:AU114),5)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ROUND(AZ95+SUM(AZ112:AZ114),2)</f>
        <v>0</v>
      </c>
      <c r="BA94" s="116">
        <f>ROUND(BA95+SUM(BA112:BA114),2)</f>
        <v>0</v>
      </c>
      <c r="BB94" s="116">
        <f>ROUND(BB95+SUM(BB112:BB114),2)</f>
        <v>0</v>
      </c>
      <c r="BC94" s="116">
        <f>ROUND(BC95+SUM(BC112:BC114),2)</f>
        <v>0</v>
      </c>
      <c r="BD94" s="118">
        <f>ROUND(BD95+SUM(BD112:BD114),2)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</v>
      </c>
    </row>
    <row r="95" s="7" customFormat="1" ht="16.5" customHeight="1">
      <c r="A95" s="7"/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ROUND(AG96+SUM(AG97:AG99),2)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86</v>
      </c>
      <c r="AR95" s="128"/>
      <c r="AS95" s="129">
        <f>ROUND(AS96+SUM(AS97:AS99),2)</f>
        <v>0</v>
      </c>
      <c r="AT95" s="130">
        <f>ROUND(SUM(AV95:AW95),2)</f>
        <v>0</v>
      </c>
      <c r="AU95" s="131">
        <f>ROUND(AU96+SUM(AU97:AU99),5)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ROUND(AZ96+SUM(AZ97:AZ99),2)</f>
        <v>0</v>
      </c>
      <c r="BA95" s="130">
        <f>ROUND(BA96+SUM(BA97:BA99),2)</f>
        <v>0</v>
      </c>
      <c r="BB95" s="130">
        <f>ROUND(BB96+SUM(BB97:BB99),2)</f>
        <v>0</v>
      </c>
      <c r="BC95" s="130">
        <f>ROUND(BC96+SUM(BC97:BC99),2)</f>
        <v>0</v>
      </c>
      <c r="BD95" s="132">
        <f>ROUND(BD96+SUM(BD97:BD99),2)</f>
        <v>0</v>
      </c>
      <c r="BE95" s="7"/>
      <c r="BS95" s="133" t="s">
        <v>79</v>
      </c>
      <c r="BT95" s="133" t="s">
        <v>87</v>
      </c>
      <c r="BU95" s="133" t="s">
        <v>81</v>
      </c>
      <c r="BV95" s="133" t="s">
        <v>82</v>
      </c>
      <c r="BW95" s="133" t="s">
        <v>88</v>
      </c>
      <c r="BX95" s="133" t="s">
        <v>5</v>
      </c>
      <c r="CL95" s="133" t="s">
        <v>1</v>
      </c>
      <c r="CM95" s="133" t="s">
        <v>89</v>
      </c>
    </row>
    <row r="96" s="4" customFormat="1" ht="16.5" customHeight="1">
      <c r="A96" s="134" t="s">
        <v>90</v>
      </c>
      <c r="B96" s="72"/>
      <c r="C96" s="135"/>
      <c r="D96" s="135"/>
      <c r="E96" s="136" t="s">
        <v>91</v>
      </c>
      <c r="F96" s="136"/>
      <c r="G96" s="136"/>
      <c r="H96" s="136"/>
      <c r="I96" s="136"/>
      <c r="J96" s="135"/>
      <c r="K96" s="136" t="s">
        <v>85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'D.1.1 -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92</v>
      </c>
      <c r="AR96" s="74"/>
      <c r="AS96" s="139">
        <v>0</v>
      </c>
      <c r="AT96" s="140">
        <f>ROUND(SUM(AV96:AW96),2)</f>
        <v>0</v>
      </c>
      <c r="AU96" s="141">
        <f>'D.1.1 - Stavební část'!P168</f>
        <v>0</v>
      </c>
      <c r="AV96" s="140">
        <f>'D.1.1 - Stavební část'!J35</f>
        <v>0</v>
      </c>
      <c r="AW96" s="140">
        <f>'D.1.1 - Stavební část'!J36</f>
        <v>0</v>
      </c>
      <c r="AX96" s="140">
        <f>'D.1.1 - Stavební část'!J37</f>
        <v>0</v>
      </c>
      <c r="AY96" s="140">
        <f>'D.1.1 - Stavební část'!J38</f>
        <v>0</v>
      </c>
      <c r="AZ96" s="140">
        <f>'D.1.1 - Stavební část'!F35</f>
        <v>0</v>
      </c>
      <c r="BA96" s="140">
        <f>'D.1.1 - Stavební část'!F36</f>
        <v>0</v>
      </c>
      <c r="BB96" s="140">
        <f>'D.1.1 - Stavební část'!F37</f>
        <v>0</v>
      </c>
      <c r="BC96" s="140">
        <f>'D.1.1 - Stavební část'!F38</f>
        <v>0</v>
      </c>
      <c r="BD96" s="142">
        <f>'D.1.1 - Stavební část'!F39</f>
        <v>0</v>
      </c>
      <c r="BE96" s="4"/>
      <c r="BT96" s="143" t="s">
        <v>89</v>
      </c>
      <c r="BV96" s="143" t="s">
        <v>82</v>
      </c>
      <c r="BW96" s="143" t="s">
        <v>93</v>
      </c>
      <c r="BX96" s="143" t="s">
        <v>88</v>
      </c>
      <c r="CL96" s="143" t="s">
        <v>1</v>
      </c>
    </row>
    <row r="97" s="4" customFormat="1" ht="16.5" customHeight="1">
      <c r="A97" s="134" t="s">
        <v>90</v>
      </c>
      <c r="B97" s="72"/>
      <c r="C97" s="135"/>
      <c r="D97" s="135"/>
      <c r="E97" s="136" t="s">
        <v>94</v>
      </c>
      <c r="F97" s="136"/>
      <c r="G97" s="136"/>
      <c r="H97" s="136"/>
      <c r="I97" s="136"/>
      <c r="J97" s="135"/>
      <c r="K97" s="136" t="s">
        <v>95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'D.1.2 - Opěrná stěna'!J32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92</v>
      </c>
      <c r="AR97" s="74"/>
      <c r="AS97" s="139">
        <v>0</v>
      </c>
      <c r="AT97" s="140">
        <f>ROUND(SUM(AV97:AW97),2)</f>
        <v>0</v>
      </c>
      <c r="AU97" s="141">
        <f>'D.1.2 - Opěrná stěna'!P134</f>
        <v>0</v>
      </c>
      <c r="AV97" s="140">
        <f>'D.1.2 - Opěrná stěna'!J35</f>
        <v>0</v>
      </c>
      <c r="AW97" s="140">
        <f>'D.1.2 - Opěrná stěna'!J36</f>
        <v>0</v>
      </c>
      <c r="AX97" s="140">
        <f>'D.1.2 - Opěrná stěna'!J37</f>
        <v>0</v>
      </c>
      <c r="AY97" s="140">
        <f>'D.1.2 - Opěrná stěna'!J38</f>
        <v>0</v>
      </c>
      <c r="AZ97" s="140">
        <f>'D.1.2 - Opěrná stěna'!F35</f>
        <v>0</v>
      </c>
      <c r="BA97" s="140">
        <f>'D.1.2 - Opěrná stěna'!F36</f>
        <v>0</v>
      </c>
      <c r="BB97" s="140">
        <f>'D.1.2 - Opěrná stěna'!F37</f>
        <v>0</v>
      </c>
      <c r="BC97" s="140">
        <f>'D.1.2 - Opěrná stěna'!F38</f>
        <v>0</v>
      </c>
      <c r="BD97" s="142">
        <f>'D.1.2 - Opěrná stěna'!F39</f>
        <v>0</v>
      </c>
      <c r="BE97" s="4"/>
      <c r="BT97" s="143" t="s">
        <v>89</v>
      </c>
      <c r="BV97" s="143" t="s">
        <v>82</v>
      </c>
      <c r="BW97" s="143" t="s">
        <v>96</v>
      </c>
      <c r="BX97" s="143" t="s">
        <v>88</v>
      </c>
      <c r="CL97" s="143" t="s">
        <v>1</v>
      </c>
    </row>
    <row r="98" s="4" customFormat="1" ht="16.5" customHeight="1">
      <c r="A98" s="134" t="s">
        <v>90</v>
      </c>
      <c r="B98" s="72"/>
      <c r="C98" s="135"/>
      <c r="D98" s="135"/>
      <c r="E98" s="136" t="s">
        <v>97</v>
      </c>
      <c r="F98" s="136"/>
      <c r="G98" s="136"/>
      <c r="H98" s="136"/>
      <c r="I98" s="136"/>
      <c r="J98" s="135"/>
      <c r="K98" s="136" t="s">
        <v>98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'D.1.3 - Požárně bezpečnos...'!J32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92</v>
      </c>
      <c r="AR98" s="74"/>
      <c r="AS98" s="139">
        <v>0</v>
      </c>
      <c r="AT98" s="140">
        <f>ROUND(SUM(AV98:AW98),2)</f>
        <v>0</v>
      </c>
      <c r="AU98" s="141">
        <f>'D.1.3 - Požárně bezpečnos...'!P129</f>
        <v>0</v>
      </c>
      <c r="AV98" s="140">
        <f>'D.1.3 - Požárně bezpečnos...'!J35</f>
        <v>0</v>
      </c>
      <c r="AW98" s="140">
        <f>'D.1.3 - Požárně bezpečnos...'!J36</f>
        <v>0</v>
      </c>
      <c r="AX98" s="140">
        <f>'D.1.3 - Požárně bezpečnos...'!J37</f>
        <v>0</v>
      </c>
      <c r="AY98" s="140">
        <f>'D.1.3 - Požárně bezpečnos...'!J38</f>
        <v>0</v>
      </c>
      <c r="AZ98" s="140">
        <f>'D.1.3 - Požárně bezpečnos...'!F35</f>
        <v>0</v>
      </c>
      <c r="BA98" s="140">
        <f>'D.1.3 - Požárně bezpečnos...'!F36</f>
        <v>0</v>
      </c>
      <c r="BB98" s="140">
        <f>'D.1.3 - Požárně bezpečnos...'!F37</f>
        <v>0</v>
      </c>
      <c r="BC98" s="140">
        <f>'D.1.3 - Požárně bezpečnos...'!F38</f>
        <v>0</v>
      </c>
      <c r="BD98" s="142">
        <f>'D.1.3 - Požárně bezpečnos...'!F39</f>
        <v>0</v>
      </c>
      <c r="BE98" s="4"/>
      <c r="BT98" s="143" t="s">
        <v>89</v>
      </c>
      <c r="BV98" s="143" t="s">
        <v>82</v>
      </c>
      <c r="BW98" s="143" t="s">
        <v>99</v>
      </c>
      <c r="BX98" s="143" t="s">
        <v>88</v>
      </c>
      <c r="CL98" s="143" t="s">
        <v>1</v>
      </c>
    </row>
    <row r="99" s="4" customFormat="1" ht="16.5" customHeight="1">
      <c r="A99" s="4"/>
      <c r="B99" s="72"/>
      <c r="C99" s="135"/>
      <c r="D99" s="135"/>
      <c r="E99" s="136" t="s">
        <v>100</v>
      </c>
      <c r="F99" s="136"/>
      <c r="G99" s="136"/>
      <c r="H99" s="136"/>
      <c r="I99" s="136"/>
      <c r="J99" s="135"/>
      <c r="K99" s="136" t="s">
        <v>101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44">
        <f>ROUND(AG100+AG101+AG102+AG107,2)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92</v>
      </c>
      <c r="AR99" s="74"/>
      <c r="AS99" s="139">
        <f>ROUND(AS100+AS101+AS102+AS107,2)</f>
        <v>0</v>
      </c>
      <c r="AT99" s="140">
        <f>ROUND(SUM(AV99:AW99),2)</f>
        <v>0</v>
      </c>
      <c r="AU99" s="141">
        <f>ROUND(AU100+AU101+AU102+AU107,5)</f>
        <v>0</v>
      </c>
      <c r="AV99" s="140">
        <f>ROUND(AZ99*L29,2)</f>
        <v>0</v>
      </c>
      <c r="AW99" s="140">
        <f>ROUND(BA99*L30,2)</f>
        <v>0</v>
      </c>
      <c r="AX99" s="140">
        <f>ROUND(BB99*L29,2)</f>
        <v>0</v>
      </c>
      <c r="AY99" s="140">
        <f>ROUND(BC99*L30,2)</f>
        <v>0</v>
      </c>
      <c r="AZ99" s="140">
        <f>ROUND(AZ100+AZ101+AZ102+AZ107,2)</f>
        <v>0</v>
      </c>
      <c r="BA99" s="140">
        <f>ROUND(BA100+BA101+BA102+BA107,2)</f>
        <v>0</v>
      </c>
      <c r="BB99" s="140">
        <f>ROUND(BB100+BB101+BB102+BB107,2)</f>
        <v>0</v>
      </c>
      <c r="BC99" s="140">
        <f>ROUND(BC100+BC101+BC102+BC107,2)</f>
        <v>0</v>
      </c>
      <c r="BD99" s="142">
        <f>ROUND(BD100+BD101+BD102+BD107,2)</f>
        <v>0</v>
      </c>
      <c r="BE99" s="4"/>
      <c r="BS99" s="143" t="s">
        <v>79</v>
      </c>
      <c r="BT99" s="143" t="s">
        <v>89</v>
      </c>
      <c r="BU99" s="143" t="s">
        <v>81</v>
      </c>
      <c r="BV99" s="143" t="s">
        <v>82</v>
      </c>
      <c r="BW99" s="143" t="s">
        <v>102</v>
      </c>
      <c r="BX99" s="143" t="s">
        <v>88</v>
      </c>
      <c r="CL99" s="143" t="s">
        <v>1</v>
      </c>
    </row>
    <row r="100" s="4" customFormat="1" ht="16.5" customHeight="1">
      <c r="A100" s="134" t="s">
        <v>90</v>
      </c>
      <c r="B100" s="72"/>
      <c r="C100" s="135"/>
      <c r="D100" s="135"/>
      <c r="E100" s="135"/>
      <c r="F100" s="136" t="s">
        <v>103</v>
      </c>
      <c r="G100" s="136"/>
      <c r="H100" s="136"/>
      <c r="I100" s="136"/>
      <c r="J100" s="136"/>
      <c r="K100" s="135"/>
      <c r="L100" s="136" t="s">
        <v>104</v>
      </c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'D.1.4.1 - Vytápění'!J34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92</v>
      </c>
      <c r="AR100" s="74"/>
      <c r="AS100" s="139">
        <v>0</v>
      </c>
      <c r="AT100" s="140">
        <f>ROUND(SUM(AV100:AW100),2)</f>
        <v>0</v>
      </c>
      <c r="AU100" s="141">
        <f>'D.1.4.1 - Vytápění'!P130</f>
        <v>0</v>
      </c>
      <c r="AV100" s="140">
        <f>'D.1.4.1 - Vytápění'!J37</f>
        <v>0</v>
      </c>
      <c r="AW100" s="140">
        <f>'D.1.4.1 - Vytápění'!J38</f>
        <v>0</v>
      </c>
      <c r="AX100" s="140">
        <f>'D.1.4.1 - Vytápění'!J39</f>
        <v>0</v>
      </c>
      <c r="AY100" s="140">
        <f>'D.1.4.1 - Vytápění'!J40</f>
        <v>0</v>
      </c>
      <c r="AZ100" s="140">
        <f>'D.1.4.1 - Vytápění'!F37</f>
        <v>0</v>
      </c>
      <c r="BA100" s="140">
        <f>'D.1.4.1 - Vytápění'!F38</f>
        <v>0</v>
      </c>
      <c r="BB100" s="140">
        <f>'D.1.4.1 - Vytápění'!F39</f>
        <v>0</v>
      </c>
      <c r="BC100" s="140">
        <f>'D.1.4.1 - Vytápění'!F40</f>
        <v>0</v>
      </c>
      <c r="BD100" s="142">
        <f>'D.1.4.1 - Vytápění'!F41</f>
        <v>0</v>
      </c>
      <c r="BE100" s="4"/>
      <c r="BT100" s="143" t="s">
        <v>14</v>
      </c>
      <c r="BV100" s="143" t="s">
        <v>82</v>
      </c>
      <c r="BW100" s="143" t="s">
        <v>105</v>
      </c>
      <c r="BX100" s="143" t="s">
        <v>102</v>
      </c>
      <c r="CL100" s="143" t="s">
        <v>1</v>
      </c>
    </row>
    <row r="101" s="4" customFormat="1" ht="16.5" customHeight="1">
      <c r="A101" s="134" t="s">
        <v>90</v>
      </c>
      <c r="B101" s="72"/>
      <c r="C101" s="135"/>
      <c r="D101" s="135"/>
      <c r="E101" s="135"/>
      <c r="F101" s="136" t="s">
        <v>106</v>
      </c>
      <c r="G101" s="136"/>
      <c r="H101" s="136"/>
      <c r="I101" s="136"/>
      <c r="J101" s="136"/>
      <c r="K101" s="135"/>
      <c r="L101" s="136" t="s">
        <v>107</v>
      </c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'D.1.4.2 - Vzduchotechnika'!J34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92</v>
      </c>
      <c r="AR101" s="74"/>
      <c r="AS101" s="139">
        <v>0</v>
      </c>
      <c r="AT101" s="140">
        <f>ROUND(SUM(AV101:AW101),2)</f>
        <v>0</v>
      </c>
      <c r="AU101" s="141">
        <f>'D.1.4.2 - Vzduchotechnika'!P138</f>
        <v>0</v>
      </c>
      <c r="AV101" s="140">
        <f>'D.1.4.2 - Vzduchotechnika'!J37</f>
        <v>0</v>
      </c>
      <c r="AW101" s="140">
        <f>'D.1.4.2 - Vzduchotechnika'!J38</f>
        <v>0</v>
      </c>
      <c r="AX101" s="140">
        <f>'D.1.4.2 - Vzduchotechnika'!J39</f>
        <v>0</v>
      </c>
      <c r="AY101" s="140">
        <f>'D.1.4.2 - Vzduchotechnika'!J40</f>
        <v>0</v>
      </c>
      <c r="AZ101" s="140">
        <f>'D.1.4.2 - Vzduchotechnika'!F37</f>
        <v>0</v>
      </c>
      <c r="BA101" s="140">
        <f>'D.1.4.2 - Vzduchotechnika'!F38</f>
        <v>0</v>
      </c>
      <c r="BB101" s="140">
        <f>'D.1.4.2 - Vzduchotechnika'!F39</f>
        <v>0</v>
      </c>
      <c r="BC101" s="140">
        <f>'D.1.4.2 - Vzduchotechnika'!F40</f>
        <v>0</v>
      </c>
      <c r="BD101" s="142">
        <f>'D.1.4.2 - Vzduchotechnika'!F41</f>
        <v>0</v>
      </c>
      <c r="BE101" s="4"/>
      <c r="BT101" s="143" t="s">
        <v>14</v>
      </c>
      <c r="BV101" s="143" t="s">
        <v>82</v>
      </c>
      <c r="BW101" s="143" t="s">
        <v>108</v>
      </c>
      <c r="BX101" s="143" t="s">
        <v>102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5"/>
      <c r="F102" s="136" t="s">
        <v>109</v>
      </c>
      <c r="G102" s="136"/>
      <c r="H102" s="136"/>
      <c r="I102" s="136"/>
      <c r="J102" s="136"/>
      <c r="K102" s="135"/>
      <c r="L102" s="136" t="s">
        <v>110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ROUND(SUM(AG103:AG106),2)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92</v>
      </c>
      <c r="AR102" s="74"/>
      <c r="AS102" s="139">
        <f>ROUND(SUM(AS103:AS106),2)</f>
        <v>0</v>
      </c>
      <c r="AT102" s="140">
        <f>ROUND(SUM(AV102:AW102),2)</f>
        <v>0</v>
      </c>
      <c r="AU102" s="141">
        <f>ROUND(SUM(AU103:AU106),5)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ROUND(SUM(AZ103:AZ106),2)</f>
        <v>0</v>
      </c>
      <c r="BA102" s="140">
        <f>ROUND(SUM(BA103:BA106),2)</f>
        <v>0</v>
      </c>
      <c r="BB102" s="140">
        <f>ROUND(SUM(BB103:BB106),2)</f>
        <v>0</v>
      </c>
      <c r="BC102" s="140">
        <f>ROUND(SUM(BC103:BC106),2)</f>
        <v>0</v>
      </c>
      <c r="BD102" s="142">
        <f>ROUND(SUM(BD103:BD106),2)</f>
        <v>0</v>
      </c>
      <c r="BE102" s="4"/>
      <c r="BS102" s="143" t="s">
        <v>79</v>
      </c>
      <c r="BT102" s="143" t="s">
        <v>14</v>
      </c>
      <c r="BU102" s="143" t="s">
        <v>81</v>
      </c>
      <c r="BV102" s="143" t="s">
        <v>82</v>
      </c>
      <c r="BW102" s="143" t="s">
        <v>111</v>
      </c>
      <c r="BX102" s="143" t="s">
        <v>102</v>
      </c>
      <c r="CL102" s="143" t="s">
        <v>1</v>
      </c>
    </row>
    <row r="103" s="4" customFormat="1" ht="16.5" customHeight="1">
      <c r="A103" s="134" t="s">
        <v>90</v>
      </c>
      <c r="B103" s="72"/>
      <c r="C103" s="135"/>
      <c r="D103" s="135"/>
      <c r="E103" s="135"/>
      <c r="F103" s="135"/>
      <c r="G103" s="136" t="s">
        <v>112</v>
      </c>
      <c r="H103" s="136"/>
      <c r="I103" s="136"/>
      <c r="J103" s="136"/>
      <c r="K103" s="136"/>
      <c r="L103" s="135"/>
      <c r="M103" s="136" t="s">
        <v>113</v>
      </c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'D.1.4.3.1 - Vodovod'!J34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92</v>
      </c>
      <c r="AR103" s="74"/>
      <c r="AS103" s="139">
        <v>0</v>
      </c>
      <c r="AT103" s="140">
        <f>ROUND(SUM(AV103:AW103),2)</f>
        <v>0</v>
      </c>
      <c r="AU103" s="141">
        <f>'D.1.4.3.1 - Vodovod'!P145</f>
        <v>0</v>
      </c>
      <c r="AV103" s="140">
        <f>'D.1.4.3.1 - Vodovod'!J37</f>
        <v>0</v>
      </c>
      <c r="AW103" s="140">
        <f>'D.1.4.3.1 - Vodovod'!J38</f>
        <v>0</v>
      </c>
      <c r="AX103" s="140">
        <f>'D.1.4.3.1 - Vodovod'!J39</f>
        <v>0</v>
      </c>
      <c r="AY103" s="140">
        <f>'D.1.4.3.1 - Vodovod'!J40</f>
        <v>0</v>
      </c>
      <c r="AZ103" s="140">
        <f>'D.1.4.3.1 - Vodovod'!F37</f>
        <v>0</v>
      </c>
      <c r="BA103" s="140">
        <f>'D.1.4.3.1 - Vodovod'!F38</f>
        <v>0</v>
      </c>
      <c r="BB103" s="140">
        <f>'D.1.4.3.1 - Vodovod'!F39</f>
        <v>0</v>
      </c>
      <c r="BC103" s="140">
        <f>'D.1.4.3.1 - Vodovod'!F40</f>
        <v>0</v>
      </c>
      <c r="BD103" s="142">
        <f>'D.1.4.3.1 - Vodovod'!F41</f>
        <v>0</v>
      </c>
      <c r="BE103" s="4"/>
      <c r="BT103" s="143" t="s">
        <v>114</v>
      </c>
      <c r="BV103" s="143" t="s">
        <v>82</v>
      </c>
      <c r="BW103" s="143" t="s">
        <v>115</v>
      </c>
      <c r="BX103" s="143" t="s">
        <v>111</v>
      </c>
      <c r="CL103" s="143" t="s">
        <v>1</v>
      </c>
    </row>
    <row r="104" s="4" customFormat="1" ht="16.5" customHeight="1">
      <c r="A104" s="134" t="s">
        <v>90</v>
      </c>
      <c r="B104" s="72"/>
      <c r="C104" s="135"/>
      <c r="D104" s="135"/>
      <c r="E104" s="135"/>
      <c r="F104" s="135"/>
      <c r="G104" s="136" t="s">
        <v>116</v>
      </c>
      <c r="H104" s="136"/>
      <c r="I104" s="136"/>
      <c r="J104" s="136"/>
      <c r="K104" s="136"/>
      <c r="L104" s="135"/>
      <c r="M104" s="136" t="s">
        <v>117</v>
      </c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'D.1.4.3.2 - Kanalizace'!J34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92</v>
      </c>
      <c r="AR104" s="74"/>
      <c r="AS104" s="139">
        <v>0</v>
      </c>
      <c r="AT104" s="140">
        <f>ROUND(SUM(AV104:AW104),2)</f>
        <v>0</v>
      </c>
      <c r="AU104" s="141">
        <f>'D.1.4.3.2 - Kanalizace'!P151</f>
        <v>0</v>
      </c>
      <c r="AV104" s="140">
        <f>'D.1.4.3.2 - Kanalizace'!J37</f>
        <v>0</v>
      </c>
      <c r="AW104" s="140">
        <f>'D.1.4.3.2 - Kanalizace'!J38</f>
        <v>0</v>
      </c>
      <c r="AX104" s="140">
        <f>'D.1.4.3.2 - Kanalizace'!J39</f>
        <v>0</v>
      </c>
      <c r="AY104" s="140">
        <f>'D.1.4.3.2 - Kanalizace'!J40</f>
        <v>0</v>
      </c>
      <c r="AZ104" s="140">
        <f>'D.1.4.3.2 - Kanalizace'!F37</f>
        <v>0</v>
      </c>
      <c r="BA104" s="140">
        <f>'D.1.4.3.2 - Kanalizace'!F38</f>
        <v>0</v>
      </c>
      <c r="BB104" s="140">
        <f>'D.1.4.3.2 - Kanalizace'!F39</f>
        <v>0</v>
      </c>
      <c r="BC104" s="140">
        <f>'D.1.4.3.2 - Kanalizace'!F40</f>
        <v>0</v>
      </c>
      <c r="BD104" s="142">
        <f>'D.1.4.3.2 - Kanalizace'!F41</f>
        <v>0</v>
      </c>
      <c r="BE104" s="4"/>
      <c r="BT104" s="143" t="s">
        <v>114</v>
      </c>
      <c r="BV104" s="143" t="s">
        <v>82</v>
      </c>
      <c r="BW104" s="143" t="s">
        <v>118</v>
      </c>
      <c r="BX104" s="143" t="s">
        <v>111</v>
      </c>
      <c r="CL104" s="143" t="s">
        <v>1</v>
      </c>
    </row>
    <row r="105" s="4" customFormat="1" ht="16.5" customHeight="1">
      <c r="A105" s="134" t="s">
        <v>90</v>
      </c>
      <c r="B105" s="72"/>
      <c r="C105" s="135"/>
      <c r="D105" s="135"/>
      <c r="E105" s="135"/>
      <c r="F105" s="135"/>
      <c r="G105" s="136" t="s">
        <v>119</v>
      </c>
      <c r="H105" s="136"/>
      <c r="I105" s="136"/>
      <c r="J105" s="136"/>
      <c r="K105" s="136"/>
      <c r="L105" s="135"/>
      <c r="M105" s="136" t="s">
        <v>120</v>
      </c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'D.1.4.3.3 - Požární nádrž'!J34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92</v>
      </c>
      <c r="AR105" s="74"/>
      <c r="AS105" s="139">
        <v>0</v>
      </c>
      <c r="AT105" s="140">
        <f>ROUND(SUM(AV105:AW105),2)</f>
        <v>0</v>
      </c>
      <c r="AU105" s="141">
        <f>'D.1.4.3.3 - Požární nádrž'!P136</f>
        <v>0</v>
      </c>
      <c r="AV105" s="140">
        <f>'D.1.4.3.3 - Požární nádrž'!J37</f>
        <v>0</v>
      </c>
      <c r="AW105" s="140">
        <f>'D.1.4.3.3 - Požární nádrž'!J38</f>
        <v>0</v>
      </c>
      <c r="AX105" s="140">
        <f>'D.1.4.3.3 - Požární nádrž'!J39</f>
        <v>0</v>
      </c>
      <c r="AY105" s="140">
        <f>'D.1.4.3.3 - Požární nádrž'!J40</f>
        <v>0</v>
      </c>
      <c r="AZ105" s="140">
        <f>'D.1.4.3.3 - Požární nádrž'!F37</f>
        <v>0</v>
      </c>
      <c r="BA105" s="140">
        <f>'D.1.4.3.3 - Požární nádrž'!F38</f>
        <v>0</v>
      </c>
      <c r="BB105" s="140">
        <f>'D.1.4.3.3 - Požární nádrž'!F39</f>
        <v>0</v>
      </c>
      <c r="BC105" s="140">
        <f>'D.1.4.3.3 - Požární nádrž'!F40</f>
        <v>0</v>
      </c>
      <c r="BD105" s="142">
        <f>'D.1.4.3.3 - Požární nádrž'!F41</f>
        <v>0</v>
      </c>
      <c r="BE105" s="4"/>
      <c r="BT105" s="143" t="s">
        <v>114</v>
      </c>
      <c r="BV105" s="143" t="s">
        <v>82</v>
      </c>
      <c r="BW105" s="143" t="s">
        <v>121</v>
      </c>
      <c r="BX105" s="143" t="s">
        <v>111</v>
      </c>
      <c r="CL105" s="143" t="s">
        <v>1</v>
      </c>
    </row>
    <row r="106" s="4" customFormat="1" ht="16.5" customHeight="1">
      <c r="A106" s="134" t="s">
        <v>90</v>
      </c>
      <c r="B106" s="72"/>
      <c r="C106" s="135"/>
      <c r="D106" s="135"/>
      <c r="E106" s="135"/>
      <c r="F106" s="135"/>
      <c r="G106" s="136" t="s">
        <v>122</v>
      </c>
      <c r="H106" s="136"/>
      <c r="I106" s="136"/>
      <c r="J106" s="136"/>
      <c r="K106" s="136"/>
      <c r="L106" s="135"/>
      <c r="M106" s="136" t="s">
        <v>123</v>
      </c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'D.1.4.3.4 - Využití dešťo...'!J34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92</v>
      </c>
      <c r="AR106" s="74"/>
      <c r="AS106" s="139">
        <v>0</v>
      </c>
      <c r="AT106" s="140">
        <f>ROUND(SUM(AV106:AW106),2)</f>
        <v>0</v>
      </c>
      <c r="AU106" s="141">
        <f>'D.1.4.3.4 - Využití dešťo...'!P145</f>
        <v>0</v>
      </c>
      <c r="AV106" s="140">
        <f>'D.1.4.3.4 - Využití dešťo...'!J37</f>
        <v>0</v>
      </c>
      <c r="AW106" s="140">
        <f>'D.1.4.3.4 - Využití dešťo...'!J38</f>
        <v>0</v>
      </c>
      <c r="AX106" s="140">
        <f>'D.1.4.3.4 - Využití dešťo...'!J39</f>
        <v>0</v>
      </c>
      <c r="AY106" s="140">
        <f>'D.1.4.3.4 - Využití dešťo...'!J40</f>
        <v>0</v>
      </c>
      <c r="AZ106" s="140">
        <f>'D.1.4.3.4 - Využití dešťo...'!F37</f>
        <v>0</v>
      </c>
      <c r="BA106" s="140">
        <f>'D.1.4.3.4 - Využití dešťo...'!F38</f>
        <v>0</v>
      </c>
      <c r="BB106" s="140">
        <f>'D.1.4.3.4 - Využití dešťo...'!F39</f>
        <v>0</v>
      </c>
      <c r="BC106" s="140">
        <f>'D.1.4.3.4 - Využití dešťo...'!F40</f>
        <v>0</v>
      </c>
      <c r="BD106" s="142">
        <f>'D.1.4.3.4 - Využití dešťo...'!F41</f>
        <v>0</v>
      </c>
      <c r="BE106" s="4"/>
      <c r="BT106" s="143" t="s">
        <v>114</v>
      </c>
      <c r="BV106" s="143" t="s">
        <v>82</v>
      </c>
      <c r="BW106" s="143" t="s">
        <v>124</v>
      </c>
      <c r="BX106" s="143" t="s">
        <v>111</v>
      </c>
      <c r="CL106" s="143" t="s">
        <v>1</v>
      </c>
    </row>
    <row r="107" s="4" customFormat="1" ht="16.5" customHeight="1">
      <c r="A107" s="4"/>
      <c r="B107" s="72"/>
      <c r="C107" s="135"/>
      <c r="D107" s="135"/>
      <c r="E107" s="135"/>
      <c r="F107" s="136" t="s">
        <v>125</v>
      </c>
      <c r="G107" s="136"/>
      <c r="H107" s="136"/>
      <c r="I107" s="136"/>
      <c r="J107" s="136"/>
      <c r="K107" s="135"/>
      <c r="L107" s="136" t="s">
        <v>126</v>
      </c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44">
        <f>ROUND(SUM(AG108:AG111),2)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92</v>
      </c>
      <c r="AR107" s="74"/>
      <c r="AS107" s="139">
        <f>ROUND(SUM(AS108:AS111),2)</f>
        <v>0</v>
      </c>
      <c r="AT107" s="140">
        <f>ROUND(SUM(AV107:AW107),2)</f>
        <v>0</v>
      </c>
      <c r="AU107" s="141">
        <f>ROUND(SUM(AU108:AU111),5)</f>
        <v>0</v>
      </c>
      <c r="AV107" s="140">
        <f>ROUND(AZ107*L29,2)</f>
        <v>0</v>
      </c>
      <c r="AW107" s="140">
        <f>ROUND(BA107*L30,2)</f>
        <v>0</v>
      </c>
      <c r="AX107" s="140">
        <f>ROUND(BB107*L29,2)</f>
        <v>0</v>
      </c>
      <c r="AY107" s="140">
        <f>ROUND(BC107*L30,2)</f>
        <v>0</v>
      </c>
      <c r="AZ107" s="140">
        <f>ROUND(SUM(AZ108:AZ111),2)</f>
        <v>0</v>
      </c>
      <c r="BA107" s="140">
        <f>ROUND(SUM(BA108:BA111),2)</f>
        <v>0</v>
      </c>
      <c r="BB107" s="140">
        <f>ROUND(SUM(BB108:BB111),2)</f>
        <v>0</v>
      </c>
      <c r="BC107" s="140">
        <f>ROUND(SUM(BC108:BC111),2)</f>
        <v>0</v>
      </c>
      <c r="BD107" s="142">
        <f>ROUND(SUM(BD108:BD111),2)</f>
        <v>0</v>
      </c>
      <c r="BE107" s="4"/>
      <c r="BS107" s="143" t="s">
        <v>79</v>
      </c>
      <c r="BT107" s="143" t="s">
        <v>14</v>
      </c>
      <c r="BU107" s="143" t="s">
        <v>81</v>
      </c>
      <c r="BV107" s="143" t="s">
        <v>82</v>
      </c>
      <c r="BW107" s="143" t="s">
        <v>127</v>
      </c>
      <c r="BX107" s="143" t="s">
        <v>102</v>
      </c>
      <c r="CL107" s="143" t="s">
        <v>1</v>
      </c>
    </row>
    <row r="108" s="4" customFormat="1" ht="16.5" customHeight="1">
      <c r="A108" s="134" t="s">
        <v>90</v>
      </c>
      <c r="B108" s="72"/>
      <c r="C108" s="135"/>
      <c r="D108" s="135"/>
      <c r="E108" s="135"/>
      <c r="F108" s="135"/>
      <c r="G108" s="136" t="s">
        <v>128</v>
      </c>
      <c r="H108" s="136"/>
      <c r="I108" s="136"/>
      <c r="J108" s="136"/>
      <c r="K108" s="136"/>
      <c r="L108" s="135"/>
      <c r="M108" s="136" t="s">
        <v>129</v>
      </c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'D.1.4.4.1 - Silnoproud'!J34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92</v>
      </c>
      <c r="AR108" s="74"/>
      <c r="AS108" s="139">
        <v>0</v>
      </c>
      <c r="AT108" s="140">
        <f>ROUND(SUM(AV108:AW108),2)</f>
        <v>0</v>
      </c>
      <c r="AU108" s="141">
        <f>'D.1.4.4.1 - Silnoproud'!P136</f>
        <v>0</v>
      </c>
      <c r="AV108" s="140">
        <f>'D.1.4.4.1 - Silnoproud'!J37</f>
        <v>0</v>
      </c>
      <c r="AW108" s="140">
        <f>'D.1.4.4.1 - Silnoproud'!J38</f>
        <v>0</v>
      </c>
      <c r="AX108" s="140">
        <f>'D.1.4.4.1 - Silnoproud'!J39</f>
        <v>0</v>
      </c>
      <c r="AY108" s="140">
        <f>'D.1.4.4.1 - Silnoproud'!J40</f>
        <v>0</v>
      </c>
      <c r="AZ108" s="140">
        <f>'D.1.4.4.1 - Silnoproud'!F37</f>
        <v>0</v>
      </c>
      <c r="BA108" s="140">
        <f>'D.1.4.4.1 - Silnoproud'!F38</f>
        <v>0</v>
      </c>
      <c r="BB108" s="140">
        <f>'D.1.4.4.1 - Silnoproud'!F39</f>
        <v>0</v>
      </c>
      <c r="BC108" s="140">
        <f>'D.1.4.4.1 - Silnoproud'!F40</f>
        <v>0</v>
      </c>
      <c r="BD108" s="142">
        <f>'D.1.4.4.1 - Silnoproud'!F41</f>
        <v>0</v>
      </c>
      <c r="BE108" s="4"/>
      <c r="BT108" s="143" t="s">
        <v>114</v>
      </c>
      <c r="BV108" s="143" t="s">
        <v>82</v>
      </c>
      <c r="BW108" s="143" t="s">
        <v>130</v>
      </c>
      <c r="BX108" s="143" t="s">
        <v>127</v>
      </c>
      <c r="CL108" s="143" t="s">
        <v>1</v>
      </c>
    </row>
    <row r="109" s="4" customFormat="1" ht="16.5" customHeight="1">
      <c r="A109" s="134" t="s">
        <v>90</v>
      </c>
      <c r="B109" s="72"/>
      <c r="C109" s="135"/>
      <c r="D109" s="135"/>
      <c r="E109" s="135"/>
      <c r="F109" s="135"/>
      <c r="G109" s="136" t="s">
        <v>131</v>
      </c>
      <c r="H109" s="136"/>
      <c r="I109" s="136"/>
      <c r="J109" s="136"/>
      <c r="K109" s="136"/>
      <c r="L109" s="135"/>
      <c r="M109" s="136" t="s">
        <v>132</v>
      </c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'D.1.4.4.2 - Hromosvod'!J34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92</v>
      </c>
      <c r="AR109" s="74"/>
      <c r="AS109" s="139">
        <v>0</v>
      </c>
      <c r="AT109" s="140">
        <f>ROUND(SUM(AV109:AW109),2)</f>
        <v>0</v>
      </c>
      <c r="AU109" s="141">
        <f>'D.1.4.4.2 - Hromosvod'!P127</f>
        <v>0</v>
      </c>
      <c r="AV109" s="140">
        <f>'D.1.4.4.2 - Hromosvod'!J37</f>
        <v>0</v>
      </c>
      <c r="AW109" s="140">
        <f>'D.1.4.4.2 - Hromosvod'!J38</f>
        <v>0</v>
      </c>
      <c r="AX109" s="140">
        <f>'D.1.4.4.2 - Hromosvod'!J39</f>
        <v>0</v>
      </c>
      <c r="AY109" s="140">
        <f>'D.1.4.4.2 - Hromosvod'!J40</f>
        <v>0</v>
      </c>
      <c r="AZ109" s="140">
        <f>'D.1.4.4.2 - Hromosvod'!F37</f>
        <v>0</v>
      </c>
      <c r="BA109" s="140">
        <f>'D.1.4.4.2 - Hromosvod'!F38</f>
        <v>0</v>
      </c>
      <c r="BB109" s="140">
        <f>'D.1.4.4.2 - Hromosvod'!F39</f>
        <v>0</v>
      </c>
      <c r="BC109" s="140">
        <f>'D.1.4.4.2 - Hromosvod'!F40</f>
        <v>0</v>
      </c>
      <c r="BD109" s="142">
        <f>'D.1.4.4.2 - Hromosvod'!F41</f>
        <v>0</v>
      </c>
      <c r="BE109" s="4"/>
      <c r="BT109" s="143" t="s">
        <v>114</v>
      </c>
      <c r="BV109" s="143" t="s">
        <v>82</v>
      </c>
      <c r="BW109" s="143" t="s">
        <v>133</v>
      </c>
      <c r="BX109" s="143" t="s">
        <v>127</v>
      </c>
      <c r="CL109" s="143" t="s">
        <v>1</v>
      </c>
    </row>
    <row r="110" s="4" customFormat="1" ht="16.5" customHeight="1">
      <c r="A110" s="134" t="s">
        <v>90</v>
      </c>
      <c r="B110" s="72"/>
      <c r="C110" s="135"/>
      <c r="D110" s="135"/>
      <c r="E110" s="135"/>
      <c r="F110" s="135"/>
      <c r="G110" s="136" t="s">
        <v>134</v>
      </c>
      <c r="H110" s="136"/>
      <c r="I110" s="136"/>
      <c r="J110" s="136"/>
      <c r="K110" s="136"/>
      <c r="L110" s="135"/>
      <c r="M110" s="136" t="s">
        <v>135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'D.1.4.4.3 - Fotovoltaika'!J34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92</v>
      </c>
      <c r="AR110" s="74"/>
      <c r="AS110" s="139">
        <v>0</v>
      </c>
      <c r="AT110" s="140">
        <f>ROUND(SUM(AV110:AW110),2)</f>
        <v>0</v>
      </c>
      <c r="AU110" s="141">
        <f>'D.1.4.4.3 - Fotovoltaika'!P130</f>
        <v>0</v>
      </c>
      <c r="AV110" s="140">
        <f>'D.1.4.4.3 - Fotovoltaika'!J37</f>
        <v>0</v>
      </c>
      <c r="AW110" s="140">
        <f>'D.1.4.4.3 - Fotovoltaika'!J38</f>
        <v>0</v>
      </c>
      <c r="AX110" s="140">
        <f>'D.1.4.4.3 - Fotovoltaika'!J39</f>
        <v>0</v>
      </c>
      <c r="AY110" s="140">
        <f>'D.1.4.4.3 - Fotovoltaika'!J40</f>
        <v>0</v>
      </c>
      <c r="AZ110" s="140">
        <f>'D.1.4.4.3 - Fotovoltaika'!F37</f>
        <v>0</v>
      </c>
      <c r="BA110" s="140">
        <f>'D.1.4.4.3 - Fotovoltaika'!F38</f>
        <v>0</v>
      </c>
      <c r="BB110" s="140">
        <f>'D.1.4.4.3 - Fotovoltaika'!F39</f>
        <v>0</v>
      </c>
      <c r="BC110" s="140">
        <f>'D.1.4.4.3 - Fotovoltaika'!F40</f>
        <v>0</v>
      </c>
      <c r="BD110" s="142">
        <f>'D.1.4.4.3 - Fotovoltaika'!F41</f>
        <v>0</v>
      </c>
      <c r="BE110" s="4"/>
      <c r="BT110" s="143" t="s">
        <v>114</v>
      </c>
      <c r="BV110" s="143" t="s">
        <v>82</v>
      </c>
      <c r="BW110" s="143" t="s">
        <v>136</v>
      </c>
      <c r="BX110" s="143" t="s">
        <v>127</v>
      </c>
      <c r="CL110" s="143" t="s">
        <v>1</v>
      </c>
    </row>
    <row r="111" s="4" customFormat="1" ht="16.5" customHeight="1">
      <c r="A111" s="134" t="s">
        <v>90</v>
      </c>
      <c r="B111" s="72"/>
      <c r="C111" s="135"/>
      <c r="D111" s="135"/>
      <c r="E111" s="135"/>
      <c r="F111" s="135"/>
      <c r="G111" s="136" t="s">
        <v>137</v>
      </c>
      <c r="H111" s="136"/>
      <c r="I111" s="136"/>
      <c r="J111" s="136"/>
      <c r="K111" s="136"/>
      <c r="L111" s="135"/>
      <c r="M111" s="136" t="s">
        <v>138</v>
      </c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'D.1.4.4.4 - Slaboproud'!J34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92</v>
      </c>
      <c r="AR111" s="74"/>
      <c r="AS111" s="139">
        <v>0</v>
      </c>
      <c r="AT111" s="140">
        <f>ROUND(SUM(AV111:AW111),2)</f>
        <v>0</v>
      </c>
      <c r="AU111" s="141">
        <f>'D.1.4.4.4 - Slaboproud'!P133</f>
        <v>0</v>
      </c>
      <c r="AV111" s="140">
        <f>'D.1.4.4.4 - Slaboproud'!J37</f>
        <v>0</v>
      </c>
      <c r="AW111" s="140">
        <f>'D.1.4.4.4 - Slaboproud'!J38</f>
        <v>0</v>
      </c>
      <c r="AX111" s="140">
        <f>'D.1.4.4.4 - Slaboproud'!J39</f>
        <v>0</v>
      </c>
      <c r="AY111" s="140">
        <f>'D.1.4.4.4 - Slaboproud'!J40</f>
        <v>0</v>
      </c>
      <c r="AZ111" s="140">
        <f>'D.1.4.4.4 - Slaboproud'!F37</f>
        <v>0</v>
      </c>
      <c r="BA111" s="140">
        <f>'D.1.4.4.4 - Slaboproud'!F38</f>
        <v>0</v>
      </c>
      <c r="BB111" s="140">
        <f>'D.1.4.4.4 - Slaboproud'!F39</f>
        <v>0</v>
      </c>
      <c r="BC111" s="140">
        <f>'D.1.4.4.4 - Slaboproud'!F40</f>
        <v>0</v>
      </c>
      <c r="BD111" s="142">
        <f>'D.1.4.4.4 - Slaboproud'!F41</f>
        <v>0</v>
      </c>
      <c r="BE111" s="4"/>
      <c r="BT111" s="143" t="s">
        <v>114</v>
      </c>
      <c r="BV111" s="143" t="s">
        <v>82</v>
      </c>
      <c r="BW111" s="143" t="s">
        <v>139</v>
      </c>
      <c r="BX111" s="143" t="s">
        <v>127</v>
      </c>
      <c r="CL111" s="143" t="s">
        <v>1</v>
      </c>
    </row>
    <row r="112" s="7" customFormat="1" ht="16.5" customHeight="1">
      <c r="A112" s="134" t="s">
        <v>90</v>
      </c>
      <c r="B112" s="121"/>
      <c r="C112" s="122"/>
      <c r="D112" s="123" t="s">
        <v>140</v>
      </c>
      <c r="E112" s="123"/>
      <c r="F112" s="123"/>
      <c r="G112" s="123"/>
      <c r="H112" s="123"/>
      <c r="I112" s="124"/>
      <c r="J112" s="123" t="s">
        <v>141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6">
        <f>'D.2 - Dopravní část'!J30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86</v>
      </c>
      <c r="AR112" s="128"/>
      <c r="AS112" s="129">
        <v>0</v>
      </c>
      <c r="AT112" s="130">
        <f>ROUND(SUM(AV112:AW112),2)</f>
        <v>0</v>
      </c>
      <c r="AU112" s="131">
        <f>'D.2 - Dopravní část'!P139</f>
        <v>0</v>
      </c>
      <c r="AV112" s="130">
        <f>'D.2 - Dopravní část'!J33</f>
        <v>0</v>
      </c>
      <c r="AW112" s="130">
        <f>'D.2 - Dopravní část'!J34</f>
        <v>0</v>
      </c>
      <c r="AX112" s="130">
        <f>'D.2 - Dopravní část'!J35</f>
        <v>0</v>
      </c>
      <c r="AY112" s="130">
        <f>'D.2 - Dopravní část'!J36</f>
        <v>0</v>
      </c>
      <c r="AZ112" s="130">
        <f>'D.2 - Dopravní část'!F33</f>
        <v>0</v>
      </c>
      <c r="BA112" s="130">
        <f>'D.2 - Dopravní část'!F34</f>
        <v>0</v>
      </c>
      <c r="BB112" s="130">
        <f>'D.2 - Dopravní část'!F35</f>
        <v>0</v>
      </c>
      <c r="BC112" s="130">
        <f>'D.2 - Dopravní část'!F36</f>
        <v>0</v>
      </c>
      <c r="BD112" s="132">
        <f>'D.2 - Dopravní část'!F37</f>
        <v>0</v>
      </c>
      <c r="BE112" s="7"/>
      <c r="BT112" s="133" t="s">
        <v>87</v>
      </c>
      <c r="BV112" s="133" t="s">
        <v>82</v>
      </c>
      <c r="BW112" s="133" t="s">
        <v>142</v>
      </c>
      <c r="BX112" s="133" t="s">
        <v>5</v>
      </c>
      <c r="CL112" s="133" t="s">
        <v>1</v>
      </c>
      <c r="CM112" s="133" t="s">
        <v>89</v>
      </c>
    </row>
    <row r="113" s="7" customFormat="1" ht="16.5" customHeight="1">
      <c r="A113" s="134" t="s">
        <v>90</v>
      </c>
      <c r="B113" s="121"/>
      <c r="C113" s="122"/>
      <c r="D113" s="123" t="s">
        <v>143</v>
      </c>
      <c r="E113" s="123"/>
      <c r="F113" s="123"/>
      <c r="G113" s="123"/>
      <c r="H113" s="123"/>
      <c r="I113" s="124"/>
      <c r="J113" s="123" t="s">
        <v>144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6">
        <f>'D.3 - Sadové úpravy'!J30</f>
        <v>0</v>
      </c>
      <c r="AH113" s="124"/>
      <c r="AI113" s="124"/>
      <c r="AJ113" s="124"/>
      <c r="AK113" s="124"/>
      <c r="AL113" s="124"/>
      <c r="AM113" s="124"/>
      <c r="AN113" s="126">
        <f>SUM(AG113,AT113)</f>
        <v>0</v>
      </c>
      <c r="AO113" s="124"/>
      <c r="AP113" s="124"/>
      <c r="AQ113" s="127" t="s">
        <v>86</v>
      </c>
      <c r="AR113" s="128"/>
      <c r="AS113" s="129">
        <v>0</v>
      </c>
      <c r="AT113" s="130">
        <f>ROUND(SUM(AV113:AW113),2)</f>
        <v>0</v>
      </c>
      <c r="AU113" s="131">
        <f>'D.3 - Sadové úpravy'!P125</f>
        <v>0</v>
      </c>
      <c r="AV113" s="130">
        <f>'D.3 - Sadové úpravy'!J33</f>
        <v>0</v>
      </c>
      <c r="AW113" s="130">
        <f>'D.3 - Sadové úpravy'!J34</f>
        <v>0</v>
      </c>
      <c r="AX113" s="130">
        <f>'D.3 - Sadové úpravy'!J35</f>
        <v>0</v>
      </c>
      <c r="AY113" s="130">
        <f>'D.3 - Sadové úpravy'!J36</f>
        <v>0</v>
      </c>
      <c r="AZ113" s="130">
        <f>'D.3 - Sadové úpravy'!F33</f>
        <v>0</v>
      </c>
      <c r="BA113" s="130">
        <f>'D.3 - Sadové úpravy'!F34</f>
        <v>0</v>
      </c>
      <c r="BB113" s="130">
        <f>'D.3 - Sadové úpravy'!F35</f>
        <v>0</v>
      </c>
      <c r="BC113" s="130">
        <f>'D.3 - Sadové úpravy'!F36</f>
        <v>0</v>
      </c>
      <c r="BD113" s="132">
        <f>'D.3 - Sadové úpravy'!F37</f>
        <v>0</v>
      </c>
      <c r="BE113" s="7"/>
      <c r="BT113" s="133" t="s">
        <v>87</v>
      </c>
      <c r="BV113" s="133" t="s">
        <v>82</v>
      </c>
      <c r="BW113" s="133" t="s">
        <v>145</v>
      </c>
      <c r="BX113" s="133" t="s">
        <v>5</v>
      </c>
      <c r="CL113" s="133" t="s">
        <v>1</v>
      </c>
      <c r="CM113" s="133" t="s">
        <v>89</v>
      </c>
    </row>
    <row r="114" s="7" customFormat="1" ht="16.5" customHeight="1">
      <c r="A114" s="134" t="s">
        <v>90</v>
      </c>
      <c r="B114" s="121"/>
      <c r="C114" s="122"/>
      <c r="D114" s="123" t="s">
        <v>146</v>
      </c>
      <c r="E114" s="123"/>
      <c r="F114" s="123"/>
      <c r="G114" s="123"/>
      <c r="H114" s="123"/>
      <c r="I114" s="124"/>
      <c r="J114" s="123" t="s">
        <v>147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6">
        <f>'VRN - Vedlejší rozpočtové...'!J30</f>
        <v>0</v>
      </c>
      <c r="AH114" s="124"/>
      <c r="AI114" s="124"/>
      <c r="AJ114" s="124"/>
      <c r="AK114" s="124"/>
      <c r="AL114" s="124"/>
      <c r="AM114" s="124"/>
      <c r="AN114" s="126">
        <f>SUM(AG114,AT114)</f>
        <v>0</v>
      </c>
      <c r="AO114" s="124"/>
      <c r="AP114" s="124"/>
      <c r="AQ114" s="127" t="s">
        <v>86</v>
      </c>
      <c r="AR114" s="128"/>
      <c r="AS114" s="145">
        <v>0</v>
      </c>
      <c r="AT114" s="146">
        <f>ROUND(SUM(AV114:AW114),2)</f>
        <v>0</v>
      </c>
      <c r="AU114" s="147">
        <f>'VRN - Vedlejší rozpočtové...'!P121</f>
        <v>0</v>
      </c>
      <c r="AV114" s="146">
        <f>'VRN - Vedlejší rozpočtové...'!J33</f>
        <v>0</v>
      </c>
      <c r="AW114" s="146">
        <f>'VRN - Vedlejší rozpočtové...'!J34</f>
        <v>0</v>
      </c>
      <c r="AX114" s="146">
        <f>'VRN - Vedlejší rozpočtové...'!J35</f>
        <v>0</v>
      </c>
      <c r="AY114" s="146">
        <f>'VRN - Vedlejší rozpočtové...'!J36</f>
        <v>0</v>
      </c>
      <c r="AZ114" s="146">
        <f>'VRN - Vedlejší rozpočtové...'!F33</f>
        <v>0</v>
      </c>
      <c r="BA114" s="146">
        <f>'VRN - Vedlejší rozpočtové...'!F34</f>
        <v>0</v>
      </c>
      <c r="BB114" s="146">
        <f>'VRN - Vedlejší rozpočtové...'!F35</f>
        <v>0</v>
      </c>
      <c r="BC114" s="146">
        <f>'VRN - Vedlejší rozpočtové...'!F36</f>
        <v>0</v>
      </c>
      <c r="BD114" s="148">
        <f>'VRN - Vedlejší rozpočtové...'!F37</f>
        <v>0</v>
      </c>
      <c r="BE114" s="7"/>
      <c r="BT114" s="133" t="s">
        <v>87</v>
      </c>
      <c r="BV114" s="133" t="s">
        <v>82</v>
      </c>
      <c r="BW114" s="133" t="s">
        <v>148</v>
      </c>
      <c r="BX114" s="133" t="s">
        <v>5</v>
      </c>
      <c r="CL114" s="133" t="s">
        <v>1</v>
      </c>
      <c r="CM114" s="133" t="s">
        <v>89</v>
      </c>
    </row>
    <row r="115" s="2" customFormat="1" ht="30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6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46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</row>
  </sheetData>
  <sheetProtection sheet="1" formatColumns="0" formatRows="0" objects="1" scenarios="1" spinCount="100000" saltValue="szlNdFs8zeQvAf+jPs3YvsDGsL66Ju15kPvhXy7B8nwo6ZEq/zd1ZXe/rDXj7jeAIwyrpDOb6vgiuYR2Ihkx/g==" hashValue="PFOcc05ZFU1aU539jkRSF47GtGGSLAquN3MBhvlb67fAlbrrjJhhIjWCOzAApFkzMGg2hnL/1bbXr+3OpPgkZg==" algorithmName="SHA-512" password="CC35"/>
  <mergeCells count="118">
    <mergeCell ref="C92:G92"/>
    <mergeCell ref="D95:H95"/>
    <mergeCell ref="E96:I96"/>
    <mergeCell ref="E98:I98"/>
    <mergeCell ref="E99:I99"/>
    <mergeCell ref="E97:I97"/>
    <mergeCell ref="F100:J100"/>
    <mergeCell ref="F102:J102"/>
    <mergeCell ref="F101:J101"/>
    <mergeCell ref="G104:K104"/>
    <mergeCell ref="G103:K103"/>
    <mergeCell ref="I92:AF92"/>
    <mergeCell ref="J95:AF95"/>
    <mergeCell ref="K99:AF99"/>
    <mergeCell ref="K98:AF98"/>
    <mergeCell ref="K96:AF96"/>
    <mergeCell ref="K97:AF97"/>
    <mergeCell ref="L100:AF100"/>
    <mergeCell ref="L101:AF101"/>
    <mergeCell ref="L102:AF102"/>
    <mergeCell ref="L85:AJ85"/>
    <mergeCell ref="M104:AF104"/>
    <mergeCell ref="M103:AF103"/>
    <mergeCell ref="G105:K105"/>
    <mergeCell ref="M105:AF105"/>
    <mergeCell ref="G106:K106"/>
    <mergeCell ref="M106:AF106"/>
    <mergeCell ref="F107:J107"/>
    <mergeCell ref="L107:AF107"/>
    <mergeCell ref="G108:K108"/>
    <mergeCell ref="M108:AF108"/>
    <mergeCell ref="G109:K109"/>
    <mergeCell ref="M109:AF109"/>
    <mergeCell ref="G110:K110"/>
    <mergeCell ref="M110:AF110"/>
    <mergeCell ref="G111:K111"/>
    <mergeCell ref="M111:AF111"/>
    <mergeCell ref="D112:H112"/>
    <mergeCell ref="J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4:AM104"/>
    <mergeCell ref="AG103:AM103"/>
    <mergeCell ref="AG102:AM102"/>
    <mergeCell ref="AG100:AM100"/>
    <mergeCell ref="AG92:AM92"/>
    <mergeCell ref="AG101:AM101"/>
    <mergeCell ref="AG95:AM95"/>
    <mergeCell ref="AG99:AM99"/>
    <mergeCell ref="AG96:AM96"/>
    <mergeCell ref="AG98:AM98"/>
    <mergeCell ref="AM87:AN87"/>
    <mergeCell ref="AM90:AP90"/>
    <mergeCell ref="AM89:AP89"/>
    <mergeCell ref="AN100:AP100"/>
    <mergeCell ref="AN96:AP96"/>
    <mergeCell ref="AN104:AP104"/>
    <mergeCell ref="AN103:AP103"/>
    <mergeCell ref="AN95:AP95"/>
    <mergeCell ref="AN102:AP102"/>
    <mergeCell ref="AN101:AP101"/>
    <mergeCell ref="AN92:AP92"/>
    <mergeCell ref="AN97:AP97"/>
    <mergeCell ref="AN99:AP99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94:AM94"/>
    <mergeCell ref="AN94:AP94"/>
  </mergeCells>
  <hyperlinks>
    <hyperlink ref="A96" location="'D.1.1 - Stavební část'!C2" display="/"/>
    <hyperlink ref="A97" location="'D.1.2 - Opěrná stěna'!C2" display="/"/>
    <hyperlink ref="A98" location="'D.1.3 - Požárně bezpečnos...'!C2" display="/"/>
    <hyperlink ref="A100" location="'D.1.4.1 - Vytápění'!C2" display="/"/>
    <hyperlink ref="A101" location="'D.1.4.2 - Vzduchotechnika'!C2" display="/"/>
    <hyperlink ref="A103" location="'D.1.4.3.1 - Vodovod'!C2" display="/"/>
    <hyperlink ref="A104" location="'D.1.4.3.2 - Kanalizace'!C2" display="/"/>
    <hyperlink ref="A105" location="'D.1.4.3.3 - Požární nádrž'!C2" display="/"/>
    <hyperlink ref="A106" location="'D.1.4.3.4 - Využití dešťo...'!C2" display="/"/>
    <hyperlink ref="A108" location="'D.1.4.4.1 - Silnoproud'!C2" display="/"/>
    <hyperlink ref="A109" location="'D.1.4.4.2 - Hromosvod'!C2" display="/"/>
    <hyperlink ref="A110" location="'D.1.4.4.3 - Fotovoltaika'!C2" display="/"/>
    <hyperlink ref="A111" location="'D.1.4.4.4 - Slaboproud'!C2" display="/"/>
    <hyperlink ref="A112" location="'D.2 - Dopravní část'!C2" display="/"/>
    <hyperlink ref="A113" location="'D.3 - Sadové úpravy'!C2" display="/"/>
    <hyperlink ref="A11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29. 5. 2024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ROUND(J168,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ROUND((SUM(BE168:BE2951)),  2)</f>
        <v>0</v>
      </c>
      <c r="G35" s="40"/>
      <c r="H35" s="40"/>
      <c r="I35" s="167">
        <v>0.20999999999999999</v>
      </c>
      <c r="J35" s="166">
        <f>ROUND(((SUM(BE168:BE2951))*I35),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ROUND((SUM(BF168:BF2951)),  2)</f>
        <v>0</v>
      </c>
      <c r="G36" s="40"/>
      <c r="H36" s="40"/>
      <c r="I36" s="167">
        <v>0.12</v>
      </c>
      <c r="J36" s="166">
        <f>ROUND(((SUM(BF168:BF2951))*I36),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ROUND((SUM(BG168:BG2951)),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ROUND((SUM(BH168:BH2951)),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ROUND((SUM(BI168:BI2951)),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29. 5. 2024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J168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J169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160</v>
      </c>
      <c r="E100" s="199"/>
      <c r="F100" s="199"/>
      <c r="G100" s="199"/>
      <c r="H100" s="199"/>
      <c r="I100" s="199"/>
      <c r="J100" s="200">
        <f>J170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161</v>
      </c>
      <c r="E101" s="199"/>
      <c r="F101" s="199"/>
      <c r="G101" s="199"/>
      <c r="H101" s="199"/>
      <c r="I101" s="199"/>
      <c r="J101" s="200">
        <f>J171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162</v>
      </c>
      <c r="E102" s="199"/>
      <c r="F102" s="199"/>
      <c r="G102" s="199"/>
      <c r="H102" s="199"/>
      <c r="I102" s="199"/>
      <c r="J102" s="200">
        <f>J183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J210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J256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165</v>
      </c>
      <c r="E105" s="199"/>
      <c r="F105" s="199"/>
      <c r="G105" s="199"/>
      <c r="H105" s="199"/>
      <c r="I105" s="199"/>
      <c r="J105" s="200">
        <f>J288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166</v>
      </c>
      <c r="E106" s="199"/>
      <c r="F106" s="199"/>
      <c r="G106" s="199"/>
      <c r="H106" s="199"/>
      <c r="I106" s="199"/>
      <c r="J106" s="200">
        <f>J359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167</v>
      </c>
      <c r="E107" s="199"/>
      <c r="F107" s="199"/>
      <c r="G107" s="199"/>
      <c r="H107" s="199"/>
      <c r="I107" s="199"/>
      <c r="J107" s="200">
        <f>J360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168</v>
      </c>
      <c r="E108" s="199"/>
      <c r="F108" s="199"/>
      <c r="G108" s="199"/>
      <c r="H108" s="199"/>
      <c r="I108" s="199"/>
      <c r="J108" s="200">
        <f>J429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169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170</v>
      </c>
      <c r="E110" s="199"/>
      <c r="F110" s="199"/>
      <c r="G110" s="199"/>
      <c r="H110" s="199"/>
      <c r="I110" s="199"/>
      <c r="J110" s="200">
        <f>J571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171</v>
      </c>
      <c r="E111" s="199"/>
      <c r="F111" s="199"/>
      <c r="G111" s="199"/>
      <c r="H111" s="199"/>
      <c r="I111" s="199"/>
      <c r="J111" s="200">
        <f>J650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172</v>
      </c>
      <c r="E112" s="199"/>
      <c r="F112" s="199"/>
      <c r="G112" s="199"/>
      <c r="H112" s="199"/>
      <c r="I112" s="199"/>
      <c r="J112" s="200">
        <f>J651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173</v>
      </c>
      <c r="E113" s="199"/>
      <c r="F113" s="199"/>
      <c r="G113" s="199"/>
      <c r="H113" s="199"/>
      <c r="I113" s="199"/>
      <c r="J113" s="200">
        <f>J685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174</v>
      </c>
      <c r="E114" s="199"/>
      <c r="F114" s="199"/>
      <c r="G114" s="199"/>
      <c r="H114" s="199"/>
      <c r="I114" s="199"/>
      <c r="J114" s="200">
        <f>J686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175</v>
      </c>
      <c r="E115" s="199"/>
      <c r="F115" s="199"/>
      <c r="G115" s="199"/>
      <c r="H115" s="199"/>
      <c r="I115" s="199"/>
      <c r="J115" s="200">
        <f>J726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176</v>
      </c>
      <c r="E116" s="199"/>
      <c r="F116" s="199"/>
      <c r="G116" s="199"/>
      <c r="H116" s="199"/>
      <c r="I116" s="199"/>
      <c r="J116" s="200">
        <f>J877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7"/>
      <c r="C117" s="135"/>
      <c r="D117" s="198" t="s">
        <v>177</v>
      </c>
      <c r="E117" s="199"/>
      <c r="F117" s="199"/>
      <c r="G117" s="199"/>
      <c r="H117" s="199"/>
      <c r="I117" s="199"/>
      <c r="J117" s="200">
        <f>J968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178</v>
      </c>
      <c r="E118" s="199"/>
      <c r="F118" s="199"/>
      <c r="G118" s="199"/>
      <c r="H118" s="199"/>
      <c r="I118" s="199"/>
      <c r="J118" s="200">
        <f>J1013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7"/>
      <c r="C119" s="135"/>
      <c r="D119" s="198" t="s">
        <v>179</v>
      </c>
      <c r="E119" s="199"/>
      <c r="F119" s="199"/>
      <c r="G119" s="199"/>
      <c r="H119" s="199"/>
      <c r="I119" s="199"/>
      <c r="J119" s="200">
        <f>J1014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7"/>
      <c r="C120" s="135"/>
      <c r="D120" s="198" t="s">
        <v>180</v>
      </c>
      <c r="E120" s="199"/>
      <c r="F120" s="199"/>
      <c r="G120" s="199"/>
      <c r="H120" s="199"/>
      <c r="I120" s="199"/>
      <c r="J120" s="200">
        <f>J1070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7"/>
      <c r="C121" s="135"/>
      <c r="D121" s="198" t="s">
        <v>181</v>
      </c>
      <c r="E121" s="199"/>
      <c r="F121" s="199"/>
      <c r="G121" s="199"/>
      <c r="H121" s="199"/>
      <c r="I121" s="199"/>
      <c r="J121" s="200">
        <f>J1117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97"/>
      <c r="C122" s="135"/>
      <c r="D122" s="198" t="s">
        <v>182</v>
      </c>
      <c r="E122" s="199"/>
      <c r="F122" s="199"/>
      <c r="G122" s="199"/>
      <c r="H122" s="199"/>
      <c r="I122" s="199"/>
      <c r="J122" s="200">
        <f>J1118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1"/>
      <c r="C123" s="192"/>
      <c r="D123" s="193" t="s">
        <v>183</v>
      </c>
      <c r="E123" s="194"/>
      <c r="F123" s="194"/>
      <c r="G123" s="194"/>
      <c r="H123" s="194"/>
      <c r="I123" s="194"/>
      <c r="J123" s="195">
        <f>J1121</f>
        <v>0</v>
      </c>
      <c r="K123" s="192"/>
      <c r="L123" s="19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97"/>
      <c r="C124" s="135"/>
      <c r="D124" s="198" t="s">
        <v>184</v>
      </c>
      <c r="E124" s="199"/>
      <c r="F124" s="199"/>
      <c r="G124" s="199"/>
      <c r="H124" s="199"/>
      <c r="I124" s="199"/>
      <c r="J124" s="200">
        <f>J1122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185</v>
      </c>
      <c r="E125" s="199"/>
      <c r="F125" s="199"/>
      <c r="G125" s="199"/>
      <c r="H125" s="199"/>
      <c r="I125" s="199"/>
      <c r="J125" s="200">
        <f>J1160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5"/>
      <c r="D126" s="198" t="s">
        <v>186</v>
      </c>
      <c r="E126" s="199"/>
      <c r="F126" s="199"/>
      <c r="G126" s="199"/>
      <c r="H126" s="199"/>
      <c r="I126" s="199"/>
      <c r="J126" s="200">
        <f>J1173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5"/>
      <c r="D127" s="198" t="s">
        <v>187</v>
      </c>
      <c r="E127" s="199"/>
      <c r="F127" s="199"/>
      <c r="G127" s="199"/>
      <c r="H127" s="199"/>
      <c r="I127" s="199"/>
      <c r="J127" s="200">
        <f>J1277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188</v>
      </c>
      <c r="E128" s="199"/>
      <c r="F128" s="199"/>
      <c r="G128" s="199"/>
      <c r="H128" s="199"/>
      <c r="I128" s="199"/>
      <c r="J128" s="200">
        <f>J1286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189</v>
      </c>
      <c r="E129" s="199"/>
      <c r="F129" s="199"/>
      <c r="G129" s="199"/>
      <c r="H129" s="199"/>
      <c r="I129" s="199"/>
      <c r="J129" s="200">
        <f>J1394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190</v>
      </c>
      <c r="E130" s="199"/>
      <c r="F130" s="199"/>
      <c r="G130" s="199"/>
      <c r="H130" s="199"/>
      <c r="I130" s="199"/>
      <c r="J130" s="200">
        <f>J1426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5"/>
      <c r="D131" s="198" t="s">
        <v>191</v>
      </c>
      <c r="E131" s="199"/>
      <c r="F131" s="199"/>
      <c r="G131" s="199"/>
      <c r="H131" s="199"/>
      <c r="I131" s="199"/>
      <c r="J131" s="200">
        <f>J1437</f>
        <v>0</v>
      </c>
      <c r="K131" s="135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5"/>
      <c r="D132" s="198" t="s">
        <v>192</v>
      </c>
      <c r="E132" s="199"/>
      <c r="F132" s="199"/>
      <c r="G132" s="199"/>
      <c r="H132" s="199"/>
      <c r="I132" s="199"/>
      <c r="J132" s="200">
        <f>J1570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193</v>
      </c>
      <c r="E133" s="199"/>
      <c r="F133" s="199"/>
      <c r="G133" s="199"/>
      <c r="H133" s="199"/>
      <c r="I133" s="199"/>
      <c r="J133" s="200">
        <f>J1687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5"/>
      <c r="D134" s="198" t="s">
        <v>194</v>
      </c>
      <c r="E134" s="199"/>
      <c r="F134" s="199"/>
      <c r="G134" s="199"/>
      <c r="H134" s="199"/>
      <c r="I134" s="199"/>
      <c r="J134" s="200">
        <f>J1825</f>
        <v>0</v>
      </c>
      <c r="K134" s="135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5"/>
      <c r="D135" s="198" t="s">
        <v>195</v>
      </c>
      <c r="E135" s="199"/>
      <c r="F135" s="199"/>
      <c r="G135" s="199"/>
      <c r="H135" s="199"/>
      <c r="I135" s="199"/>
      <c r="J135" s="200">
        <f>J1845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196</v>
      </c>
      <c r="E136" s="199"/>
      <c r="F136" s="199"/>
      <c r="G136" s="199"/>
      <c r="H136" s="199"/>
      <c r="I136" s="199"/>
      <c r="J136" s="200">
        <f>J2222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197</v>
      </c>
      <c r="E137" s="199"/>
      <c r="F137" s="199"/>
      <c r="G137" s="199"/>
      <c r="H137" s="199"/>
      <c r="I137" s="199"/>
      <c r="J137" s="200">
        <f>J2346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198</v>
      </c>
      <c r="E138" s="199"/>
      <c r="F138" s="199"/>
      <c r="G138" s="199"/>
      <c r="H138" s="199"/>
      <c r="I138" s="199"/>
      <c r="J138" s="200">
        <f>J2496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199</v>
      </c>
      <c r="E139" s="199"/>
      <c r="F139" s="199"/>
      <c r="G139" s="199"/>
      <c r="H139" s="199"/>
      <c r="I139" s="199"/>
      <c r="J139" s="200">
        <f>J2546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200</v>
      </c>
      <c r="E140" s="199"/>
      <c r="F140" s="199"/>
      <c r="G140" s="199"/>
      <c r="H140" s="199"/>
      <c r="I140" s="199"/>
      <c r="J140" s="200">
        <f>J2575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201</v>
      </c>
      <c r="E141" s="199"/>
      <c r="F141" s="199"/>
      <c r="G141" s="199"/>
      <c r="H141" s="199"/>
      <c r="I141" s="199"/>
      <c r="J141" s="200">
        <f>J2764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7"/>
      <c r="C142" s="135"/>
      <c r="D142" s="198" t="s">
        <v>202</v>
      </c>
      <c r="E142" s="199"/>
      <c r="F142" s="199"/>
      <c r="G142" s="199"/>
      <c r="H142" s="199"/>
      <c r="I142" s="199"/>
      <c r="J142" s="200">
        <f>J2852</f>
        <v>0</v>
      </c>
      <c r="K142" s="135"/>
      <c r="L142" s="20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7"/>
      <c r="C143" s="135"/>
      <c r="D143" s="198" t="s">
        <v>203</v>
      </c>
      <c r="E143" s="199"/>
      <c r="F143" s="199"/>
      <c r="G143" s="199"/>
      <c r="H143" s="199"/>
      <c r="I143" s="199"/>
      <c r="J143" s="200">
        <f>J2880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204</v>
      </c>
      <c r="E144" s="199"/>
      <c r="F144" s="199"/>
      <c r="G144" s="199"/>
      <c r="H144" s="199"/>
      <c r="I144" s="199"/>
      <c r="J144" s="200">
        <f>J2907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205</v>
      </c>
      <c r="E145" s="199"/>
      <c r="F145" s="199"/>
      <c r="G145" s="199"/>
      <c r="H145" s="199"/>
      <c r="I145" s="199"/>
      <c r="J145" s="200">
        <f>J2925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9" customFormat="1" ht="24.96" customHeight="1">
      <c r="A146" s="9"/>
      <c r="B146" s="191"/>
      <c r="C146" s="192"/>
      <c r="D146" s="193" t="s">
        <v>206</v>
      </c>
      <c r="E146" s="194"/>
      <c r="F146" s="194"/>
      <c r="G146" s="194"/>
      <c r="H146" s="194"/>
      <c r="I146" s="194"/>
      <c r="J146" s="195">
        <f>J2933</f>
        <v>0</v>
      </c>
      <c r="K146" s="192"/>
      <c r="L146" s="196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="2" customFormat="1" ht="21.84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6.96" customHeight="1">
      <c r="A148" s="40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52" s="2" customFormat="1" ht="6.96" customHeight="1">
      <c r="A152" s="40"/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65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="2" customFormat="1" ht="24.96" customHeight="1">
      <c r="A153" s="40"/>
      <c r="B153" s="41"/>
      <c r="C153" s="25" t="s">
        <v>207</v>
      </c>
      <c r="D153" s="42"/>
      <c r="E153" s="42"/>
      <c r="F153" s="42"/>
      <c r="G153" s="42"/>
      <c r="H153" s="42"/>
      <c r="I153" s="42"/>
      <c r="J153" s="42"/>
      <c r="K153" s="42"/>
      <c r="L153" s="65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="2" customFormat="1" ht="6.96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12" customHeight="1">
      <c r="A155" s="40"/>
      <c r="B155" s="41"/>
      <c r="C155" s="34" t="s">
        <v>16</v>
      </c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2" customFormat="1" ht="16.5" customHeight="1">
      <c r="A156" s="40"/>
      <c r="B156" s="41"/>
      <c r="C156" s="42"/>
      <c r="D156" s="42"/>
      <c r="E156" s="186" t="str">
        <f>E7</f>
        <v>Výstavba výjezdové základny ZZS KVK v Lubech</v>
      </c>
      <c r="F156" s="34"/>
      <c r="G156" s="34"/>
      <c r="H156" s="34"/>
      <c r="I156" s="42"/>
      <c r="J156" s="42"/>
      <c r="K156" s="42"/>
      <c r="L156" s="65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="1" customFormat="1" ht="12" customHeight="1">
      <c r="B157" s="23"/>
      <c r="C157" s="34" t="s">
        <v>150</v>
      </c>
      <c r="D157" s="24"/>
      <c r="E157" s="24"/>
      <c r="F157" s="24"/>
      <c r="G157" s="24"/>
      <c r="H157" s="24"/>
      <c r="I157" s="24"/>
      <c r="J157" s="24"/>
      <c r="K157" s="24"/>
      <c r="L157" s="22"/>
    </row>
    <row r="158" s="2" customFormat="1" ht="16.5" customHeight="1">
      <c r="A158" s="40"/>
      <c r="B158" s="41"/>
      <c r="C158" s="42"/>
      <c r="D158" s="42"/>
      <c r="E158" s="186" t="s">
        <v>151</v>
      </c>
      <c r="F158" s="42"/>
      <c r="G158" s="42"/>
      <c r="H158" s="42"/>
      <c r="I158" s="42"/>
      <c r="J158" s="42"/>
      <c r="K158" s="42"/>
      <c r="L158" s="65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="2" customFormat="1" ht="12" customHeight="1">
      <c r="A159" s="40"/>
      <c r="B159" s="41"/>
      <c r="C159" s="34" t="s">
        <v>152</v>
      </c>
      <c r="D159" s="42"/>
      <c r="E159" s="42"/>
      <c r="F159" s="42"/>
      <c r="G159" s="42"/>
      <c r="H159" s="42"/>
      <c r="I159" s="42"/>
      <c r="J159" s="42"/>
      <c r="K159" s="42"/>
      <c r="L159" s="65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="2" customFormat="1" ht="16.5" customHeight="1">
      <c r="A160" s="40"/>
      <c r="B160" s="41"/>
      <c r="C160" s="42"/>
      <c r="D160" s="42"/>
      <c r="E160" s="78" t="str">
        <f>E11</f>
        <v>D.1.1 - Stavební část</v>
      </c>
      <c r="F160" s="42"/>
      <c r="G160" s="42"/>
      <c r="H160" s="42"/>
      <c r="I160" s="42"/>
      <c r="J160" s="42"/>
      <c r="K160" s="42"/>
      <c r="L160" s="65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="2" customFormat="1" ht="6.96" customHeight="1">
      <c r="A161" s="40"/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65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="2" customFormat="1" ht="12" customHeight="1">
      <c r="A162" s="40"/>
      <c r="B162" s="41"/>
      <c r="C162" s="34" t="s">
        <v>20</v>
      </c>
      <c r="D162" s="42"/>
      <c r="E162" s="42"/>
      <c r="F162" s="29" t="str">
        <f>F14</f>
        <v>Luby</v>
      </c>
      <c r="G162" s="42"/>
      <c r="H162" s="42"/>
      <c r="I162" s="34" t="s">
        <v>22</v>
      </c>
      <c r="J162" s="81" t="str">
        <f>IF(J14="","",J14)</f>
        <v>29. 5. 2024</v>
      </c>
      <c r="K162" s="42"/>
      <c r="L162" s="65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="2" customFormat="1" ht="6.96" customHeight="1">
      <c r="A163" s="40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65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="2" customFormat="1" ht="15.15" customHeight="1">
      <c r="A164" s="40"/>
      <c r="B164" s="41"/>
      <c r="C164" s="34" t="s">
        <v>24</v>
      </c>
      <c r="D164" s="42"/>
      <c r="E164" s="42"/>
      <c r="F164" s="29" t="str">
        <f>E17</f>
        <v>Zdravotnická záchranná služba KVK, p. o.</v>
      </c>
      <c r="G164" s="42"/>
      <c r="H164" s="42"/>
      <c r="I164" s="34" t="s">
        <v>31</v>
      </c>
      <c r="J164" s="38" t="str">
        <f>E23</f>
        <v>PR architekti s.r.o.</v>
      </c>
      <c r="K164" s="42"/>
      <c r="L164" s="65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="2" customFormat="1" ht="15.15" customHeight="1">
      <c r="A165" s="40"/>
      <c r="B165" s="41"/>
      <c r="C165" s="34" t="s">
        <v>29</v>
      </c>
      <c r="D165" s="42"/>
      <c r="E165" s="42"/>
      <c r="F165" s="29" t="str">
        <f>IF(E20="","",E20)</f>
        <v>Vyplň údaj</v>
      </c>
      <c r="G165" s="42"/>
      <c r="H165" s="42"/>
      <c r="I165" s="34" t="s">
        <v>36</v>
      </c>
      <c r="J165" s="38" t="str">
        <f>E26</f>
        <v xml:space="preserve"> </v>
      </c>
      <c r="K165" s="42"/>
      <c r="L165" s="65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="2" customFormat="1" ht="10.32" customHeight="1">
      <c r="A166" s="40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65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="11" customFormat="1" ht="29.28" customHeight="1">
      <c r="A167" s="202"/>
      <c r="B167" s="203"/>
      <c r="C167" s="204" t="s">
        <v>208</v>
      </c>
      <c r="D167" s="205" t="s">
        <v>65</v>
      </c>
      <c r="E167" s="205" t="s">
        <v>61</v>
      </c>
      <c r="F167" s="205" t="s">
        <v>62</v>
      </c>
      <c r="G167" s="205" t="s">
        <v>209</v>
      </c>
      <c r="H167" s="205" t="s">
        <v>210</v>
      </c>
      <c r="I167" s="205" t="s">
        <v>211</v>
      </c>
      <c r="J167" s="205" t="s">
        <v>156</v>
      </c>
      <c r="K167" s="206" t="s">
        <v>212</v>
      </c>
      <c r="L167" s="207"/>
      <c r="M167" s="102" t="s">
        <v>1</v>
      </c>
      <c r="N167" s="103" t="s">
        <v>44</v>
      </c>
      <c r="O167" s="103" t="s">
        <v>213</v>
      </c>
      <c r="P167" s="103" t="s">
        <v>214</v>
      </c>
      <c r="Q167" s="103" t="s">
        <v>215</v>
      </c>
      <c r="R167" s="103" t="s">
        <v>216</v>
      </c>
      <c r="S167" s="103" t="s">
        <v>217</v>
      </c>
      <c r="T167" s="104" t="s">
        <v>218</v>
      </c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</row>
    <row r="168" s="2" customFormat="1" ht="22.8" customHeight="1">
      <c r="A168" s="40"/>
      <c r="B168" s="41"/>
      <c r="C168" s="109" t="s">
        <v>219</v>
      </c>
      <c r="D168" s="42"/>
      <c r="E168" s="42"/>
      <c r="F168" s="42"/>
      <c r="G168" s="42"/>
      <c r="H168" s="42"/>
      <c r="I168" s="42"/>
      <c r="J168" s="208">
        <f>BK168</f>
        <v>0</v>
      </c>
      <c r="K168" s="42"/>
      <c r="L168" s="46"/>
      <c r="M168" s="105"/>
      <c r="N168" s="209"/>
      <c r="O168" s="106"/>
      <c r="P168" s="210">
        <f>P169+P1121+P2933</f>
        <v>0</v>
      </c>
      <c r="Q168" s="106"/>
      <c r="R168" s="210">
        <f>R169+R1121+R2933</f>
        <v>474.49481443000002</v>
      </c>
      <c r="S168" s="106"/>
      <c r="T168" s="211">
        <f>T169+T1121+T2933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79</v>
      </c>
      <c r="AU168" s="19" t="s">
        <v>158</v>
      </c>
      <c r="BK168" s="212">
        <f>BK169+BK1121+BK2933</f>
        <v>0</v>
      </c>
    </row>
    <row r="169" s="12" customFormat="1" ht="25.92" customHeight="1">
      <c r="A169" s="12"/>
      <c r="B169" s="213"/>
      <c r="C169" s="214"/>
      <c r="D169" s="215" t="s">
        <v>79</v>
      </c>
      <c r="E169" s="216" t="s">
        <v>220</v>
      </c>
      <c r="F169" s="216" t="s">
        <v>221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P170+P359+P429+P650+P685+P1013</f>
        <v>0</v>
      </c>
      <c r="Q169" s="221"/>
      <c r="R169" s="222">
        <f>R170+R359+R429+R650+R685+R1013</f>
        <v>429.77476016999998</v>
      </c>
      <c r="S169" s="221"/>
      <c r="T169" s="223">
        <f>T170+T359+T429+T650+T685+T1013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79</v>
      </c>
      <c r="AU169" s="225" t="s">
        <v>80</v>
      </c>
      <c r="AY169" s="224" t="s">
        <v>222</v>
      </c>
      <c r="BK169" s="226">
        <f>BK170+BK359+BK429+BK650+BK685+BK1013</f>
        <v>0</v>
      </c>
    </row>
    <row r="170" s="12" customFormat="1" ht="22.8" customHeight="1">
      <c r="A170" s="12"/>
      <c r="B170" s="213"/>
      <c r="C170" s="214"/>
      <c r="D170" s="215" t="s">
        <v>79</v>
      </c>
      <c r="E170" s="227" t="s">
        <v>87</v>
      </c>
      <c r="F170" s="227" t="s">
        <v>223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P171+P183+P210+P256+P288</f>
        <v>0</v>
      </c>
      <c r="Q170" s="221"/>
      <c r="R170" s="222">
        <f>R171+R183+R210+R256+R288</f>
        <v>0.0091999999999999998</v>
      </c>
      <c r="S170" s="221"/>
      <c r="T170" s="223">
        <f>T171+T183+T210+T256+T288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87</v>
      </c>
      <c r="AT170" s="225" t="s">
        <v>79</v>
      </c>
      <c r="AU170" s="225" t="s">
        <v>87</v>
      </c>
      <c r="AY170" s="224" t="s">
        <v>222</v>
      </c>
      <c r="BK170" s="226">
        <f>BK171+BK183+BK210+BK256+BK288</f>
        <v>0</v>
      </c>
    </row>
    <row r="171" s="12" customFormat="1" ht="20.88" customHeight="1">
      <c r="A171" s="12"/>
      <c r="B171" s="213"/>
      <c r="C171" s="214"/>
      <c r="D171" s="215" t="s">
        <v>79</v>
      </c>
      <c r="E171" s="227" t="s">
        <v>8</v>
      </c>
      <c r="F171" s="227" t="s">
        <v>224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SUM(P172:P182)</f>
        <v>0</v>
      </c>
      <c r="Q171" s="221"/>
      <c r="R171" s="222">
        <f>SUM(R172:R182)</f>
        <v>0</v>
      </c>
      <c r="S171" s="221"/>
      <c r="T171" s="223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87</v>
      </c>
      <c r="AT171" s="225" t="s">
        <v>79</v>
      </c>
      <c r="AU171" s="225" t="s">
        <v>89</v>
      </c>
      <c r="AY171" s="224" t="s">
        <v>222</v>
      </c>
      <c r="BK171" s="226">
        <f>SUM(BK172:BK182)</f>
        <v>0</v>
      </c>
    </row>
    <row r="172" s="2" customFormat="1" ht="24.15" customHeight="1">
      <c r="A172" s="40"/>
      <c r="B172" s="41"/>
      <c r="C172" s="229" t="s">
        <v>87</v>
      </c>
      <c r="D172" s="229" t="s">
        <v>225</v>
      </c>
      <c r="E172" s="230" t="s">
        <v>226</v>
      </c>
      <c r="F172" s="231" t="s">
        <v>227</v>
      </c>
      <c r="G172" s="232" t="s">
        <v>228</v>
      </c>
      <c r="H172" s="233">
        <v>625</v>
      </c>
      <c r="I172" s="234"/>
      <c r="J172" s="235">
        <f>ROUND(I172*H172,2)</f>
        <v>0</v>
      </c>
      <c r="K172" s="231" t="s">
        <v>229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114</v>
      </c>
      <c r="AT172" s="240" t="s">
        <v>225</v>
      </c>
      <c r="AU172" s="240" t="s">
        <v>14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114</v>
      </c>
      <c r="BM172" s="240" t="s">
        <v>230</v>
      </c>
    </row>
    <row r="173" s="2" customFormat="1">
      <c r="A173" s="40"/>
      <c r="B173" s="41"/>
      <c r="C173" s="42"/>
      <c r="D173" s="242" t="s">
        <v>231</v>
      </c>
      <c r="E173" s="42"/>
      <c r="F173" s="243" t="s">
        <v>232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231</v>
      </c>
      <c r="AU173" s="19" t="s">
        <v>14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234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235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236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237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238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239</v>
      </c>
      <c r="G179" s="259"/>
      <c r="H179" s="262">
        <v>135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240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241</v>
      </c>
      <c r="G181" s="259"/>
      <c r="H181" s="262">
        <v>490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14</v>
      </c>
      <c r="AV181" s="14" t="s">
        <v>89</v>
      </c>
      <c r="AW181" s="14" t="s">
        <v>35</v>
      </c>
      <c r="AX181" s="14" t="s">
        <v>80</v>
      </c>
      <c r="AY181" s="268" t="s">
        <v>222</v>
      </c>
    </row>
    <row r="182" s="15" customFormat="1">
      <c r="A182" s="15"/>
      <c r="B182" s="269"/>
      <c r="C182" s="270"/>
      <c r="D182" s="249" t="s">
        <v>233</v>
      </c>
      <c r="E182" s="271" t="s">
        <v>1</v>
      </c>
      <c r="F182" s="272" t="s">
        <v>242</v>
      </c>
      <c r="G182" s="270"/>
      <c r="H182" s="273">
        <v>625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233</v>
      </c>
      <c r="AU182" s="279" t="s">
        <v>14</v>
      </c>
      <c r="AV182" s="15" t="s">
        <v>114</v>
      </c>
      <c r="AW182" s="15" t="s">
        <v>35</v>
      </c>
      <c r="AX182" s="15" t="s">
        <v>87</v>
      </c>
      <c r="AY182" s="279" t="s">
        <v>222</v>
      </c>
    </row>
    <row r="183" s="12" customFormat="1" ht="20.88" customHeight="1">
      <c r="A183" s="12"/>
      <c r="B183" s="213"/>
      <c r="C183" s="214"/>
      <c r="D183" s="215" t="s">
        <v>79</v>
      </c>
      <c r="E183" s="227" t="s">
        <v>243</v>
      </c>
      <c r="F183" s="227" t="s">
        <v>244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SUM(P184:P209)</f>
        <v>0</v>
      </c>
      <c r="Q183" s="221"/>
      <c r="R183" s="222">
        <f>SUM(R184:R209)</f>
        <v>0</v>
      </c>
      <c r="S183" s="221"/>
      <c r="T183" s="223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87</v>
      </c>
      <c r="AT183" s="225" t="s">
        <v>79</v>
      </c>
      <c r="AU183" s="225" t="s">
        <v>89</v>
      </c>
      <c r="AY183" s="224" t="s">
        <v>222</v>
      </c>
      <c r="BK183" s="226">
        <f>SUM(BK184:BK209)</f>
        <v>0</v>
      </c>
    </row>
    <row r="184" s="2" customFormat="1" ht="33" customHeight="1">
      <c r="A184" s="40"/>
      <c r="B184" s="41"/>
      <c r="C184" s="229" t="s">
        <v>89</v>
      </c>
      <c r="D184" s="229" t="s">
        <v>225</v>
      </c>
      <c r="E184" s="230" t="s">
        <v>245</v>
      </c>
      <c r="F184" s="231" t="s">
        <v>246</v>
      </c>
      <c r="G184" s="232" t="s">
        <v>247</v>
      </c>
      <c r="H184" s="233">
        <v>658.00800000000004</v>
      </c>
      <c r="I184" s="234"/>
      <c r="J184" s="235">
        <f>ROUND(I184*H184,2)</f>
        <v>0</v>
      </c>
      <c r="K184" s="231" t="s">
        <v>229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114</v>
      </c>
      <c r="AT184" s="240" t="s">
        <v>225</v>
      </c>
      <c r="AU184" s="240" t="s">
        <v>14</v>
      </c>
      <c r="AY184" s="19" t="s">
        <v>222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87</v>
      </c>
      <c r="BK184" s="241">
        <f>ROUND(I184*H184,2)</f>
        <v>0</v>
      </c>
      <c r="BL184" s="19" t="s">
        <v>114</v>
      </c>
      <c r="BM184" s="240" t="s">
        <v>248</v>
      </c>
    </row>
    <row r="185" s="2" customFormat="1">
      <c r="A185" s="40"/>
      <c r="B185" s="41"/>
      <c r="C185" s="42"/>
      <c r="D185" s="242" t="s">
        <v>231</v>
      </c>
      <c r="E185" s="42"/>
      <c r="F185" s="243" t="s">
        <v>249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231</v>
      </c>
      <c r="AU185" s="19" t="s">
        <v>14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234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235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237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250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251</v>
      </c>
      <c r="G190" s="259"/>
      <c r="H190" s="262">
        <v>658.00800000000004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658.00800000000004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2" customFormat="1" ht="33" customHeight="1">
      <c r="A192" s="40"/>
      <c r="B192" s="41"/>
      <c r="C192" s="229" t="s">
        <v>14</v>
      </c>
      <c r="D192" s="229" t="s">
        <v>225</v>
      </c>
      <c r="E192" s="230" t="s">
        <v>252</v>
      </c>
      <c r="F192" s="231" t="s">
        <v>253</v>
      </c>
      <c r="G192" s="232" t="s">
        <v>247</v>
      </c>
      <c r="H192" s="233">
        <v>25.244</v>
      </c>
      <c r="I192" s="234"/>
      <c r="J192" s="235">
        <f>ROUND(I192*H192,2)</f>
        <v>0</v>
      </c>
      <c r="K192" s="231" t="s">
        <v>229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114</v>
      </c>
      <c r="AT192" s="240" t="s">
        <v>225</v>
      </c>
      <c r="AU192" s="240" t="s">
        <v>14</v>
      </c>
      <c r="AY192" s="19" t="s">
        <v>222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87</v>
      </c>
      <c r="BK192" s="241">
        <f>ROUND(I192*H192,2)</f>
        <v>0</v>
      </c>
      <c r="BL192" s="19" t="s">
        <v>114</v>
      </c>
      <c r="BM192" s="240" t="s">
        <v>89</v>
      </c>
    </row>
    <row r="193" s="2" customFormat="1">
      <c r="A193" s="40"/>
      <c r="B193" s="41"/>
      <c r="C193" s="42"/>
      <c r="D193" s="242" t="s">
        <v>231</v>
      </c>
      <c r="E193" s="42"/>
      <c r="F193" s="243" t="s">
        <v>254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231</v>
      </c>
      <c r="AU193" s="19" t="s">
        <v>14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234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235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237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255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256</v>
      </c>
      <c r="G198" s="259"/>
      <c r="H198" s="262">
        <v>3.8399999999999999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14</v>
      </c>
      <c r="AV198" s="14" t="s">
        <v>89</v>
      </c>
      <c r="AW198" s="14" t="s">
        <v>35</v>
      </c>
      <c r="AX198" s="14" t="s">
        <v>80</v>
      </c>
      <c r="AY198" s="268" t="s">
        <v>222</v>
      </c>
    </row>
    <row r="199" s="14" customFormat="1">
      <c r="A199" s="14"/>
      <c r="B199" s="258"/>
      <c r="C199" s="259"/>
      <c r="D199" s="249" t="s">
        <v>233</v>
      </c>
      <c r="E199" s="260" t="s">
        <v>1</v>
      </c>
      <c r="F199" s="261" t="s">
        <v>257</v>
      </c>
      <c r="G199" s="259"/>
      <c r="H199" s="262">
        <v>7.6799999999999997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233</v>
      </c>
      <c r="AU199" s="268" t="s">
        <v>14</v>
      </c>
      <c r="AV199" s="14" t="s">
        <v>89</v>
      </c>
      <c r="AW199" s="14" t="s">
        <v>35</v>
      </c>
      <c r="AX199" s="14" t="s">
        <v>80</v>
      </c>
      <c r="AY199" s="268" t="s">
        <v>222</v>
      </c>
    </row>
    <row r="200" s="14" customFormat="1">
      <c r="A200" s="14"/>
      <c r="B200" s="258"/>
      <c r="C200" s="259"/>
      <c r="D200" s="249" t="s">
        <v>233</v>
      </c>
      <c r="E200" s="260" t="s">
        <v>1</v>
      </c>
      <c r="F200" s="261" t="s">
        <v>258</v>
      </c>
      <c r="G200" s="259"/>
      <c r="H200" s="262">
        <v>0.95999999999999996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233</v>
      </c>
      <c r="AU200" s="268" t="s">
        <v>14</v>
      </c>
      <c r="AV200" s="14" t="s">
        <v>89</v>
      </c>
      <c r="AW200" s="14" t="s">
        <v>35</v>
      </c>
      <c r="AX200" s="14" t="s">
        <v>80</v>
      </c>
      <c r="AY200" s="268" t="s">
        <v>222</v>
      </c>
    </row>
    <row r="201" s="14" customFormat="1">
      <c r="A201" s="14"/>
      <c r="B201" s="258"/>
      <c r="C201" s="259"/>
      <c r="D201" s="249" t="s">
        <v>233</v>
      </c>
      <c r="E201" s="260" t="s">
        <v>1</v>
      </c>
      <c r="F201" s="261" t="s">
        <v>259</v>
      </c>
      <c r="G201" s="259"/>
      <c r="H201" s="262">
        <v>1.0049999999999999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233</v>
      </c>
      <c r="AU201" s="268" t="s">
        <v>14</v>
      </c>
      <c r="AV201" s="14" t="s">
        <v>89</v>
      </c>
      <c r="AW201" s="14" t="s">
        <v>35</v>
      </c>
      <c r="AX201" s="14" t="s">
        <v>80</v>
      </c>
      <c r="AY201" s="268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260</v>
      </c>
      <c r="G202" s="259"/>
      <c r="H202" s="262">
        <v>3.3279999999999998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14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261</v>
      </c>
      <c r="G203" s="259"/>
      <c r="H203" s="262">
        <v>1.728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14</v>
      </c>
      <c r="AV203" s="14" t="s">
        <v>89</v>
      </c>
      <c r="AW203" s="14" t="s">
        <v>35</v>
      </c>
      <c r="AX203" s="14" t="s">
        <v>80</v>
      </c>
      <c r="AY203" s="268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262</v>
      </c>
      <c r="G204" s="259"/>
      <c r="H204" s="262">
        <v>0.86399999999999999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14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263</v>
      </c>
      <c r="G205" s="259"/>
      <c r="H205" s="262">
        <v>4.5999999999999996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264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265</v>
      </c>
      <c r="G207" s="259"/>
      <c r="H207" s="262">
        <v>0.91500000000000004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4" customFormat="1">
      <c r="A208" s="14"/>
      <c r="B208" s="258"/>
      <c r="C208" s="259"/>
      <c r="D208" s="249" t="s">
        <v>233</v>
      </c>
      <c r="E208" s="260" t="s">
        <v>1</v>
      </c>
      <c r="F208" s="261" t="s">
        <v>266</v>
      </c>
      <c r="G208" s="259"/>
      <c r="H208" s="262">
        <v>0.32400000000000001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233</v>
      </c>
      <c r="AU208" s="268" t="s">
        <v>14</v>
      </c>
      <c r="AV208" s="14" t="s">
        <v>89</v>
      </c>
      <c r="AW208" s="14" t="s">
        <v>35</v>
      </c>
      <c r="AX208" s="14" t="s">
        <v>80</v>
      </c>
      <c r="AY208" s="268" t="s">
        <v>222</v>
      </c>
    </row>
    <row r="209" s="15" customFormat="1">
      <c r="A209" s="15"/>
      <c r="B209" s="269"/>
      <c r="C209" s="270"/>
      <c r="D209" s="249" t="s">
        <v>233</v>
      </c>
      <c r="E209" s="271" t="s">
        <v>1</v>
      </c>
      <c r="F209" s="272" t="s">
        <v>242</v>
      </c>
      <c r="G209" s="270"/>
      <c r="H209" s="273">
        <v>25.244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233</v>
      </c>
      <c r="AU209" s="279" t="s">
        <v>14</v>
      </c>
      <c r="AV209" s="15" t="s">
        <v>114</v>
      </c>
      <c r="AW209" s="15" t="s">
        <v>35</v>
      </c>
      <c r="AX209" s="15" t="s">
        <v>87</v>
      </c>
      <c r="AY209" s="279" t="s">
        <v>222</v>
      </c>
    </row>
    <row r="210" s="12" customFormat="1" ht="20.88" customHeight="1">
      <c r="A210" s="12"/>
      <c r="B210" s="213"/>
      <c r="C210" s="214"/>
      <c r="D210" s="215" t="s">
        <v>79</v>
      </c>
      <c r="E210" s="227" t="s">
        <v>267</v>
      </c>
      <c r="F210" s="227" t="s">
        <v>268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SUM(P211:P255)</f>
        <v>0</v>
      </c>
      <c r="Q210" s="221"/>
      <c r="R210" s="222">
        <f>SUM(R211:R255)</f>
        <v>0</v>
      </c>
      <c r="S210" s="221"/>
      <c r="T210" s="223">
        <f>SUM(T211:T255)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87</v>
      </c>
      <c r="AT210" s="225" t="s">
        <v>79</v>
      </c>
      <c r="AU210" s="225" t="s">
        <v>89</v>
      </c>
      <c r="AY210" s="224" t="s">
        <v>222</v>
      </c>
      <c r="BK210" s="226">
        <f>SUM(BK211:BK255)</f>
        <v>0</v>
      </c>
    </row>
    <row r="211" s="2" customFormat="1" ht="24.15" customHeight="1">
      <c r="A211" s="40"/>
      <c r="B211" s="41"/>
      <c r="C211" s="229" t="s">
        <v>114</v>
      </c>
      <c r="D211" s="229" t="s">
        <v>225</v>
      </c>
      <c r="E211" s="230" t="s">
        <v>269</v>
      </c>
      <c r="F211" s="231" t="s">
        <v>270</v>
      </c>
      <c r="G211" s="232" t="s">
        <v>247</v>
      </c>
      <c r="H211" s="233">
        <v>50.488</v>
      </c>
      <c r="I211" s="234"/>
      <c r="J211" s="235">
        <f>ROUND(I211*H211,2)</f>
        <v>0</v>
      </c>
      <c r="K211" s="231" t="s">
        <v>229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114</v>
      </c>
      <c r="AT211" s="240" t="s">
        <v>225</v>
      </c>
      <c r="AU211" s="240" t="s">
        <v>14</v>
      </c>
      <c r="AY211" s="19" t="s">
        <v>222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87</v>
      </c>
      <c r="BK211" s="241">
        <f>ROUND(I211*H211,2)</f>
        <v>0</v>
      </c>
      <c r="BL211" s="19" t="s">
        <v>114</v>
      </c>
      <c r="BM211" s="240" t="s">
        <v>271</v>
      </c>
    </row>
    <row r="212" s="2" customFormat="1">
      <c r="A212" s="40"/>
      <c r="B212" s="41"/>
      <c r="C212" s="42"/>
      <c r="D212" s="242" t="s">
        <v>231</v>
      </c>
      <c r="E212" s="42"/>
      <c r="F212" s="243" t="s">
        <v>272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231</v>
      </c>
      <c r="AU212" s="19" t="s">
        <v>14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273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274</v>
      </c>
      <c r="G214" s="259"/>
      <c r="H214" s="262">
        <v>25.244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14</v>
      </c>
      <c r="AV214" s="14" t="s">
        <v>89</v>
      </c>
      <c r="AW214" s="14" t="s">
        <v>35</v>
      </c>
      <c r="AX214" s="14" t="s">
        <v>80</v>
      </c>
      <c r="AY214" s="268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275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274</v>
      </c>
      <c r="G216" s="259"/>
      <c r="H216" s="262">
        <v>25.244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14</v>
      </c>
      <c r="AV216" s="14" t="s">
        <v>89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50.488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2" customFormat="1" ht="37.8" customHeight="1">
      <c r="A218" s="40"/>
      <c r="B218" s="41"/>
      <c r="C218" s="229" t="s">
        <v>276</v>
      </c>
      <c r="D218" s="229" t="s">
        <v>225</v>
      </c>
      <c r="E218" s="230" t="s">
        <v>277</v>
      </c>
      <c r="F218" s="231" t="s">
        <v>278</v>
      </c>
      <c r="G218" s="232" t="s">
        <v>247</v>
      </c>
      <c r="H218" s="233">
        <v>40.5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114</v>
      </c>
      <c r="AT218" s="240" t="s">
        <v>225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279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280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14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281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14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282</v>
      </c>
      <c r="G221" s="259"/>
      <c r="H221" s="262">
        <v>40.5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14</v>
      </c>
      <c r="AV221" s="14" t="s">
        <v>89</v>
      </c>
      <c r="AW221" s="14" t="s">
        <v>35</v>
      </c>
      <c r="AX221" s="14" t="s">
        <v>80</v>
      </c>
      <c r="AY221" s="268" t="s">
        <v>222</v>
      </c>
    </row>
    <row r="222" s="15" customFormat="1">
      <c r="A222" s="15"/>
      <c r="B222" s="269"/>
      <c r="C222" s="270"/>
      <c r="D222" s="249" t="s">
        <v>233</v>
      </c>
      <c r="E222" s="271" t="s">
        <v>1</v>
      </c>
      <c r="F222" s="272" t="s">
        <v>242</v>
      </c>
      <c r="G222" s="270"/>
      <c r="H222" s="273">
        <v>40.5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233</v>
      </c>
      <c r="AU222" s="279" t="s">
        <v>14</v>
      </c>
      <c r="AV222" s="15" t="s">
        <v>114</v>
      </c>
      <c r="AW222" s="15" t="s">
        <v>35</v>
      </c>
      <c r="AX222" s="15" t="s">
        <v>87</v>
      </c>
      <c r="AY222" s="279" t="s">
        <v>222</v>
      </c>
    </row>
    <row r="223" s="2" customFormat="1" ht="37.8" customHeight="1">
      <c r="A223" s="40"/>
      <c r="B223" s="41"/>
      <c r="C223" s="229" t="s">
        <v>283</v>
      </c>
      <c r="D223" s="229" t="s">
        <v>225</v>
      </c>
      <c r="E223" s="230" t="s">
        <v>284</v>
      </c>
      <c r="F223" s="231" t="s">
        <v>285</v>
      </c>
      <c r="G223" s="232" t="s">
        <v>247</v>
      </c>
      <c r="H223" s="233">
        <v>294</v>
      </c>
      <c r="I223" s="234"/>
      <c r="J223" s="235">
        <f>ROUND(I223*H223,2)</f>
        <v>0</v>
      </c>
      <c r="K223" s="231" t="s">
        <v>229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114</v>
      </c>
      <c r="AT223" s="240" t="s">
        <v>225</v>
      </c>
      <c r="AU223" s="240" t="s">
        <v>14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114</v>
      </c>
      <c r="BM223" s="240" t="s">
        <v>286</v>
      </c>
    </row>
    <row r="224" s="2" customFormat="1">
      <c r="A224" s="40"/>
      <c r="B224" s="41"/>
      <c r="C224" s="42"/>
      <c r="D224" s="242" t="s">
        <v>231</v>
      </c>
      <c r="E224" s="42"/>
      <c r="F224" s="243" t="s">
        <v>287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231</v>
      </c>
      <c r="AU224" s="19" t="s">
        <v>14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288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289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4" customFormat="1">
      <c r="A227" s="14"/>
      <c r="B227" s="258"/>
      <c r="C227" s="259"/>
      <c r="D227" s="249" t="s">
        <v>233</v>
      </c>
      <c r="E227" s="260" t="s">
        <v>1</v>
      </c>
      <c r="F227" s="261" t="s">
        <v>290</v>
      </c>
      <c r="G227" s="259"/>
      <c r="H227" s="262">
        <v>147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233</v>
      </c>
      <c r="AU227" s="268" t="s">
        <v>14</v>
      </c>
      <c r="AV227" s="14" t="s">
        <v>89</v>
      </c>
      <c r="AW227" s="14" t="s">
        <v>35</v>
      </c>
      <c r="AX227" s="14" t="s">
        <v>80</v>
      </c>
      <c r="AY227" s="268" t="s">
        <v>222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291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4" customFormat="1">
      <c r="A229" s="14"/>
      <c r="B229" s="258"/>
      <c r="C229" s="259"/>
      <c r="D229" s="249" t="s">
        <v>233</v>
      </c>
      <c r="E229" s="260" t="s">
        <v>1</v>
      </c>
      <c r="F229" s="261" t="s">
        <v>292</v>
      </c>
      <c r="G229" s="259"/>
      <c r="H229" s="262">
        <v>147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233</v>
      </c>
      <c r="AU229" s="268" t="s">
        <v>14</v>
      </c>
      <c r="AV229" s="14" t="s">
        <v>89</v>
      </c>
      <c r="AW229" s="14" t="s">
        <v>35</v>
      </c>
      <c r="AX229" s="14" t="s">
        <v>80</v>
      </c>
      <c r="AY229" s="268" t="s">
        <v>222</v>
      </c>
    </row>
    <row r="230" s="15" customFormat="1">
      <c r="A230" s="15"/>
      <c r="B230" s="269"/>
      <c r="C230" s="270"/>
      <c r="D230" s="249" t="s">
        <v>233</v>
      </c>
      <c r="E230" s="271" t="s">
        <v>1</v>
      </c>
      <c r="F230" s="272" t="s">
        <v>242</v>
      </c>
      <c r="G230" s="270"/>
      <c r="H230" s="273">
        <v>294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233</v>
      </c>
      <c r="AU230" s="279" t="s">
        <v>14</v>
      </c>
      <c r="AV230" s="15" t="s">
        <v>114</v>
      </c>
      <c r="AW230" s="15" t="s">
        <v>35</v>
      </c>
      <c r="AX230" s="15" t="s">
        <v>87</v>
      </c>
      <c r="AY230" s="279" t="s">
        <v>222</v>
      </c>
    </row>
    <row r="231" s="2" customFormat="1" ht="37.8" customHeight="1">
      <c r="A231" s="40"/>
      <c r="B231" s="41"/>
      <c r="C231" s="229" t="s">
        <v>293</v>
      </c>
      <c r="D231" s="229" t="s">
        <v>225</v>
      </c>
      <c r="E231" s="230" t="s">
        <v>294</v>
      </c>
      <c r="F231" s="231" t="s">
        <v>295</v>
      </c>
      <c r="G231" s="232" t="s">
        <v>247</v>
      </c>
      <c r="H231" s="233">
        <v>658.00800000000004</v>
      </c>
      <c r="I231" s="234"/>
      <c r="J231" s="235">
        <f>ROUND(I231*H231,2)</f>
        <v>0</v>
      </c>
      <c r="K231" s="231" t="s">
        <v>229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114</v>
      </c>
      <c r="AT231" s="240" t="s">
        <v>225</v>
      </c>
      <c r="AU231" s="240" t="s">
        <v>14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296</v>
      </c>
    </row>
    <row r="232" s="2" customFormat="1">
      <c r="A232" s="40"/>
      <c r="B232" s="41"/>
      <c r="C232" s="42"/>
      <c r="D232" s="242" t="s">
        <v>231</v>
      </c>
      <c r="E232" s="42"/>
      <c r="F232" s="243" t="s">
        <v>297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231</v>
      </c>
      <c r="AU232" s="19" t="s">
        <v>14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234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235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237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14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298</v>
      </c>
      <c r="G236" s="259"/>
      <c r="H236" s="262">
        <v>658.00800000000004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14</v>
      </c>
      <c r="AV236" s="14" t="s">
        <v>89</v>
      </c>
      <c r="AW236" s="14" t="s">
        <v>35</v>
      </c>
      <c r="AX236" s="14" t="s">
        <v>80</v>
      </c>
      <c r="AY236" s="268" t="s">
        <v>222</v>
      </c>
    </row>
    <row r="237" s="15" customFormat="1">
      <c r="A237" s="15"/>
      <c r="B237" s="269"/>
      <c r="C237" s="270"/>
      <c r="D237" s="249" t="s">
        <v>233</v>
      </c>
      <c r="E237" s="271" t="s">
        <v>1</v>
      </c>
      <c r="F237" s="272" t="s">
        <v>242</v>
      </c>
      <c r="G237" s="270"/>
      <c r="H237" s="273">
        <v>658.00800000000004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233</v>
      </c>
      <c r="AU237" s="279" t="s">
        <v>14</v>
      </c>
      <c r="AV237" s="15" t="s">
        <v>114</v>
      </c>
      <c r="AW237" s="15" t="s">
        <v>35</v>
      </c>
      <c r="AX237" s="15" t="s">
        <v>87</v>
      </c>
      <c r="AY237" s="279" t="s">
        <v>222</v>
      </c>
    </row>
    <row r="238" s="2" customFormat="1" ht="37.8" customHeight="1">
      <c r="A238" s="40"/>
      <c r="B238" s="41"/>
      <c r="C238" s="229" t="s">
        <v>299</v>
      </c>
      <c r="D238" s="229" t="s">
        <v>225</v>
      </c>
      <c r="E238" s="230" t="s">
        <v>300</v>
      </c>
      <c r="F238" s="231" t="s">
        <v>301</v>
      </c>
      <c r="G238" s="232" t="s">
        <v>247</v>
      </c>
      <c r="H238" s="233">
        <v>7238.0879999999997</v>
      </c>
      <c r="I238" s="234"/>
      <c r="J238" s="235">
        <f>ROUND(I238*H238,2)</f>
        <v>0</v>
      </c>
      <c r="K238" s="231" t="s">
        <v>229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114</v>
      </c>
      <c r="AT238" s="240" t="s">
        <v>225</v>
      </c>
      <c r="AU238" s="240" t="s">
        <v>14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114</v>
      </c>
      <c r="BM238" s="240" t="s">
        <v>302</v>
      </c>
    </row>
    <row r="239" s="2" customFormat="1">
      <c r="A239" s="40"/>
      <c r="B239" s="41"/>
      <c r="C239" s="42"/>
      <c r="D239" s="242" t="s">
        <v>231</v>
      </c>
      <c r="E239" s="42"/>
      <c r="F239" s="243" t="s">
        <v>303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231</v>
      </c>
      <c r="AU239" s="19" t="s">
        <v>14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234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235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237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304</v>
      </c>
      <c r="G243" s="259"/>
      <c r="H243" s="262">
        <v>7238.0879999999997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7238.0879999999997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29" t="s">
        <v>305</v>
      </c>
      <c r="D245" s="229" t="s">
        <v>225</v>
      </c>
      <c r="E245" s="230" t="s">
        <v>306</v>
      </c>
      <c r="F245" s="231" t="s">
        <v>307</v>
      </c>
      <c r="G245" s="232" t="s">
        <v>247</v>
      </c>
      <c r="H245" s="233">
        <v>212.744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308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309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310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311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4" customFormat="1">
      <c r="A249" s="14"/>
      <c r="B249" s="258"/>
      <c r="C249" s="259"/>
      <c r="D249" s="249" t="s">
        <v>233</v>
      </c>
      <c r="E249" s="260" t="s">
        <v>1</v>
      </c>
      <c r="F249" s="261" t="s">
        <v>274</v>
      </c>
      <c r="G249" s="259"/>
      <c r="H249" s="262">
        <v>25.244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233</v>
      </c>
      <c r="AU249" s="268" t="s">
        <v>14</v>
      </c>
      <c r="AV249" s="14" t="s">
        <v>89</v>
      </c>
      <c r="AW249" s="14" t="s">
        <v>35</v>
      </c>
      <c r="AX249" s="14" t="s">
        <v>80</v>
      </c>
      <c r="AY249" s="268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312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313</v>
      </c>
      <c r="G251" s="259"/>
      <c r="H251" s="262">
        <v>40.5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3" customFormat="1">
      <c r="A252" s="13"/>
      <c r="B252" s="247"/>
      <c r="C252" s="248"/>
      <c r="D252" s="249" t="s">
        <v>233</v>
      </c>
      <c r="E252" s="250" t="s">
        <v>1</v>
      </c>
      <c r="F252" s="251" t="s">
        <v>314</v>
      </c>
      <c r="G252" s="248"/>
      <c r="H252" s="250" t="s">
        <v>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233</v>
      </c>
      <c r="AU252" s="257" t="s">
        <v>14</v>
      </c>
      <c r="AV252" s="13" t="s">
        <v>87</v>
      </c>
      <c r="AW252" s="13" t="s">
        <v>35</v>
      </c>
      <c r="AX252" s="13" t="s">
        <v>80</v>
      </c>
      <c r="AY252" s="257" t="s">
        <v>222</v>
      </c>
    </row>
    <row r="253" s="13" customFormat="1">
      <c r="A253" s="13"/>
      <c r="B253" s="247"/>
      <c r="C253" s="248"/>
      <c r="D253" s="249" t="s">
        <v>233</v>
      </c>
      <c r="E253" s="250" t="s">
        <v>1</v>
      </c>
      <c r="F253" s="251" t="s">
        <v>315</v>
      </c>
      <c r="G253" s="248"/>
      <c r="H253" s="250" t="s">
        <v>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233</v>
      </c>
      <c r="AU253" s="257" t="s">
        <v>14</v>
      </c>
      <c r="AV253" s="13" t="s">
        <v>87</v>
      </c>
      <c r="AW253" s="13" t="s">
        <v>35</v>
      </c>
      <c r="AX253" s="13" t="s">
        <v>80</v>
      </c>
      <c r="AY253" s="257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292</v>
      </c>
      <c r="G254" s="259"/>
      <c r="H254" s="262">
        <v>147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14</v>
      </c>
      <c r="AV254" s="14" t="s">
        <v>89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212.744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14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12" customFormat="1" ht="20.88" customHeight="1">
      <c r="A256" s="12"/>
      <c r="B256" s="213"/>
      <c r="C256" s="214"/>
      <c r="D256" s="215" t="s">
        <v>79</v>
      </c>
      <c r="E256" s="227" t="s">
        <v>316</v>
      </c>
      <c r="F256" s="227" t="s">
        <v>317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SUM(P257:P287)</f>
        <v>0</v>
      </c>
      <c r="Q256" s="221"/>
      <c r="R256" s="222">
        <f>SUM(R257:R287)</f>
        <v>0</v>
      </c>
      <c r="S256" s="221"/>
      <c r="T256" s="223">
        <f>SUM(T257:T287)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87</v>
      </c>
      <c r="AT256" s="225" t="s">
        <v>79</v>
      </c>
      <c r="AU256" s="225" t="s">
        <v>89</v>
      </c>
      <c r="AY256" s="224" t="s">
        <v>222</v>
      </c>
      <c r="BK256" s="226">
        <f>SUM(BK257:BK287)</f>
        <v>0</v>
      </c>
    </row>
    <row r="257" s="2" customFormat="1" ht="24.15" customHeight="1">
      <c r="A257" s="40"/>
      <c r="B257" s="41"/>
      <c r="C257" s="229" t="s">
        <v>318</v>
      </c>
      <c r="D257" s="229" t="s">
        <v>225</v>
      </c>
      <c r="E257" s="230" t="s">
        <v>319</v>
      </c>
      <c r="F257" s="231" t="s">
        <v>320</v>
      </c>
      <c r="G257" s="232" t="s">
        <v>247</v>
      </c>
      <c r="H257" s="233">
        <v>17.670999999999999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114</v>
      </c>
      <c r="AT257" s="240" t="s">
        <v>225</v>
      </c>
      <c r="AU257" s="240" t="s">
        <v>14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114</v>
      </c>
      <c r="BM257" s="240" t="s">
        <v>321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322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14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235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3" customFormat="1">
      <c r="A261" s="13"/>
      <c r="B261" s="247"/>
      <c r="C261" s="248"/>
      <c r="D261" s="249" t="s">
        <v>233</v>
      </c>
      <c r="E261" s="250" t="s">
        <v>1</v>
      </c>
      <c r="F261" s="251" t="s">
        <v>237</v>
      </c>
      <c r="G261" s="248"/>
      <c r="H261" s="250" t="s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233</v>
      </c>
      <c r="AU261" s="257" t="s">
        <v>14</v>
      </c>
      <c r="AV261" s="13" t="s">
        <v>87</v>
      </c>
      <c r="AW261" s="13" t="s">
        <v>35</v>
      </c>
      <c r="AX261" s="13" t="s">
        <v>80</v>
      </c>
      <c r="AY261" s="257" t="s">
        <v>222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323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324</v>
      </c>
      <c r="G263" s="259"/>
      <c r="H263" s="262">
        <v>25.244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325</v>
      </c>
      <c r="G264" s="259"/>
      <c r="H264" s="262">
        <v>-7.5730000000000004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14</v>
      </c>
      <c r="AV264" s="14" t="s">
        <v>89</v>
      </c>
      <c r="AW264" s="14" t="s">
        <v>35</v>
      </c>
      <c r="AX264" s="14" t="s">
        <v>80</v>
      </c>
      <c r="AY264" s="268" t="s">
        <v>222</v>
      </c>
    </row>
    <row r="265" s="15" customFormat="1">
      <c r="A265" s="15"/>
      <c r="B265" s="269"/>
      <c r="C265" s="270"/>
      <c r="D265" s="249" t="s">
        <v>233</v>
      </c>
      <c r="E265" s="271" t="s">
        <v>1</v>
      </c>
      <c r="F265" s="272" t="s">
        <v>242</v>
      </c>
      <c r="G265" s="270"/>
      <c r="H265" s="273">
        <v>17.670999999999999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233</v>
      </c>
      <c r="AU265" s="279" t="s">
        <v>14</v>
      </c>
      <c r="AV265" s="15" t="s">
        <v>114</v>
      </c>
      <c r="AW265" s="15" t="s">
        <v>35</v>
      </c>
      <c r="AX265" s="15" t="s">
        <v>87</v>
      </c>
      <c r="AY265" s="279" t="s">
        <v>222</v>
      </c>
    </row>
    <row r="266" s="2" customFormat="1" ht="33" customHeight="1">
      <c r="A266" s="40"/>
      <c r="B266" s="41"/>
      <c r="C266" s="229" t="s">
        <v>326</v>
      </c>
      <c r="D266" s="229" t="s">
        <v>225</v>
      </c>
      <c r="E266" s="230" t="s">
        <v>327</v>
      </c>
      <c r="F266" s="231" t="s">
        <v>328</v>
      </c>
      <c r="G266" s="232" t="s">
        <v>329</v>
      </c>
      <c r="H266" s="233">
        <v>1184.414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330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331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14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332</v>
      </c>
      <c r="G268" s="259"/>
      <c r="H268" s="262">
        <v>1184.414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1184.414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16.5" customHeight="1">
      <c r="A270" s="40"/>
      <c r="B270" s="41"/>
      <c r="C270" s="229" t="s">
        <v>8</v>
      </c>
      <c r="D270" s="229" t="s">
        <v>225</v>
      </c>
      <c r="E270" s="230" t="s">
        <v>333</v>
      </c>
      <c r="F270" s="231" t="s">
        <v>334</v>
      </c>
      <c r="G270" s="232" t="s">
        <v>247</v>
      </c>
      <c r="H270" s="233">
        <v>820.05200000000002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335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337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338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14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4" customFormat="1">
      <c r="A274" s="14"/>
      <c r="B274" s="258"/>
      <c r="C274" s="259"/>
      <c r="D274" s="249" t="s">
        <v>233</v>
      </c>
      <c r="E274" s="260" t="s">
        <v>1</v>
      </c>
      <c r="F274" s="261" t="s">
        <v>274</v>
      </c>
      <c r="G274" s="259"/>
      <c r="H274" s="262">
        <v>25.244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233</v>
      </c>
      <c r="AU274" s="268" t="s">
        <v>14</v>
      </c>
      <c r="AV274" s="14" t="s">
        <v>89</v>
      </c>
      <c r="AW274" s="14" t="s">
        <v>35</v>
      </c>
      <c r="AX274" s="14" t="s">
        <v>80</v>
      </c>
      <c r="AY274" s="268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339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340</v>
      </c>
      <c r="G276" s="259"/>
      <c r="H276" s="262">
        <v>136.80000000000001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14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341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298</v>
      </c>
      <c r="G278" s="259"/>
      <c r="H278" s="262">
        <v>658.00800000000004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14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820.05200000000002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14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243</v>
      </c>
      <c r="D280" s="229" t="s">
        <v>225</v>
      </c>
      <c r="E280" s="230" t="s">
        <v>342</v>
      </c>
      <c r="F280" s="231" t="s">
        <v>343</v>
      </c>
      <c r="G280" s="232" t="s">
        <v>247</v>
      </c>
      <c r="H280" s="233">
        <v>7.5730000000000004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114</v>
      </c>
      <c r="AT280" s="240" t="s">
        <v>225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114</v>
      </c>
      <c r="BM280" s="240" t="s">
        <v>299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344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14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234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235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14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237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345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346</v>
      </c>
      <c r="G286" s="259"/>
      <c r="H286" s="262">
        <v>7.5730000000000004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7.5730000000000004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12" customFormat="1" ht="20.88" customHeight="1">
      <c r="A288" s="12"/>
      <c r="B288" s="213"/>
      <c r="C288" s="214"/>
      <c r="D288" s="215" t="s">
        <v>79</v>
      </c>
      <c r="E288" s="227" t="s">
        <v>347</v>
      </c>
      <c r="F288" s="227" t="s">
        <v>348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SUM(P289:P358)</f>
        <v>0</v>
      </c>
      <c r="Q288" s="221"/>
      <c r="R288" s="222">
        <f>SUM(R289:R358)</f>
        <v>0.0091999999999999998</v>
      </c>
      <c r="S288" s="221"/>
      <c r="T288" s="223">
        <f>SUM(T289:T358)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87</v>
      </c>
      <c r="AT288" s="225" t="s">
        <v>79</v>
      </c>
      <c r="AU288" s="225" t="s">
        <v>89</v>
      </c>
      <c r="AY288" s="224" t="s">
        <v>222</v>
      </c>
      <c r="BK288" s="226">
        <f>SUM(BK289:BK358)</f>
        <v>0</v>
      </c>
    </row>
    <row r="289" s="2" customFormat="1" ht="33" customHeight="1">
      <c r="A289" s="40"/>
      <c r="B289" s="41"/>
      <c r="C289" s="229" t="s">
        <v>349</v>
      </c>
      <c r="D289" s="229" t="s">
        <v>225</v>
      </c>
      <c r="E289" s="230" t="s">
        <v>350</v>
      </c>
      <c r="F289" s="231" t="s">
        <v>351</v>
      </c>
      <c r="G289" s="232" t="s">
        <v>228</v>
      </c>
      <c r="H289" s="233">
        <v>548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114</v>
      </c>
      <c r="AT289" s="240" t="s">
        <v>225</v>
      </c>
      <c r="AU289" s="240" t="s">
        <v>14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352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353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14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354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355</v>
      </c>
      <c r="G292" s="259"/>
      <c r="H292" s="262">
        <v>210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14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356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357</v>
      </c>
      <c r="G294" s="259"/>
      <c r="H294" s="262">
        <v>250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358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359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14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360</v>
      </c>
      <c r="G297" s="259"/>
      <c r="H297" s="262">
        <v>88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14</v>
      </c>
      <c r="AV297" s="14" t="s">
        <v>89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548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14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29" t="s">
        <v>361</v>
      </c>
      <c r="D299" s="229" t="s">
        <v>225</v>
      </c>
      <c r="E299" s="230" t="s">
        <v>362</v>
      </c>
      <c r="F299" s="231" t="s">
        <v>363</v>
      </c>
      <c r="G299" s="232" t="s">
        <v>228</v>
      </c>
      <c r="H299" s="233">
        <v>250</v>
      </c>
      <c r="I299" s="234"/>
      <c r="J299" s="235">
        <f>ROUND(I299*H299,2)</f>
        <v>0</v>
      </c>
      <c r="K299" s="231" t="s">
        <v>229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114</v>
      </c>
      <c r="AT299" s="240" t="s">
        <v>225</v>
      </c>
      <c r="AU299" s="240" t="s">
        <v>14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114</v>
      </c>
      <c r="BM299" s="240" t="s">
        <v>364</v>
      </c>
    </row>
    <row r="300" s="2" customFormat="1">
      <c r="A300" s="40"/>
      <c r="B300" s="41"/>
      <c r="C300" s="42"/>
      <c r="D300" s="242" t="s">
        <v>231</v>
      </c>
      <c r="E300" s="42"/>
      <c r="F300" s="243" t="s">
        <v>365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231</v>
      </c>
      <c r="AU300" s="19" t="s">
        <v>14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234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236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366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357</v>
      </c>
      <c r="G305" s="259"/>
      <c r="H305" s="262">
        <v>250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14</v>
      </c>
      <c r="AV305" s="14" t="s">
        <v>89</v>
      </c>
      <c r="AW305" s="14" t="s">
        <v>35</v>
      </c>
      <c r="AX305" s="14" t="s">
        <v>80</v>
      </c>
      <c r="AY305" s="268" t="s">
        <v>222</v>
      </c>
    </row>
    <row r="306" s="15" customFormat="1">
      <c r="A306" s="15"/>
      <c r="B306" s="269"/>
      <c r="C306" s="270"/>
      <c r="D306" s="249" t="s">
        <v>233</v>
      </c>
      <c r="E306" s="271" t="s">
        <v>1</v>
      </c>
      <c r="F306" s="272" t="s">
        <v>242</v>
      </c>
      <c r="G306" s="270"/>
      <c r="H306" s="273">
        <v>250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233</v>
      </c>
      <c r="AU306" s="279" t="s">
        <v>14</v>
      </c>
      <c r="AV306" s="15" t="s">
        <v>114</v>
      </c>
      <c r="AW306" s="15" t="s">
        <v>35</v>
      </c>
      <c r="AX306" s="15" t="s">
        <v>87</v>
      </c>
      <c r="AY306" s="279" t="s">
        <v>222</v>
      </c>
    </row>
    <row r="307" s="2" customFormat="1" ht="16.5" customHeight="1">
      <c r="A307" s="40"/>
      <c r="B307" s="41"/>
      <c r="C307" s="280" t="s">
        <v>267</v>
      </c>
      <c r="D307" s="280" t="s">
        <v>367</v>
      </c>
      <c r="E307" s="281" t="s">
        <v>368</v>
      </c>
      <c r="F307" s="282" t="s">
        <v>369</v>
      </c>
      <c r="G307" s="283" t="s">
        <v>370</v>
      </c>
      <c r="H307" s="284">
        <v>5</v>
      </c>
      <c r="I307" s="285"/>
      <c r="J307" s="286">
        <f>ROUND(I307*H307,2)</f>
        <v>0</v>
      </c>
      <c r="K307" s="282" t="s">
        <v>229</v>
      </c>
      <c r="L307" s="287"/>
      <c r="M307" s="288" t="s">
        <v>1</v>
      </c>
      <c r="N307" s="289" t="s">
        <v>45</v>
      </c>
      <c r="O307" s="93"/>
      <c r="P307" s="238">
        <f>O307*H307</f>
        <v>0</v>
      </c>
      <c r="Q307" s="238">
        <v>0.001</v>
      </c>
      <c r="R307" s="238">
        <f>Q307*H307</f>
        <v>0.0050000000000000001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299</v>
      </c>
      <c r="AT307" s="240" t="s">
        <v>367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371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372</v>
      </c>
      <c r="G308" s="259"/>
      <c r="H308" s="262">
        <v>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14</v>
      </c>
      <c r="AV308" s="14" t="s">
        <v>89</v>
      </c>
      <c r="AW308" s="14" t="s">
        <v>35</v>
      </c>
      <c r="AX308" s="14" t="s">
        <v>80</v>
      </c>
      <c r="AY308" s="268" t="s">
        <v>222</v>
      </c>
    </row>
    <row r="309" s="15" customFormat="1">
      <c r="A309" s="15"/>
      <c r="B309" s="269"/>
      <c r="C309" s="270"/>
      <c r="D309" s="249" t="s">
        <v>233</v>
      </c>
      <c r="E309" s="271" t="s">
        <v>1</v>
      </c>
      <c r="F309" s="272" t="s">
        <v>242</v>
      </c>
      <c r="G309" s="270"/>
      <c r="H309" s="273">
        <v>5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233</v>
      </c>
      <c r="AU309" s="279" t="s">
        <v>14</v>
      </c>
      <c r="AV309" s="15" t="s">
        <v>114</v>
      </c>
      <c r="AW309" s="15" t="s">
        <v>35</v>
      </c>
      <c r="AX309" s="15" t="s">
        <v>87</v>
      </c>
      <c r="AY309" s="279" t="s">
        <v>222</v>
      </c>
    </row>
    <row r="310" s="2" customFormat="1" ht="24.15" customHeight="1">
      <c r="A310" s="40"/>
      <c r="B310" s="41"/>
      <c r="C310" s="229" t="s">
        <v>316</v>
      </c>
      <c r="D310" s="229" t="s">
        <v>225</v>
      </c>
      <c r="E310" s="230" t="s">
        <v>373</v>
      </c>
      <c r="F310" s="231" t="s">
        <v>374</v>
      </c>
      <c r="G310" s="232" t="s">
        <v>228</v>
      </c>
      <c r="H310" s="233">
        <v>210</v>
      </c>
      <c r="I310" s="234"/>
      <c r="J310" s="235">
        <f>ROUND(I310*H310,2)</f>
        <v>0</v>
      </c>
      <c r="K310" s="231" t="s">
        <v>229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114</v>
      </c>
      <c r="AT310" s="240" t="s">
        <v>225</v>
      </c>
      <c r="AU310" s="240" t="s">
        <v>14</v>
      </c>
      <c r="AY310" s="19" t="s">
        <v>222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87</v>
      </c>
      <c r="BK310" s="241">
        <f>ROUND(I310*H310,2)</f>
        <v>0</v>
      </c>
      <c r="BL310" s="19" t="s">
        <v>114</v>
      </c>
      <c r="BM310" s="240" t="s">
        <v>375</v>
      </c>
    </row>
    <row r="311" s="2" customFormat="1">
      <c r="A311" s="40"/>
      <c r="B311" s="41"/>
      <c r="C311" s="42"/>
      <c r="D311" s="242" t="s">
        <v>231</v>
      </c>
      <c r="E311" s="42"/>
      <c r="F311" s="243" t="s">
        <v>376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231</v>
      </c>
      <c r="AU311" s="19" t="s">
        <v>14</v>
      </c>
    </row>
    <row r="312" s="13" customFormat="1">
      <c r="A312" s="13"/>
      <c r="B312" s="247"/>
      <c r="C312" s="248"/>
      <c r="D312" s="249" t="s">
        <v>233</v>
      </c>
      <c r="E312" s="250" t="s">
        <v>1</v>
      </c>
      <c r="F312" s="251" t="s">
        <v>234</v>
      </c>
      <c r="G312" s="248"/>
      <c r="H312" s="250" t="s">
        <v>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233</v>
      </c>
      <c r="AU312" s="257" t="s">
        <v>14</v>
      </c>
      <c r="AV312" s="13" t="s">
        <v>87</v>
      </c>
      <c r="AW312" s="13" t="s">
        <v>35</v>
      </c>
      <c r="AX312" s="13" t="s">
        <v>80</v>
      </c>
      <c r="AY312" s="257" t="s">
        <v>222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236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14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366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237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355</v>
      </c>
      <c r="G316" s="259"/>
      <c r="H316" s="262">
        <v>210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14</v>
      </c>
      <c r="AV316" s="14" t="s">
        <v>89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210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16.5" customHeight="1">
      <c r="A318" s="40"/>
      <c r="B318" s="41"/>
      <c r="C318" s="280" t="s">
        <v>347</v>
      </c>
      <c r="D318" s="280" t="s">
        <v>367</v>
      </c>
      <c r="E318" s="281" t="s">
        <v>377</v>
      </c>
      <c r="F318" s="282" t="s">
        <v>378</v>
      </c>
      <c r="G318" s="283" t="s">
        <v>370</v>
      </c>
      <c r="H318" s="284">
        <v>4.2000000000000002</v>
      </c>
      <c r="I318" s="285"/>
      <c r="J318" s="286">
        <f>ROUND(I318*H318,2)</f>
        <v>0</v>
      </c>
      <c r="K318" s="282" t="s">
        <v>229</v>
      </c>
      <c r="L318" s="287"/>
      <c r="M318" s="288" t="s">
        <v>1</v>
      </c>
      <c r="N318" s="289" t="s">
        <v>45</v>
      </c>
      <c r="O318" s="93"/>
      <c r="P318" s="238">
        <f>O318*H318</f>
        <v>0</v>
      </c>
      <c r="Q318" s="238">
        <v>0.001</v>
      </c>
      <c r="R318" s="238">
        <f>Q318*H318</f>
        <v>0.0042000000000000006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299</v>
      </c>
      <c r="AT318" s="240" t="s">
        <v>367</v>
      </c>
      <c r="AU318" s="240" t="s">
        <v>14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114</v>
      </c>
      <c r="BM318" s="240" t="s">
        <v>379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380</v>
      </c>
      <c r="G319" s="259"/>
      <c r="H319" s="262">
        <v>4.2000000000000002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14</v>
      </c>
      <c r="AV319" s="14" t="s">
        <v>89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4.2000000000000002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381</v>
      </c>
      <c r="D321" s="229" t="s">
        <v>225</v>
      </c>
      <c r="E321" s="230" t="s">
        <v>382</v>
      </c>
      <c r="F321" s="231" t="s">
        <v>383</v>
      </c>
      <c r="G321" s="232" t="s">
        <v>228</v>
      </c>
      <c r="H321" s="233">
        <v>684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114</v>
      </c>
      <c r="AT321" s="240" t="s">
        <v>225</v>
      </c>
      <c r="AU321" s="240" t="s">
        <v>14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114</v>
      </c>
      <c r="BM321" s="240" t="s">
        <v>384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385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14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234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235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237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14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386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14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4" customFormat="1">
      <c r="A327" s="14"/>
      <c r="B327" s="258"/>
      <c r="C327" s="259"/>
      <c r="D327" s="249" t="s">
        <v>233</v>
      </c>
      <c r="E327" s="260" t="s">
        <v>1</v>
      </c>
      <c r="F327" s="261" t="s">
        <v>387</v>
      </c>
      <c r="G327" s="259"/>
      <c r="H327" s="262">
        <v>684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233</v>
      </c>
      <c r="AU327" s="268" t="s">
        <v>14</v>
      </c>
      <c r="AV327" s="14" t="s">
        <v>89</v>
      </c>
      <c r="AW327" s="14" t="s">
        <v>35</v>
      </c>
      <c r="AX327" s="14" t="s">
        <v>80</v>
      </c>
      <c r="AY327" s="268" t="s">
        <v>222</v>
      </c>
    </row>
    <row r="328" s="15" customFormat="1">
      <c r="A328" s="15"/>
      <c r="B328" s="269"/>
      <c r="C328" s="270"/>
      <c r="D328" s="249" t="s">
        <v>233</v>
      </c>
      <c r="E328" s="271" t="s">
        <v>1</v>
      </c>
      <c r="F328" s="272" t="s">
        <v>242</v>
      </c>
      <c r="G328" s="270"/>
      <c r="H328" s="273">
        <v>684</v>
      </c>
      <c r="I328" s="274"/>
      <c r="J328" s="270"/>
      <c r="K328" s="270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233</v>
      </c>
      <c r="AU328" s="279" t="s">
        <v>14</v>
      </c>
      <c r="AV328" s="15" t="s">
        <v>114</v>
      </c>
      <c r="AW328" s="15" t="s">
        <v>35</v>
      </c>
      <c r="AX328" s="15" t="s">
        <v>87</v>
      </c>
      <c r="AY328" s="279" t="s">
        <v>222</v>
      </c>
    </row>
    <row r="329" s="2" customFormat="1" ht="21.75" customHeight="1">
      <c r="A329" s="40"/>
      <c r="B329" s="41"/>
      <c r="C329" s="229" t="s">
        <v>388</v>
      </c>
      <c r="D329" s="229" t="s">
        <v>225</v>
      </c>
      <c r="E329" s="230" t="s">
        <v>389</v>
      </c>
      <c r="F329" s="231" t="s">
        <v>390</v>
      </c>
      <c r="G329" s="232" t="s">
        <v>228</v>
      </c>
      <c r="H329" s="233">
        <v>548</v>
      </c>
      <c r="I329" s="234"/>
      <c r="J329" s="235">
        <f>ROUND(I329*H329,2)</f>
        <v>0</v>
      </c>
      <c r="K329" s="231" t="s">
        <v>229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114</v>
      </c>
      <c r="AT329" s="240" t="s">
        <v>225</v>
      </c>
      <c r="AU329" s="240" t="s">
        <v>14</v>
      </c>
      <c r="AY329" s="19" t="s">
        <v>222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87</v>
      </c>
      <c r="BK329" s="241">
        <f>ROUND(I329*H329,2)</f>
        <v>0</v>
      </c>
      <c r="BL329" s="19" t="s">
        <v>114</v>
      </c>
      <c r="BM329" s="240" t="s">
        <v>391</v>
      </c>
    </row>
    <row r="330" s="2" customFormat="1">
      <c r="A330" s="40"/>
      <c r="B330" s="41"/>
      <c r="C330" s="42"/>
      <c r="D330" s="242" t="s">
        <v>231</v>
      </c>
      <c r="E330" s="42"/>
      <c r="F330" s="243" t="s">
        <v>392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231</v>
      </c>
      <c r="AU330" s="19" t="s">
        <v>14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354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355</v>
      </c>
      <c r="G332" s="259"/>
      <c r="H332" s="262">
        <v>210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89</v>
      </c>
      <c r="AW332" s="14" t="s">
        <v>35</v>
      </c>
      <c r="AX332" s="14" t="s">
        <v>80</v>
      </c>
      <c r="AY332" s="268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356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4" customFormat="1">
      <c r="A334" s="14"/>
      <c r="B334" s="258"/>
      <c r="C334" s="259"/>
      <c r="D334" s="249" t="s">
        <v>233</v>
      </c>
      <c r="E334" s="260" t="s">
        <v>1</v>
      </c>
      <c r="F334" s="261" t="s">
        <v>357</v>
      </c>
      <c r="G334" s="259"/>
      <c r="H334" s="262">
        <v>250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233</v>
      </c>
      <c r="AU334" s="268" t="s">
        <v>14</v>
      </c>
      <c r="AV334" s="14" t="s">
        <v>89</v>
      </c>
      <c r="AW334" s="14" t="s">
        <v>35</v>
      </c>
      <c r="AX334" s="14" t="s">
        <v>80</v>
      </c>
      <c r="AY334" s="268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358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359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14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360</v>
      </c>
      <c r="G337" s="259"/>
      <c r="H337" s="262">
        <v>88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14</v>
      </c>
      <c r="AV337" s="14" t="s">
        <v>89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548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14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29" t="s">
        <v>7</v>
      </c>
      <c r="D339" s="229" t="s">
        <v>225</v>
      </c>
      <c r="E339" s="230" t="s">
        <v>393</v>
      </c>
      <c r="F339" s="231" t="s">
        <v>394</v>
      </c>
      <c r="G339" s="232" t="s">
        <v>228</v>
      </c>
      <c r="H339" s="233">
        <v>548</v>
      </c>
      <c r="I339" s="234"/>
      <c r="J339" s="235">
        <f>ROUND(I339*H339,2)</f>
        <v>0</v>
      </c>
      <c r="K339" s="231" t="s">
        <v>229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114</v>
      </c>
      <c r="AT339" s="240" t="s">
        <v>225</v>
      </c>
      <c r="AU339" s="240" t="s">
        <v>14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114</v>
      </c>
      <c r="BM339" s="240" t="s">
        <v>395</v>
      </c>
    </row>
    <row r="340" s="2" customFormat="1">
      <c r="A340" s="40"/>
      <c r="B340" s="41"/>
      <c r="C340" s="42"/>
      <c r="D340" s="242" t="s">
        <v>231</v>
      </c>
      <c r="E340" s="42"/>
      <c r="F340" s="243" t="s">
        <v>396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231</v>
      </c>
      <c r="AU340" s="19" t="s">
        <v>14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354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4" customFormat="1">
      <c r="A342" s="14"/>
      <c r="B342" s="258"/>
      <c r="C342" s="259"/>
      <c r="D342" s="249" t="s">
        <v>233</v>
      </c>
      <c r="E342" s="260" t="s">
        <v>1</v>
      </c>
      <c r="F342" s="261" t="s">
        <v>355</v>
      </c>
      <c r="G342" s="259"/>
      <c r="H342" s="262">
        <v>210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233</v>
      </c>
      <c r="AU342" s="268" t="s">
        <v>14</v>
      </c>
      <c r="AV342" s="14" t="s">
        <v>89</v>
      </c>
      <c r="AW342" s="14" t="s">
        <v>35</v>
      </c>
      <c r="AX342" s="14" t="s">
        <v>80</v>
      </c>
      <c r="AY342" s="268" t="s">
        <v>222</v>
      </c>
    </row>
    <row r="343" s="13" customFormat="1">
      <c r="A343" s="13"/>
      <c r="B343" s="247"/>
      <c r="C343" s="248"/>
      <c r="D343" s="249" t="s">
        <v>233</v>
      </c>
      <c r="E343" s="250" t="s">
        <v>1</v>
      </c>
      <c r="F343" s="251" t="s">
        <v>356</v>
      </c>
      <c r="G343" s="248"/>
      <c r="H343" s="250" t="s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233</v>
      </c>
      <c r="AU343" s="257" t="s">
        <v>14</v>
      </c>
      <c r="AV343" s="13" t="s">
        <v>87</v>
      </c>
      <c r="AW343" s="13" t="s">
        <v>35</v>
      </c>
      <c r="AX343" s="13" t="s">
        <v>80</v>
      </c>
      <c r="AY343" s="257" t="s">
        <v>222</v>
      </c>
    </row>
    <row r="344" s="14" customFormat="1">
      <c r="A344" s="14"/>
      <c r="B344" s="258"/>
      <c r="C344" s="259"/>
      <c r="D344" s="249" t="s">
        <v>233</v>
      </c>
      <c r="E344" s="260" t="s">
        <v>1</v>
      </c>
      <c r="F344" s="261" t="s">
        <v>357</v>
      </c>
      <c r="G344" s="259"/>
      <c r="H344" s="262">
        <v>250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233</v>
      </c>
      <c r="AU344" s="268" t="s">
        <v>14</v>
      </c>
      <c r="AV344" s="14" t="s">
        <v>89</v>
      </c>
      <c r="AW344" s="14" t="s">
        <v>35</v>
      </c>
      <c r="AX344" s="14" t="s">
        <v>80</v>
      </c>
      <c r="AY344" s="268" t="s">
        <v>222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358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14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359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360</v>
      </c>
      <c r="G347" s="259"/>
      <c r="H347" s="262">
        <v>88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14</v>
      </c>
      <c r="AV347" s="14" t="s">
        <v>89</v>
      </c>
      <c r="AW347" s="14" t="s">
        <v>35</v>
      </c>
      <c r="AX347" s="14" t="s">
        <v>80</v>
      </c>
      <c r="AY347" s="268" t="s">
        <v>222</v>
      </c>
    </row>
    <row r="348" s="15" customFormat="1">
      <c r="A348" s="15"/>
      <c r="B348" s="269"/>
      <c r="C348" s="270"/>
      <c r="D348" s="249" t="s">
        <v>233</v>
      </c>
      <c r="E348" s="271" t="s">
        <v>1</v>
      </c>
      <c r="F348" s="272" t="s">
        <v>242</v>
      </c>
      <c r="G348" s="270"/>
      <c r="H348" s="273">
        <v>548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233</v>
      </c>
      <c r="AU348" s="279" t="s">
        <v>14</v>
      </c>
      <c r="AV348" s="15" t="s">
        <v>114</v>
      </c>
      <c r="AW348" s="15" t="s">
        <v>35</v>
      </c>
      <c r="AX348" s="15" t="s">
        <v>87</v>
      </c>
      <c r="AY348" s="279" t="s">
        <v>222</v>
      </c>
    </row>
    <row r="349" s="2" customFormat="1" ht="33" customHeight="1">
      <c r="A349" s="40"/>
      <c r="B349" s="41"/>
      <c r="C349" s="229" t="s">
        <v>397</v>
      </c>
      <c r="D349" s="229" t="s">
        <v>225</v>
      </c>
      <c r="E349" s="230" t="s">
        <v>398</v>
      </c>
      <c r="F349" s="231" t="s">
        <v>399</v>
      </c>
      <c r="G349" s="232" t="s">
        <v>228</v>
      </c>
      <c r="H349" s="233">
        <v>548</v>
      </c>
      <c r="I349" s="234"/>
      <c r="J349" s="235">
        <f>ROUND(I349*H349,2)</f>
        <v>0</v>
      </c>
      <c r="K349" s="231" t="s">
        <v>229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114</v>
      </c>
      <c r="AT349" s="240" t="s">
        <v>225</v>
      </c>
      <c r="AU349" s="240" t="s">
        <v>14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114</v>
      </c>
      <c r="BM349" s="240" t="s">
        <v>400</v>
      </c>
    </row>
    <row r="350" s="2" customFormat="1">
      <c r="A350" s="40"/>
      <c r="B350" s="41"/>
      <c r="C350" s="42"/>
      <c r="D350" s="242" t="s">
        <v>231</v>
      </c>
      <c r="E350" s="42"/>
      <c r="F350" s="243" t="s">
        <v>401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231</v>
      </c>
      <c r="AU350" s="19" t="s">
        <v>14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354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4" customFormat="1">
      <c r="A352" s="14"/>
      <c r="B352" s="258"/>
      <c r="C352" s="259"/>
      <c r="D352" s="249" t="s">
        <v>233</v>
      </c>
      <c r="E352" s="260" t="s">
        <v>1</v>
      </c>
      <c r="F352" s="261" t="s">
        <v>355</v>
      </c>
      <c r="G352" s="259"/>
      <c r="H352" s="262">
        <v>210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233</v>
      </c>
      <c r="AU352" s="268" t="s">
        <v>14</v>
      </c>
      <c r="AV352" s="14" t="s">
        <v>89</v>
      </c>
      <c r="AW352" s="14" t="s">
        <v>35</v>
      </c>
      <c r="AX352" s="14" t="s">
        <v>80</v>
      </c>
      <c r="AY352" s="268" t="s">
        <v>222</v>
      </c>
    </row>
    <row r="353" s="13" customFormat="1">
      <c r="A353" s="13"/>
      <c r="B353" s="247"/>
      <c r="C353" s="248"/>
      <c r="D353" s="249" t="s">
        <v>233</v>
      </c>
      <c r="E353" s="250" t="s">
        <v>1</v>
      </c>
      <c r="F353" s="251" t="s">
        <v>356</v>
      </c>
      <c r="G353" s="248"/>
      <c r="H353" s="250" t="s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233</v>
      </c>
      <c r="AU353" s="257" t="s">
        <v>14</v>
      </c>
      <c r="AV353" s="13" t="s">
        <v>87</v>
      </c>
      <c r="AW353" s="13" t="s">
        <v>35</v>
      </c>
      <c r="AX353" s="13" t="s">
        <v>80</v>
      </c>
      <c r="AY353" s="257" t="s">
        <v>222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357</v>
      </c>
      <c r="G354" s="259"/>
      <c r="H354" s="262">
        <v>250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14</v>
      </c>
      <c r="AV354" s="14" t="s">
        <v>89</v>
      </c>
      <c r="AW354" s="14" t="s">
        <v>35</v>
      </c>
      <c r="AX354" s="14" t="s">
        <v>80</v>
      </c>
      <c r="AY354" s="268" t="s">
        <v>222</v>
      </c>
    </row>
    <row r="355" s="13" customFormat="1">
      <c r="A355" s="13"/>
      <c r="B355" s="247"/>
      <c r="C355" s="248"/>
      <c r="D355" s="249" t="s">
        <v>233</v>
      </c>
      <c r="E355" s="250" t="s">
        <v>1</v>
      </c>
      <c r="F355" s="251" t="s">
        <v>358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233</v>
      </c>
      <c r="AU355" s="257" t="s">
        <v>14</v>
      </c>
      <c r="AV355" s="13" t="s">
        <v>87</v>
      </c>
      <c r="AW355" s="13" t="s">
        <v>35</v>
      </c>
      <c r="AX355" s="13" t="s">
        <v>80</v>
      </c>
      <c r="AY355" s="257" t="s">
        <v>222</v>
      </c>
    </row>
    <row r="356" s="13" customFormat="1">
      <c r="A356" s="13"/>
      <c r="B356" s="247"/>
      <c r="C356" s="248"/>
      <c r="D356" s="249" t="s">
        <v>233</v>
      </c>
      <c r="E356" s="250" t="s">
        <v>1</v>
      </c>
      <c r="F356" s="251" t="s">
        <v>359</v>
      </c>
      <c r="G356" s="248"/>
      <c r="H356" s="250" t="s">
        <v>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233</v>
      </c>
      <c r="AU356" s="257" t="s">
        <v>14</v>
      </c>
      <c r="AV356" s="13" t="s">
        <v>87</v>
      </c>
      <c r="AW356" s="13" t="s">
        <v>35</v>
      </c>
      <c r="AX356" s="13" t="s">
        <v>80</v>
      </c>
      <c r="AY356" s="257" t="s">
        <v>222</v>
      </c>
    </row>
    <row r="357" s="14" customFormat="1">
      <c r="A357" s="14"/>
      <c r="B357" s="258"/>
      <c r="C357" s="259"/>
      <c r="D357" s="249" t="s">
        <v>233</v>
      </c>
      <c r="E357" s="260" t="s">
        <v>1</v>
      </c>
      <c r="F357" s="261" t="s">
        <v>360</v>
      </c>
      <c r="G357" s="259"/>
      <c r="H357" s="262">
        <v>88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233</v>
      </c>
      <c r="AU357" s="268" t="s">
        <v>14</v>
      </c>
      <c r="AV357" s="14" t="s">
        <v>89</v>
      </c>
      <c r="AW357" s="14" t="s">
        <v>35</v>
      </c>
      <c r="AX357" s="14" t="s">
        <v>80</v>
      </c>
      <c r="AY357" s="268" t="s">
        <v>222</v>
      </c>
    </row>
    <row r="358" s="15" customFormat="1">
      <c r="A358" s="15"/>
      <c r="B358" s="269"/>
      <c r="C358" s="270"/>
      <c r="D358" s="249" t="s">
        <v>233</v>
      </c>
      <c r="E358" s="271" t="s">
        <v>1</v>
      </c>
      <c r="F358" s="272" t="s">
        <v>242</v>
      </c>
      <c r="G358" s="270"/>
      <c r="H358" s="273">
        <v>548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233</v>
      </c>
      <c r="AU358" s="279" t="s">
        <v>14</v>
      </c>
      <c r="AV358" s="15" t="s">
        <v>114</v>
      </c>
      <c r="AW358" s="15" t="s">
        <v>35</v>
      </c>
      <c r="AX358" s="15" t="s">
        <v>87</v>
      </c>
      <c r="AY358" s="279" t="s">
        <v>222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89</v>
      </c>
      <c r="F359" s="227" t="s">
        <v>402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P360</f>
        <v>0</v>
      </c>
      <c r="Q359" s="221"/>
      <c r="R359" s="222">
        <f>R360</f>
        <v>298.94708653999993</v>
      </c>
      <c r="S359" s="221"/>
      <c r="T359" s="223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79</v>
      </c>
      <c r="AU359" s="225" t="s">
        <v>87</v>
      </c>
      <c r="AY359" s="224" t="s">
        <v>222</v>
      </c>
      <c r="BK359" s="226">
        <f>BK360</f>
        <v>0</v>
      </c>
    </row>
    <row r="360" s="12" customFormat="1" ht="20.88" customHeight="1">
      <c r="A360" s="12"/>
      <c r="B360" s="213"/>
      <c r="C360" s="214"/>
      <c r="D360" s="215" t="s">
        <v>79</v>
      </c>
      <c r="E360" s="227" t="s">
        <v>403</v>
      </c>
      <c r="F360" s="227" t="s">
        <v>404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SUM(P361:P428)</f>
        <v>0</v>
      </c>
      <c r="Q360" s="221"/>
      <c r="R360" s="222">
        <f>SUM(R361:R428)</f>
        <v>298.94708653999993</v>
      </c>
      <c r="S360" s="221"/>
      <c r="T360" s="223">
        <f>SUM(T361:T428)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87</v>
      </c>
      <c r="AT360" s="225" t="s">
        <v>79</v>
      </c>
      <c r="AU360" s="225" t="s">
        <v>89</v>
      </c>
      <c r="AY360" s="224" t="s">
        <v>222</v>
      </c>
      <c r="BK360" s="226">
        <f>SUM(BK361:BK428)</f>
        <v>0</v>
      </c>
    </row>
    <row r="361" s="2" customFormat="1" ht="24.15" customHeight="1">
      <c r="A361" s="40"/>
      <c r="B361" s="41"/>
      <c r="C361" s="229" t="s">
        <v>405</v>
      </c>
      <c r="D361" s="229" t="s">
        <v>225</v>
      </c>
      <c r="E361" s="230" t="s">
        <v>406</v>
      </c>
      <c r="F361" s="231" t="s">
        <v>407</v>
      </c>
      <c r="G361" s="232" t="s">
        <v>247</v>
      </c>
      <c r="H361" s="233">
        <v>45.113999999999997</v>
      </c>
      <c r="I361" s="234"/>
      <c r="J361" s="235">
        <f>ROUND(I361*H361,2)</f>
        <v>0</v>
      </c>
      <c r="K361" s="231" t="s">
        <v>229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2.1600000000000001</v>
      </c>
      <c r="R361" s="238">
        <f>Q361*H361</f>
        <v>97.446240000000003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114</v>
      </c>
      <c r="AT361" s="240" t="s">
        <v>225</v>
      </c>
      <c r="AU361" s="240" t="s">
        <v>14</v>
      </c>
      <c r="AY361" s="19" t="s">
        <v>222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87</v>
      </c>
      <c r="BK361" s="241">
        <f>ROUND(I361*H361,2)</f>
        <v>0</v>
      </c>
      <c r="BL361" s="19" t="s">
        <v>114</v>
      </c>
      <c r="BM361" s="240" t="s">
        <v>8</v>
      </c>
    </row>
    <row r="362" s="2" customFormat="1">
      <c r="A362" s="40"/>
      <c r="B362" s="41"/>
      <c r="C362" s="42"/>
      <c r="D362" s="242" t="s">
        <v>231</v>
      </c>
      <c r="E362" s="42"/>
      <c r="F362" s="243" t="s">
        <v>408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231</v>
      </c>
      <c r="AU362" s="19" t="s">
        <v>14</v>
      </c>
    </row>
    <row r="363" s="13" customFormat="1">
      <c r="A363" s="13"/>
      <c r="B363" s="247"/>
      <c r="C363" s="248"/>
      <c r="D363" s="249" t="s">
        <v>233</v>
      </c>
      <c r="E363" s="250" t="s">
        <v>1</v>
      </c>
      <c r="F363" s="251" t="s">
        <v>234</v>
      </c>
      <c r="G363" s="248"/>
      <c r="H363" s="250" t="s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233</v>
      </c>
      <c r="AU363" s="257" t="s">
        <v>14</v>
      </c>
      <c r="AV363" s="13" t="s">
        <v>87</v>
      </c>
      <c r="AW363" s="13" t="s">
        <v>35</v>
      </c>
      <c r="AX363" s="13" t="s">
        <v>80</v>
      </c>
      <c r="AY363" s="257" t="s">
        <v>222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235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3" customFormat="1">
      <c r="A365" s="13"/>
      <c r="B365" s="247"/>
      <c r="C365" s="248"/>
      <c r="D365" s="249" t="s">
        <v>233</v>
      </c>
      <c r="E365" s="250" t="s">
        <v>1</v>
      </c>
      <c r="F365" s="251" t="s">
        <v>237</v>
      </c>
      <c r="G365" s="248"/>
      <c r="H365" s="250" t="s">
        <v>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7" t="s">
        <v>233</v>
      </c>
      <c r="AU365" s="257" t="s">
        <v>14</v>
      </c>
      <c r="AV365" s="13" t="s">
        <v>87</v>
      </c>
      <c r="AW365" s="13" t="s">
        <v>35</v>
      </c>
      <c r="AX365" s="13" t="s">
        <v>80</v>
      </c>
      <c r="AY365" s="257" t="s">
        <v>222</v>
      </c>
    </row>
    <row r="366" s="13" customFormat="1">
      <c r="A366" s="13"/>
      <c r="B366" s="247"/>
      <c r="C366" s="248"/>
      <c r="D366" s="249" t="s">
        <v>233</v>
      </c>
      <c r="E366" s="250" t="s">
        <v>1</v>
      </c>
      <c r="F366" s="251" t="s">
        <v>409</v>
      </c>
      <c r="G366" s="248"/>
      <c r="H366" s="250" t="s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233</v>
      </c>
      <c r="AU366" s="257" t="s">
        <v>14</v>
      </c>
      <c r="AV366" s="13" t="s">
        <v>87</v>
      </c>
      <c r="AW366" s="13" t="s">
        <v>35</v>
      </c>
      <c r="AX366" s="13" t="s">
        <v>80</v>
      </c>
      <c r="AY366" s="257" t="s">
        <v>222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410</v>
      </c>
      <c r="G367" s="259"/>
      <c r="H367" s="262">
        <v>43.840000000000003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14</v>
      </c>
      <c r="AV367" s="14" t="s">
        <v>89</v>
      </c>
      <c r="AW367" s="14" t="s">
        <v>35</v>
      </c>
      <c r="AX367" s="14" t="s">
        <v>80</v>
      </c>
      <c r="AY367" s="268" t="s">
        <v>222</v>
      </c>
    </row>
    <row r="368" s="14" customFormat="1">
      <c r="A368" s="14"/>
      <c r="B368" s="258"/>
      <c r="C368" s="259"/>
      <c r="D368" s="249" t="s">
        <v>233</v>
      </c>
      <c r="E368" s="260" t="s">
        <v>1</v>
      </c>
      <c r="F368" s="261" t="s">
        <v>411</v>
      </c>
      <c r="G368" s="259"/>
      <c r="H368" s="262">
        <v>1.274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233</v>
      </c>
      <c r="AU368" s="268" t="s">
        <v>14</v>
      </c>
      <c r="AV368" s="14" t="s">
        <v>89</v>
      </c>
      <c r="AW368" s="14" t="s">
        <v>35</v>
      </c>
      <c r="AX368" s="14" t="s">
        <v>80</v>
      </c>
      <c r="AY368" s="268" t="s">
        <v>222</v>
      </c>
    </row>
    <row r="369" s="15" customFormat="1">
      <c r="A369" s="15"/>
      <c r="B369" s="269"/>
      <c r="C369" s="270"/>
      <c r="D369" s="249" t="s">
        <v>233</v>
      </c>
      <c r="E369" s="271" t="s">
        <v>1</v>
      </c>
      <c r="F369" s="272" t="s">
        <v>242</v>
      </c>
      <c r="G369" s="270"/>
      <c r="H369" s="273">
        <v>45.113999999999997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233</v>
      </c>
      <c r="AU369" s="279" t="s">
        <v>14</v>
      </c>
      <c r="AV369" s="15" t="s">
        <v>114</v>
      </c>
      <c r="AW369" s="15" t="s">
        <v>35</v>
      </c>
      <c r="AX369" s="15" t="s">
        <v>87</v>
      </c>
      <c r="AY369" s="279" t="s">
        <v>222</v>
      </c>
    </row>
    <row r="370" s="2" customFormat="1" ht="24.15" customHeight="1">
      <c r="A370" s="40"/>
      <c r="B370" s="41"/>
      <c r="C370" s="229" t="s">
        <v>412</v>
      </c>
      <c r="D370" s="229" t="s">
        <v>225</v>
      </c>
      <c r="E370" s="230" t="s">
        <v>413</v>
      </c>
      <c r="F370" s="231" t="s">
        <v>414</v>
      </c>
      <c r="G370" s="232" t="s">
        <v>247</v>
      </c>
      <c r="H370" s="233">
        <v>38.363999999999997</v>
      </c>
      <c r="I370" s="234"/>
      <c r="J370" s="235">
        <f>ROUND(I370*H370,2)</f>
        <v>0</v>
      </c>
      <c r="K370" s="231" t="s">
        <v>229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2.5018699999999998</v>
      </c>
      <c r="R370" s="238">
        <f>Q370*H370</f>
        <v>95.981740679999987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114</v>
      </c>
      <c r="AT370" s="240" t="s">
        <v>225</v>
      </c>
      <c r="AU370" s="240" t="s">
        <v>14</v>
      </c>
      <c r="AY370" s="19" t="s">
        <v>222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87</v>
      </c>
      <c r="BK370" s="241">
        <f>ROUND(I370*H370,2)</f>
        <v>0</v>
      </c>
      <c r="BL370" s="19" t="s">
        <v>114</v>
      </c>
      <c r="BM370" s="240" t="s">
        <v>415</v>
      </c>
    </row>
    <row r="371" s="2" customFormat="1">
      <c r="A371" s="40"/>
      <c r="B371" s="41"/>
      <c r="C371" s="42"/>
      <c r="D371" s="242" t="s">
        <v>231</v>
      </c>
      <c r="E371" s="42"/>
      <c r="F371" s="243" t="s">
        <v>416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231</v>
      </c>
      <c r="AU371" s="19" t="s">
        <v>14</v>
      </c>
    </row>
    <row r="372" s="13" customFormat="1">
      <c r="A372" s="13"/>
      <c r="B372" s="247"/>
      <c r="C372" s="248"/>
      <c r="D372" s="249" t="s">
        <v>233</v>
      </c>
      <c r="E372" s="250" t="s">
        <v>1</v>
      </c>
      <c r="F372" s="251" t="s">
        <v>234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233</v>
      </c>
      <c r="AU372" s="257" t="s">
        <v>14</v>
      </c>
      <c r="AV372" s="13" t="s">
        <v>87</v>
      </c>
      <c r="AW372" s="13" t="s">
        <v>35</v>
      </c>
      <c r="AX372" s="13" t="s">
        <v>80</v>
      </c>
      <c r="AY372" s="257" t="s">
        <v>222</v>
      </c>
    </row>
    <row r="373" s="13" customFormat="1">
      <c r="A373" s="13"/>
      <c r="B373" s="247"/>
      <c r="C373" s="248"/>
      <c r="D373" s="249" t="s">
        <v>233</v>
      </c>
      <c r="E373" s="250" t="s">
        <v>1</v>
      </c>
      <c r="F373" s="251" t="s">
        <v>235</v>
      </c>
      <c r="G373" s="248"/>
      <c r="H373" s="250" t="s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233</v>
      </c>
      <c r="AU373" s="257" t="s">
        <v>14</v>
      </c>
      <c r="AV373" s="13" t="s">
        <v>87</v>
      </c>
      <c r="AW373" s="13" t="s">
        <v>35</v>
      </c>
      <c r="AX373" s="13" t="s">
        <v>80</v>
      </c>
      <c r="AY373" s="257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237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3" customFormat="1">
      <c r="A375" s="13"/>
      <c r="B375" s="247"/>
      <c r="C375" s="248"/>
      <c r="D375" s="249" t="s">
        <v>233</v>
      </c>
      <c r="E375" s="250" t="s">
        <v>1</v>
      </c>
      <c r="F375" s="251" t="s">
        <v>409</v>
      </c>
      <c r="G375" s="248"/>
      <c r="H375" s="250" t="s">
        <v>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233</v>
      </c>
      <c r="AU375" s="257" t="s">
        <v>14</v>
      </c>
      <c r="AV375" s="13" t="s">
        <v>87</v>
      </c>
      <c r="AW375" s="13" t="s">
        <v>35</v>
      </c>
      <c r="AX375" s="13" t="s">
        <v>80</v>
      </c>
      <c r="AY375" s="257" t="s">
        <v>222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417</v>
      </c>
      <c r="G376" s="259"/>
      <c r="H376" s="262">
        <v>38.363999999999997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14</v>
      </c>
      <c r="AV376" s="14" t="s">
        <v>89</v>
      </c>
      <c r="AW376" s="14" t="s">
        <v>35</v>
      </c>
      <c r="AX376" s="14" t="s">
        <v>80</v>
      </c>
      <c r="AY376" s="268" t="s">
        <v>222</v>
      </c>
    </row>
    <row r="377" s="15" customFormat="1">
      <c r="A377" s="15"/>
      <c r="B377" s="269"/>
      <c r="C377" s="270"/>
      <c r="D377" s="249" t="s">
        <v>233</v>
      </c>
      <c r="E377" s="271" t="s">
        <v>1</v>
      </c>
      <c r="F377" s="272" t="s">
        <v>242</v>
      </c>
      <c r="G377" s="270"/>
      <c r="H377" s="273">
        <v>38.363999999999997</v>
      </c>
      <c r="I377" s="274"/>
      <c r="J377" s="270"/>
      <c r="K377" s="270"/>
      <c r="L377" s="275"/>
      <c r="M377" s="276"/>
      <c r="N377" s="277"/>
      <c r="O377" s="277"/>
      <c r="P377" s="277"/>
      <c r="Q377" s="277"/>
      <c r="R377" s="277"/>
      <c r="S377" s="277"/>
      <c r="T377" s="27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9" t="s">
        <v>233</v>
      </c>
      <c r="AU377" s="279" t="s">
        <v>14</v>
      </c>
      <c r="AV377" s="15" t="s">
        <v>114</v>
      </c>
      <c r="AW377" s="15" t="s">
        <v>35</v>
      </c>
      <c r="AX377" s="15" t="s">
        <v>87</v>
      </c>
      <c r="AY377" s="279" t="s">
        <v>222</v>
      </c>
    </row>
    <row r="378" s="2" customFormat="1" ht="16.5" customHeight="1">
      <c r="A378" s="40"/>
      <c r="B378" s="41"/>
      <c r="C378" s="229" t="s">
        <v>418</v>
      </c>
      <c r="D378" s="229" t="s">
        <v>225</v>
      </c>
      <c r="E378" s="230" t="s">
        <v>419</v>
      </c>
      <c r="F378" s="231" t="s">
        <v>420</v>
      </c>
      <c r="G378" s="232" t="s">
        <v>228</v>
      </c>
      <c r="H378" s="233">
        <v>48.945</v>
      </c>
      <c r="I378" s="234"/>
      <c r="J378" s="235">
        <f>ROUND(I378*H378,2)</f>
        <v>0</v>
      </c>
      <c r="K378" s="231" t="s">
        <v>229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0.0029399999999999999</v>
      </c>
      <c r="R378" s="238">
        <f>Q378*H378</f>
        <v>0.14389830000000001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114</v>
      </c>
      <c r="AT378" s="240" t="s">
        <v>225</v>
      </c>
      <c r="AU378" s="240" t="s">
        <v>14</v>
      </c>
      <c r="AY378" s="19" t="s">
        <v>222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87</v>
      </c>
      <c r="BK378" s="241">
        <f>ROUND(I378*H378,2)</f>
        <v>0</v>
      </c>
      <c r="BL378" s="19" t="s">
        <v>114</v>
      </c>
      <c r="BM378" s="240" t="s">
        <v>267</v>
      </c>
    </row>
    <row r="379" s="2" customFormat="1">
      <c r="A379" s="40"/>
      <c r="B379" s="41"/>
      <c r="C379" s="42"/>
      <c r="D379" s="242" t="s">
        <v>231</v>
      </c>
      <c r="E379" s="42"/>
      <c r="F379" s="243" t="s">
        <v>421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231</v>
      </c>
      <c r="AU379" s="19" t="s">
        <v>14</v>
      </c>
    </row>
    <row r="380" s="13" customFormat="1">
      <c r="A380" s="13"/>
      <c r="B380" s="247"/>
      <c r="C380" s="248"/>
      <c r="D380" s="249" t="s">
        <v>233</v>
      </c>
      <c r="E380" s="250" t="s">
        <v>1</v>
      </c>
      <c r="F380" s="251" t="s">
        <v>234</v>
      </c>
      <c r="G380" s="248"/>
      <c r="H380" s="250" t="s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233</v>
      </c>
      <c r="AU380" s="257" t="s">
        <v>14</v>
      </c>
      <c r="AV380" s="13" t="s">
        <v>87</v>
      </c>
      <c r="AW380" s="13" t="s">
        <v>35</v>
      </c>
      <c r="AX380" s="13" t="s">
        <v>80</v>
      </c>
      <c r="AY380" s="257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235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14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3" customFormat="1">
      <c r="A382" s="13"/>
      <c r="B382" s="247"/>
      <c r="C382" s="248"/>
      <c r="D382" s="249" t="s">
        <v>233</v>
      </c>
      <c r="E382" s="250" t="s">
        <v>1</v>
      </c>
      <c r="F382" s="251" t="s">
        <v>237</v>
      </c>
      <c r="G382" s="248"/>
      <c r="H382" s="250" t="s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233</v>
      </c>
      <c r="AU382" s="257" t="s">
        <v>14</v>
      </c>
      <c r="AV382" s="13" t="s">
        <v>87</v>
      </c>
      <c r="AW382" s="13" t="s">
        <v>35</v>
      </c>
      <c r="AX382" s="13" t="s">
        <v>80</v>
      </c>
      <c r="AY382" s="257" t="s">
        <v>222</v>
      </c>
    </row>
    <row r="383" s="13" customFormat="1">
      <c r="A383" s="13"/>
      <c r="B383" s="247"/>
      <c r="C383" s="248"/>
      <c r="D383" s="249" t="s">
        <v>233</v>
      </c>
      <c r="E383" s="250" t="s">
        <v>1</v>
      </c>
      <c r="F383" s="251" t="s">
        <v>409</v>
      </c>
      <c r="G383" s="248"/>
      <c r="H383" s="250" t="s">
        <v>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7" t="s">
        <v>233</v>
      </c>
      <c r="AU383" s="257" t="s">
        <v>14</v>
      </c>
      <c r="AV383" s="13" t="s">
        <v>87</v>
      </c>
      <c r="AW383" s="13" t="s">
        <v>35</v>
      </c>
      <c r="AX383" s="13" t="s">
        <v>80</v>
      </c>
      <c r="AY383" s="257" t="s">
        <v>222</v>
      </c>
    </row>
    <row r="384" s="14" customFormat="1">
      <c r="A384" s="14"/>
      <c r="B384" s="258"/>
      <c r="C384" s="259"/>
      <c r="D384" s="249" t="s">
        <v>233</v>
      </c>
      <c r="E384" s="260" t="s">
        <v>1</v>
      </c>
      <c r="F384" s="261" t="s">
        <v>422</v>
      </c>
      <c r="G384" s="259"/>
      <c r="H384" s="262">
        <v>48.945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233</v>
      </c>
      <c r="AU384" s="268" t="s">
        <v>14</v>
      </c>
      <c r="AV384" s="14" t="s">
        <v>89</v>
      </c>
      <c r="AW384" s="14" t="s">
        <v>35</v>
      </c>
      <c r="AX384" s="14" t="s">
        <v>80</v>
      </c>
      <c r="AY384" s="268" t="s">
        <v>222</v>
      </c>
    </row>
    <row r="385" s="15" customFormat="1">
      <c r="A385" s="15"/>
      <c r="B385" s="269"/>
      <c r="C385" s="270"/>
      <c r="D385" s="249" t="s">
        <v>233</v>
      </c>
      <c r="E385" s="271" t="s">
        <v>1</v>
      </c>
      <c r="F385" s="272" t="s">
        <v>242</v>
      </c>
      <c r="G385" s="270"/>
      <c r="H385" s="273">
        <v>48.945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9" t="s">
        <v>233</v>
      </c>
      <c r="AU385" s="279" t="s">
        <v>14</v>
      </c>
      <c r="AV385" s="15" t="s">
        <v>114</v>
      </c>
      <c r="AW385" s="15" t="s">
        <v>35</v>
      </c>
      <c r="AX385" s="15" t="s">
        <v>87</v>
      </c>
      <c r="AY385" s="279" t="s">
        <v>222</v>
      </c>
    </row>
    <row r="386" s="2" customFormat="1" ht="16.5" customHeight="1">
      <c r="A386" s="40"/>
      <c r="B386" s="41"/>
      <c r="C386" s="229" t="s">
        <v>423</v>
      </c>
      <c r="D386" s="229" t="s">
        <v>225</v>
      </c>
      <c r="E386" s="230" t="s">
        <v>424</v>
      </c>
      <c r="F386" s="231" t="s">
        <v>425</v>
      </c>
      <c r="G386" s="232" t="s">
        <v>228</v>
      </c>
      <c r="H386" s="233">
        <v>48.945</v>
      </c>
      <c r="I386" s="234"/>
      <c r="J386" s="235">
        <f>ROUND(I386*H386,2)</f>
        <v>0</v>
      </c>
      <c r="K386" s="231" t="s">
        <v>229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114</v>
      </c>
      <c r="AT386" s="240" t="s">
        <v>225</v>
      </c>
      <c r="AU386" s="240" t="s">
        <v>14</v>
      </c>
      <c r="AY386" s="19" t="s">
        <v>222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87</v>
      </c>
      <c r="BK386" s="241">
        <f>ROUND(I386*H386,2)</f>
        <v>0</v>
      </c>
      <c r="BL386" s="19" t="s">
        <v>114</v>
      </c>
      <c r="BM386" s="240" t="s">
        <v>426</v>
      </c>
    </row>
    <row r="387" s="2" customFormat="1">
      <c r="A387" s="40"/>
      <c r="B387" s="41"/>
      <c r="C387" s="42"/>
      <c r="D387" s="242" t="s">
        <v>231</v>
      </c>
      <c r="E387" s="42"/>
      <c r="F387" s="243" t="s">
        <v>427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231</v>
      </c>
      <c r="AU387" s="19" t="s">
        <v>14</v>
      </c>
    </row>
    <row r="388" s="2" customFormat="1" ht="16.5" customHeight="1">
      <c r="A388" s="40"/>
      <c r="B388" s="41"/>
      <c r="C388" s="229" t="s">
        <v>403</v>
      </c>
      <c r="D388" s="229" t="s">
        <v>225</v>
      </c>
      <c r="E388" s="230" t="s">
        <v>428</v>
      </c>
      <c r="F388" s="231" t="s">
        <v>429</v>
      </c>
      <c r="G388" s="232" t="s">
        <v>329</v>
      </c>
      <c r="H388" s="233">
        <v>2.3239999999999998</v>
      </c>
      <c r="I388" s="234"/>
      <c r="J388" s="235">
        <f>ROUND(I388*H388,2)</f>
        <v>0</v>
      </c>
      <c r="K388" s="231" t="s">
        <v>229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1.06277</v>
      </c>
      <c r="R388" s="238">
        <f>Q388*H388</f>
        <v>2.4698774799999996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114</v>
      </c>
      <c r="AT388" s="240" t="s">
        <v>225</v>
      </c>
      <c r="AU388" s="240" t="s">
        <v>14</v>
      </c>
      <c r="AY388" s="19" t="s">
        <v>222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87</v>
      </c>
      <c r="BK388" s="241">
        <f>ROUND(I388*H388,2)</f>
        <v>0</v>
      </c>
      <c r="BL388" s="19" t="s">
        <v>114</v>
      </c>
      <c r="BM388" s="240" t="s">
        <v>347</v>
      </c>
    </row>
    <row r="389" s="2" customFormat="1">
      <c r="A389" s="40"/>
      <c r="B389" s="41"/>
      <c r="C389" s="42"/>
      <c r="D389" s="242" t="s">
        <v>231</v>
      </c>
      <c r="E389" s="42"/>
      <c r="F389" s="243" t="s">
        <v>430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231</v>
      </c>
      <c r="AU389" s="19" t="s">
        <v>14</v>
      </c>
    </row>
    <row r="390" s="13" customFormat="1">
      <c r="A390" s="13"/>
      <c r="B390" s="247"/>
      <c r="C390" s="248"/>
      <c r="D390" s="249" t="s">
        <v>233</v>
      </c>
      <c r="E390" s="250" t="s">
        <v>1</v>
      </c>
      <c r="F390" s="251" t="s">
        <v>234</v>
      </c>
      <c r="G390" s="248"/>
      <c r="H390" s="250" t="s">
        <v>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233</v>
      </c>
      <c r="AU390" s="257" t="s">
        <v>14</v>
      </c>
      <c r="AV390" s="13" t="s">
        <v>87</v>
      </c>
      <c r="AW390" s="13" t="s">
        <v>35</v>
      </c>
      <c r="AX390" s="13" t="s">
        <v>80</v>
      </c>
      <c r="AY390" s="257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235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14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3" customFormat="1">
      <c r="A392" s="13"/>
      <c r="B392" s="247"/>
      <c r="C392" s="248"/>
      <c r="D392" s="249" t="s">
        <v>233</v>
      </c>
      <c r="E392" s="250" t="s">
        <v>1</v>
      </c>
      <c r="F392" s="251" t="s">
        <v>237</v>
      </c>
      <c r="G392" s="248"/>
      <c r="H392" s="250" t="s">
        <v>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233</v>
      </c>
      <c r="AU392" s="257" t="s">
        <v>14</v>
      </c>
      <c r="AV392" s="13" t="s">
        <v>87</v>
      </c>
      <c r="AW392" s="13" t="s">
        <v>35</v>
      </c>
      <c r="AX392" s="13" t="s">
        <v>80</v>
      </c>
      <c r="AY392" s="257" t="s">
        <v>222</v>
      </c>
    </row>
    <row r="393" s="13" customFormat="1">
      <c r="A393" s="13"/>
      <c r="B393" s="247"/>
      <c r="C393" s="248"/>
      <c r="D393" s="249" t="s">
        <v>233</v>
      </c>
      <c r="E393" s="250" t="s">
        <v>1</v>
      </c>
      <c r="F393" s="251" t="s">
        <v>409</v>
      </c>
      <c r="G393" s="248"/>
      <c r="H393" s="250" t="s">
        <v>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233</v>
      </c>
      <c r="AU393" s="257" t="s">
        <v>14</v>
      </c>
      <c r="AV393" s="13" t="s">
        <v>87</v>
      </c>
      <c r="AW393" s="13" t="s">
        <v>35</v>
      </c>
      <c r="AX393" s="13" t="s">
        <v>80</v>
      </c>
      <c r="AY393" s="257" t="s">
        <v>222</v>
      </c>
    </row>
    <row r="394" s="13" customFormat="1">
      <c r="A394" s="13"/>
      <c r="B394" s="247"/>
      <c r="C394" s="248"/>
      <c r="D394" s="249" t="s">
        <v>233</v>
      </c>
      <c r="E394" s="250" t="s">
        <v>1</v>
      </c>
      <c r="F394" s="251" t="s">
        <v>431</v>
      </c>
      <c r="G394" s="248"/>
      <c r="H394" s="250" t="s">
        <v>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7" t="s">
        <v>233</v>
      </c>
      <c r="AU394" s="257" t="s">
        <v>14</v>
      </c>
      <c r="AV394" s="13" t="s">
        <v>87</v>
      </c>
      <c r="AW394" s="13" t="s">
        <v>35</v>
      </c>
      <c r="AX394" s="13" t="s">
        <v>80</v>
      </c>
      <c r="AY394" s="257" t="s">
        <v>222</v>
      </c>
    </row>
    <row r="395" s="14" customFormat="1">
      <c r="A395" s="14"/>
      <c r="B395" s="258"/>
      <c r="C395" s="259"/>
      <c r="D395" s="249" t="s">
        <v>233</v>
      </c>
      <c r="E395" s="260" t="s">
        <v>1</v>
      </c>
      <c r="F395" s="261" t="s">
        <v>432</v>
      </c>
      <c r="G395" s="259"/>
      <c r="H395" s="262">
        <v>2.0209999999999999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8" t="s">
        <v>233</v>
      </c>
      <c r="AU395" s="268" t="s">
        <v>14</v>
      </c>
      <c r="AV395" s="14" t="s">
        <v>89</v>
      </c>
      <c r="AW395" s="14" t="s">
        <v>35</v>
      </c>
      <c r="AX395" s="14" t="s">
        <v>80</v>
      </c>
      <c r="AY395" s="268" t="s">
        <v>222</v>
      </c>
    </row>
    <row r="396" s="15" customFormat="1">
      <c r="A396" s="15"/>
      <c r="B396" s="269"/>
      <c r="C396" s="270"/>
      <c r="D396" s="249" t="s">
        <v>233</v>
      </c>
      <c r="E396" s="271" t="s">
        <v>1</v>
      </c>
      <c r="F396" s="272" t="s">
        <v>242</v>
      </c>
      <c r="G396" s="270"/>
      <c r="H396" s="273">
        <v>2.0209999999999999</v>
      </c>
      <c r="I396" s="274"/>
      <c r="J396" s="270"/>
      <c r="K396" s="270"/>
      <c r="L396" s="275"/>
      <c r="M396" s="276"/>
      <c r="N396" s="277"/>
      <c r="O396" s="277"/>
      <c r="P396" s="277"/>
      <c r="Q396" s="277"/>
      <c r="R396" s="277"/>
      <c r="S396" s="277"/>
      <c r="T396" s="27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9" t="s">
        <v>233</v>
      </c>
      <c r="AU396" s="279" t="s">
        <v>14</v>
      </c>
      <c r="AV396" s="15" t="s">
        <v>114</v>
      </c>
      <c r="AW396" s="15" t="s">
        <v>35</v>
      </c>
      <c r="AX396" s="15" t="s">
        <v>80</v>
      </c>
      <c r="AY396" s="279" t="s">
        <v>222</v>
      </c>
    </row>
    <row r="397" s="14" customFormat="1">
      <c r="A397" s="14"/>
      <c r="B397" s="258"/>
      <c r="C397" s="259"/>
      <c r="D397" s="249" t="s">
        <v>233</v>
      </c>
      <c r="E397" s="260" t="s">
        <v>1</v>
      </c>
      <c r="F397" s="261" t="s">
        <v>433</v>
      </c>
      <c r="G397" s="259"/>
      <c r="H397" s="262">
        <v>2.3239999999999998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233</v>
      </c>
      <c r="AU397" s="268" t="s">
        <v>14</v>
      </c>
      <c r="AV397" s="14" t="s">
        <v>89</v>
      </c>
      <c r="AW397" s="14" t="s">
        <v>35</v>
      </c>
      <c r="AX397" s="14" t="s">
        <v>87</v>
      </c>
      <c r="AY397" s="268" t="s">
        <v>222</v>
      </c>
    </row>
    <row r="398" s="2" customFormat="1" ht="16.5" customHeight="1">
      <c r="A398" s="40"/>
      <c r="B398" s="41"/>
      <c r="C398" s="229" t="s">
        <v>434</v>
      </c>
      <c r="D398" s="229" t="s">
        <v>225</v>
      </c>
      <c r="E398" s="230" t="s">
        <v>435</v>
      </c>
      <c r="F398" s="231" t="s">
        <v>436</v>
      </c>
      <c r="G398" s="232" t="s">
        <v>247</v>
      </c>
      <c r="H398" s="233">
        <v>24.004999999999999</v>
      </c>
      <c r="I398" s="234"/>
      <c r="J398" s="235">
        <f>ROUND(I398*H398,2)</f>
        <v>0</v>
      </c>
      <c r="K398" s="231" t="s">
        <v>229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2.5018699999999998</v>
      </c>
      <c r="R398" s="238">
        <f>Q398*H398</f>
        <v>60.057389349999994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114</v>
      </c>
      <c r="AT398" s="240" t="s">
        <v>225</v>
      </c>
      <c r="AU398" s="240" t="s">
        <v>14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114</v>
      </c>
      <c r="BM398" s="240" t="s">
        <v>388</v>
      </c>
    </row>
    <row r="399" s="2" customFormat="1">
      <c r="A399" s="40"/>
      <c r="B399" s="41"/>
      <c r="C399" s="42"/>
      <c r="D399" s="242" t="s">
        <v>231</v>
      </c>
      <c r="E399" s="42"/>
      <c r="F399" s="243" t="s">
        <v>437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231</v>
      </c>
      <c r="AU399" s="19" t="s">
        <v>14</v>
      </c>
    </row>
    <row r="400" s="13" customFormat="1">
      <c r="A400" s="13"/>
      <c r="B400" s="247"/>
      <c r="C400" s="248"/>
      <c r="D400" s="249" t="s">
        <v>233</v>
      </c>
      <c r="E400" s="250" t="s">
        <v>1</v>
      </c>
      <c r="F400" s="251" t="s">
        <v>234</v>
      </c>
      <c r="G400" s="248"/>
      <c r="H400" s="250" t="s">
        <v>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233</v>
      </c>
      <c r="AU400" s="257" t="s">
        <v>14</v>
      </c>
      <c r="AV400" s="13" t="s">
        <v>87</v>
      </c>
      <c r="AW400" s="13" t="s">
        <v>35</v>
      </c>
      <c r="AX400" s="13" t="s">
        <v>80</v>
      </c>
      <c r="AY400" s="257" t="s">
        <v>222</v>
      </c>
    </row>
    <row r="401" s="13" customFormat="1">
      <c r="A401" s="13"/>
      <c r="B401" s="247"/>
      <c r="C401" s="248"/>
      <c r="D401" s="249" t="s">
        <v>233</v>
      </c>
      <c r="E401" s="250" t="s">
        <v>1</v>
      </c>
      <c r="F401" s="251" t="s">
        <v>235</v>
      </c>
      <c r="G401" s="248"/>
      <c r="H401" s="250" t="s">
        <v>1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233</v>
      </c>
      <c r="AU401" s="257" t="s">
        <v>14</v>
      </c>
      <c r="AV401" s="13" t="s">
        <v>87</v>
      </c>
      <c r="AW401" s="13" t="s">
        <v>35</v>
      </c>
      <c r="AX401" s="13" t="s">
        <v>80</v>
      </c>
      <c r="AY401" s="257" t="s">
        <v>222</v>
      </c>
    </row>
    <row r="402" s="13" customFormat="1">
      <c r="A402" s="13"/>
      <c r="B402" s="247"/>
      <c r="C402" s="248"/>
      <c r="D402" s="249" t="s">
        <v>233</v>
      </c>
      <c r="E402" s="250" t="s">
        <v>1</v>
      </c>
      <c r="F402" s="251" t="s">
        <v>237</v>
      </c>
      <c r="G402" s="248"/>
      <c r="H402" s="250" t="s">
        <v>1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7" t="s">
        <v>233</v>
      </c>
      <c r="AU402" s="257" t="s">
        <v>14</v>
      </c>
      <c r="AV402" s="13" t="s">
        <v>87</v>
      </c>
      <c r="AW402" s="13" t="s">
        <v>35</v>
      </c>
      <c r="AX402" s="13" t="s">
        <v>80</v>
      </c>
      <c r="AY402" s="257" t="s">
        <v>222</v>
      </c>
    </row>
    <row r="403" s="13" customFormat="1">
      <c r="A403" s="13"/>
      <c r="B403" s="247"/>
      <c r="C403" s="248"/>
      <c r="D403" s="249" t="s">
        <v>233</v>
      </c>
      <c r="E403" s="250" t="s">
        <v>1</v>
      </c>
      <c r="F403" s="251" t="s">
        <v>438</v>
      </c>
      <c r="G403" s="248"/>
      <c r="H403" s="250" t="s">
        <v>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233</v>
      </c>
      <c r="AU403" s="257" t="s">
        <v>14</v>
      </c>
      <c r="AV403" s="13" t="s">
        <v>87</v>
      </c>
      <c r="AW403" s="13" t="s">
        <v>35</v>
      </c>
      <c r="AX403" s="13" t="s">
        <v>80</v>
      </c>
      <c r="AY403" s="257" t="s">
        <v>222</v>
      </c>
    </row>
    <row r="404" s="14" customFormat="1">
      <c r="A404" s="14"/>
      <c r="B404" s="258"/>
      <c r="C404" s="259"/>
      <c r="D404" s="249" t="s">
        <v>233</v>
      </c>
      <c r="E404" s="260" t="s">
        <v>1</v>
      </c>
      <c r="F404" s="261" t="s">
        <v>256</v>
      </c>
      <c r="G404" s="259"/>
      <c r="H404" s="262">
        <v>3.8399999999999999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8" t="s">
        <v>233</v>
      </c>
      <c r="AU404" s="268" t="s">
        <v>14</v>
      </c>
      <c r="AV404" s="14" t="s">
        <v>89</v>
      </c>
      <c r="AW404" s="14" t="s">
        <v>35</v>
      </c>
      <c r="AX404" s="14" t="s">
        <v>80</v>
      </c>
      <c r="AY404" s="268" t="s">
        <v>222</v>
      </c>
    </row>
    <row r="405" s="14" customFormat="1">
      <c r="A405" s="14"/>
      <c r="B405" s="258"/>
      <c r="C405" s="259"/>
      <c r="D405" s="249" t="s">
        <v>233</v>
      </c>
      <c r="E405" s="260" t="s">
        <v>1</v>
      </c>
      <c r="F405" s="261" t="s">
        <v>257</v>
      </c>
      <c r="G405" s="259"/>
      <c r="H405" s="262">
        <v>7.6799999999999997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233</v>
      </c>
      <c r="AU405" s="268" t="s">
        <v>14</v>
      </c>
      <c r="AV405" s="14" t="s">
        <v>89</v>
      </c>
      <c r="AW405" s="14" t="s">
        <v>35</v>
      </c>
      <c r="AX405" s="14" t="s">
        <v>80</v>
      </c>
      <c r="AY405" s="268" t="s">
        <v>222</v>
      </c>
    </row>
    <row r="406" s="14" customFormat="1">
      <c r="A406" s="14"/>
      <c r="B406" s="258"/>
      <c r="C406" s="259"/>
      <c r="D406" s="249" t="s">
        <v>233</v>
      </c>
      <c r="E406" s="260" t="s">
        <v>1</v>
      </c>
      <c r="F406" s="261" t="s">
        <v>258</v>
      </c>
      <c r="G406" s="259"/>
      <c r="H406" s="262">
        <v>0.95999999999999996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233</v>
      </c>
      <c r="AU406" s="268" t="s">
        <v>14</v>
      </c>
      <c r="AV406" s="14" t="s">
        <v>89</v>
      </c>
      <c r="AW406" s="14" t="s">
        <v>35</v>
      </c>
      <c r="AX406" s="14" t="s">
        <v>80</v>
      </c>
      <c r="AY406" s="268" t="s">
        <v>222</v>
      </c>
    </row>
    <row r="407" s="14" customFormat="1">
      <c r="A407" s="14"/>
      <c r="B407" s="258"/>
      <c r="C407" s="259"/>
      <c r="D407" s="249" t="s">
        <v>233</v>
      </c>
      <c r="E407" s="260" t="s">
        <v>1</v>
      </c>
      <c r="F407" s="261" t="s">
        <v>259</v>
      </c>
      <c r="G407" s="259"/>
      <c r="H407" s="262">
        <v>1.0049999999999999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233</v>
      </c>
      <c r="AU407" s="268" t="s">
        <v>14</v>
      </c>
      <c r="AV407" s="14" t="s">
        <v>89</v>
      </c>
      <c r="AW407" s="14" t="s">
        <v>35</v>
      </c>
      <c r="AX407" s="14" t="s">
        <v>80</v>
      </c>
      <c r="AY407" s="268" t="s">
        <v>222</v>
      </c>
    </row>
    <row r="408" s="14" customFormat="1">
      <c r="A408" s="14"/>
      <c r="B408" s="258"/>
      <c r="C408" s="259"/>
      <c r="D408" s="249" t="s">
        <v>233</v>
      </c>
      <c r="E408" s="260" t="s">
        <v>1</v>
      </c>
      <c r="F408" s="261" t="s">
        <v>260</v>
      </c>
      <c r="G408" s="259"/>
      <c r="H408" s="262">
        <v>3.3279999999999998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8" t="s">
        <v>233</v>
      </c>
      <c r="AU408" s="268" t="s">
        <v>14</v>
      </c>
      <c r="AV408" s="14" t="s">
        <v>89</v>
      </c>
      <c r="AW408" s="14" t="s">
        <v>35</v>
      </c>
      <c r="AX408" s="14" t="s">
        <v>80</v>
      </c>
      <c r="AY408" s="268" t="s">
        <v>222</v>
      </c>
    </row>
    <row r="409" s="14" customFormat="1">
      <c r="A409" s="14"/>
      <c r="B409" s="258"/>
      <c r="C409" s="259"/>
      <c r="D409" s="249" t="s">
        <v>233</v>
      </c>
      <c r="E409" s="260" t="s">
        <v>1</v>
      </c>
      <c r="F409" s="261" t="s">
        <v>261</v>
      </c>
      <c r="G409" s="259"/>
      <c r="H409" s="262">
        <v>1.728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8" t="s">
        <v>233</v>
      </c>
      <c r="AU409" s="268" t="s">
        <v>14</v>
      </c>
      <c r="AV409" s="14" t="s">
        <v>89</v>
      </c>
      <c r="AW409" s="14" t="s">
        <v>35</v>
      </c>
      <c r="AX409" s="14" t="s">
        <v>80</v>
      </c>
      <c r="AY409" s="268" t="s">
        <v>222</v>
      </c>
    </row>
    <row r="410" s="14" customFormat="1">
      <c r="A410" s="14"/>
      <c r="B410" s="258"/>
      <c r="C410" s="259"/>
      <c r="D410" s="249" t="s">
        <v>233</v>
      </c>
      <c r="E410" s="260" t="s">
        <v>1</v>
      </c>
      <c r="F410" s="261" t="s">
        <v>262</v>
      </c>
      <c r="G410" s="259"/>
      <c r="H410" s="262">
        <v>0.86399999999999999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233</v>
      </c>
      <c r="AU410" s="268" t="s">
        <v>14</v>
      </c>
      <c r="AV410" s="14" t="s">
        <v>89</v>
      </c>
      <c r="AW410" s="14" t="s">
        <v>35</v>
      </c>
      <c r="AX410" s="14" t="s">
        <v>80</v>
      </c>
      <c r="AY410" s="268" t="s">
        <v>222</v>
      </c>
    </row>
    <row r="411" s="14" customFormat="1">
      <c r="A411" s="14"/>
      <c r="B411" s="258"/>
      <c r="C411" s="259"/>
      <c r="D411" s="249" t="s">
        <v>233</v>
      </c>
      <c r="E411" s="260" t="s">
        <v>1</v>
      </c>
      <c r="F411" s="261" t="s">
        <v>263</v>
      </c>
      <c r="G411" s="259"/>
      <c r="H411" s="262">
        <v>4.5999999999999996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233</v>
      </c>
      <c r="AU411" s="268" t="s">
        <v>14</v>
      </c>
      <c r="AV411" s="14" t="s">
        <v>89</v>
      </c>
      <c r="AW411" s="14" t="s">
        <v>35</v>
      </c>
      <c r="AX411" s="14" t="s">
        <v>80</v>
      </c>
      <c r="AY411" s="268" t="s">
        <v>222</v>
      </c>
    </row>
    <row r="412" s="15" customFormat="1">
      <c r="A412" s="15"/>
      <c r="B412" s="269"/>
      <c r="C412" s="270"/>
      <c r="D412" s="249" t="s">
        <v>233</v>
      </c>
      <c r="E412" s="271" t="s">
        <v>1</v>
      </c>
      <c r="F412" s="272" t="s">
        <v>242</v>
      </c>
      <c r="G412" s="270"/>
      <c r="H412" s="273">
        <v>24.004999999999999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233</v>
      </c>
      <c r="AU412" s="279" t="s">
        <v>14</v>
      </c>
      <c r="AV412" s="15" t="s">
        <v>114</v>
      </c>
      <c r="AW412" s="15" t="s">
        <v>35</v>
      </c>
      <c r="AX412" s="15" t="s">
        <v>87</v>
      </c>
      <c r="AY412" s="279" t="s">
        <v>222</v>
      </c>
    </row>
    <row r="413" s="2" customFormat="1" ht="16.5" customHeight="1">
      <c r="A413" s="40"/>
      <c r="B413" s="41"/>
      <c r="C413" s="229" t="s">
        <v>439</v>
      </c>
      <c r="D413" s="229" t="s">
        <v>225</v>
      </c>
      <c r="E413" s="230" t="s">
        <v>440</v>
      </c>
      <c r="F413" s="231" t="s">
        <v>441</v>
      </c>
      <c r="G413" s="232" t="s">
        <v>247</v>
      </c>
      <c r="H413" s="233">
        <v>1.2390000000000001</v>
      </c>
      <c r="I413" s="234"/>
      <c r="J413" s="235">
        <f>ROUND(I413*H413,2)</f>
        <v>0</v>
      </c>
      <c r="K413" s="231" t="s">
        <v>229</v>
      </c>
      <c r="L413" s="46"/>
      <c r="M413" s="236" t="s">
        <v>1</v>
      </c>
      <c r="N413" s="237" t="s">
        <v>45</v>
      </c>
      <c r="O413" s="93"/>
      <c r="P413" s="238">
        <f>O413*H413</f>
        <v>0</v>
      </c>
      <c r="Q413" s="238">
        <v>2.5018699999999998</v>
      </c>
      <c r="R413" s="238">
        <f>Q413*H413</f>
        <v>3.0998169299999998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114</v>
      </c>
      <c r="AT413" s="240" t="s">
        <v>225</v>
      </c>
      <c r="AU413" s="240" t="s">
        <v>14</v>
      </c>
      <c r="AY413" s="19" t="s">
        <v>222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87</v>
      </c>
      <c r="BK413" s="241">
        <f>ROUND(I413*H413,2)</f>
        <v>0</v>
      </c>
      <c r="BL413" s="19" t="s">
        <v>114</v>
      </c>
      <c r="BM413" s="240" t="s">
        <v>397</v>
      </c>
    </row>
    <row r="414" s="2" customFormat="1">
      <c r="A414" s="40"/>
      <c r="B414" s="41"/>
      <c r="C414" s="42"/>
      <c r="D414" s="242" t="s">
        <v>231</v>
      </c>
      <c r="E414" s="42"/>
      <c r="F414" s="243" t="s">
        <v>442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231</v>
      </c>
      <c r="AU414" s="19" t="s">
        <v>14</v>
      </c>
    </row>
    <row r="415" s="13" customFormat="1">
      <c r="A415" s="13"/>
      <c r="B415" s="247"/>
      <c r="C415" s="248"/>
      <c r="D415" s="249" t="s">
        <v>233</v>
      </c>
      <c r="E415" s="250" t="s">
        <v>1</v>
      </c>
      <c r="F415" s="251" t="s">
        <v>234</v>
      </c>
      <c r="G415" s="248"/>
      <c r="H415" s="250" t="s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233</v>
      </c>
      <c r="AU415" s="257" t="s">
        <v>14</v>
      </c>
      <c r="AV415" s="13" t="s">
        <v>87</v>
      </c>
      <c r="AW415" s="13" t="s">
        <v>35</v>
      </c>
      <c r="AX415" s="13" t="s">
        <v>80</v>
      </c>
      <c r="AY415" s="257" t="s">
        <v>222</v>
      </c>
    </row>
    <row r="416" s="13" customFormat="1">
      <c r="A416" s="13"/>
      <c r="B416" s="247"/>
      <c r="C416" s="248"/>
      <c r="D416" s="249" t="s">
        <v>233</v>
      </c>
      <c r="E416" s="250" t="s">
        <v>1</v>
      </c>
      <c r="F416" s="251" t="s">
        <v>235</v>
      </c>
      <c r="G416" s="248"/>
      <c r="H416" s="250" t="s">
        <v>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7" t="s">
        <v>233</v>
      </c>
      <c r="AU416" s="257" t="s">
        <v>14</v>
      </c>
      <c r="AV416" s="13" t="s">
        <v>87</v>
      </c>
      <c r="AW416" s="13" t="s">
        <v>35</v>
      </c>
      <c r="AX416" s="13" t="s">
        <v>80</v>
      </c>
      <c r="AY416" s="257" t="s">
        <v>222</v>
      </c>
    </row>
    <row r="417" s="13" customFormat="1">
      <c r="A417" s="13"/>
      <c r="B417" s="247"/>
      <c r="C417" s="248"/>
      <c r="D417" s="249" t="s">
        <v>233</v>
      </c>
      <c r="E417" s="250" t="s">
        <v>1</v>
      </c>
      <c r="F417" s="251" t="s">
        <v>237</v>
      </c>
      <c r="G417" s="248"/>
      <c r="H417" s="250" t="s">
        <v>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233</v>
      </c>
      <c r="AU417" s="257" t="s">
        <v>14</v>
      </c>
      <c r="AV417" s="13" t="s">
        <v>87</v>
      </c>
      <c r="AW417" s="13" t="s">
        <v>35</v>
      </c>
      <c r="AX417" s="13" t="s">
        <v>80</v>
      </c>
      <c r="AY417" s="257" t="s">
        <v>222</v>
      </c>
    </row>
    <row r="418" s="14" customFormat="1">
      <c r="A418" s="14"/>
      <c r="B418" s="258"/>
      <c r="C418" s="259"/>
      <c r="D418" s="249" t="s">
        <v>233</v>
      </c>
      <c r="E418" s="260" t="s">
        <v>1</v>
      </c>
      <c r="F418" s="261" t="s">
        <v>265</v>
      </c>
      <c r="G418" s="259"/>
      <c r="H418" s="262">
        <v>0.91500000000000004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233</v>
      </c>
      <c r="AU418" s="268" t="s">
        <v>14</v>
      </c>
      <c r="AV418" s="14" t="s">
        <v>89</v>
      </c>
      <c r="AW418" s="14" t="s">
        <v>35</v>
      </c>
      <c r="AX418" s="14" t="s">
        <v>80</v>
      </c>
      <c r="AY418" s="268" t="s">
        <v>222</v>
      </c>
    </row>
    <row r="419" s="14" customFormat="1">
      <c r="A419" s="14"/>
      <c r="B419" s="258"/>
      <c r="C419" s="259"/>
      <c r="D419" s="249" t="s">
        <v>233</v>
      </c>
      <c r="E419" s="260" t="s">
        <v>1</v>
      </c>
      <c r="F419" s="261" t="s">
        <v>266</v>
      </c>
      <c r="G419" s="259"/>
      <c r="H419" s="262">
        <v>0.32400000000000001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233</v>
      </c>
      <c r="AU419" s="268" t="s">
        <v>14</v>
      </c>
      <c r="AV419" s="14" t="s">
        <v>89</v>
      </c>
      <c r="AW419" s="14" t="s">
        <v>35</v>
      </c>
      <c r="AX419" s="14" t="s">
        <v>80</v>
      </c>
      <c r="AY419" s="268" t="s">
        <v>222</v>
      </c>
    </row>
    <row r="420" s="15" customFormat="1">
      <c r="A420" s="15"/>
      <c r="B420" s="269"/>
      <c r="C420" s="270"/>
      <c r="D420" s="249" t="s">
        <v>233</v>
      </c>
      <c r="E420" s="271" t="s">
        <v>1</v>
      </c>
      <c r="F420" s="272" t="s">
        <v>242</v>
      </c>
      <c r="G420" s="270"/>
      <c r="H420" s="273">
        <v>1.2390000000000001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233</v>
      </c>
      <c r="AU420" s="279" t="s">
        <v>14</v>
      </c>
      <c r="AV420" s="15" t="s">
        <v>114</v>
      </c>
      <c r="AW420" s="15" t="s">
        <v>35</v>
      </c>
      <c r="AX420" s="15" t="s">
        <v>87</v>
      </c>
      <c r="AY420" s="279" t="s">
        <v>222</v>
      </c>
    </row>
    <row r="421" s="2" customFormat="1" ht="33" customHeight="1">
      <c r="A421" s="40"/>
      <c r="B421" s="41"/>
      <c r="C421" s="229" t="s">
        <v>443</v>
      </c>
      <c r="D421" s="229" t="s">
        <v>225</v>
      </c>
      <c r="E421" s="230" t="s">
        <v>444</v>
      </c>
      <c r="F421" s="231" t="s">
        <v>445</v>
      </c>
      <c r="G421" s="232" t="s">
        <v>228</v>
      </c>
      <c r="H421" s="233">
        <v>38.954999999999998</v>
      </c>
      <c r="I421" s="234"/>
      <c r="J421" s="235">
        <f>ROUND(I421*H421,2)</f>
        <v>0</v>
      </c>
      <c r="K421" s="231" t="s">
        <v>229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1.0203599999999999</v>
      </c>
      <c r="R421" s="238">
        <f>Q421*H421</f>
        <v>39.748123799999995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114</v>
      </c>
      <c r="AT421" s="240" t="s">
        <v>225</v>
      </c>
      <c r="AU421" s="240" t="s">
        <v>14</v>
      </c>
      <c r="AY421" s="19" t="s">
        <v>222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87</v>
      </c>
      <c r="BK421" s="241">
        <f>ROUND(I421*H421,2)</f>
        <v>0</v>
      </c>
      <c r="BL421" s="19" t="s">
        <v>114</v>
      </c>
      <c r="BM421" s="240" t="s">
        <v>412</v>
      </c>
    </row>
    <row r="422" s="2" customFormat="1">
      <c r="A422" s="40"/>
      <c r="B422" s="41"/>
      <c r="C422" s="42"/>
      <c r="D422" s="242" t="s">
        <v>231</v>
      </c>
      <c r="E422" s="42"/>
      <c r="F422" s="243" t="s">
        <v>446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231</v>
      </c>
      <c r="AU422" s="19" t="s">
        <v>14</v>
      </c>
    </row>
    <row r="423" s="13" customFormat="1">
      <c r="A423" s="13"/>
      <c r="B423" s="247"/>
      <c r="C423" s="248"/>
      <c r="D423" s="249" t="s">
        <v>233</v>
      </c>
      <c r="E423" s="250" t="s">
        <v>1</v>
      </c>
      <c r="F423" s="251" t="s">
        <v>234</v>
      </c>
      <c r="G423" s="248"/>
      <c r="H423" s="250" t="s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233</v>
      </c>
      <c r="AU423" s="257" t="s">
        <v>14</v>
      </c>
      <c r="AV423" s="13" t="s">
        <v>87</v>
      </c>
      <c r="AW423" s="13" t="s">
        <v>35</v>
      </c>
      <c r="AX423" s="13" t="s">
        <v>80</v>
      </c>
      <c r="AY423" s="257" t="s">
        <v>222</v>
      </c>
    </row>
    <row r="424" s="13" customFormat="1">
      <c r="A424" s="13"/>
      <c r="B424" s="247"/>
      <c r="C424" s="248"/>
      <c r="D424" s="249" t="s">
        <v>233</v>
      </c>
      <c r="E424" s="250" t="s">
        <v>1</v>
      </c>
      <c r="F424" s="251" t="s">
        <v>235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233</v>
      </c>
      <c r="AU424" s="257" t="s">
        <v>14</v>
      </c>
      <c r="AV424" s="13" t="s">
        <v>87</v>
      </c>
      <c r="AW424" s="13" t="s">
        <v>35</v>
      </c>
      <c r="AX424" s="13" t="s">
        <v>80</v>
      </c>
      <c r="AY424" s="257" t="s">
        <v>222</v>
      </c>
    </row>
    <row r="425" s="13" customFormat="1">
      <c r="A425" s="13"/>
      <c r="B425" s="247"/>
      <c r="C425" s="248"/>
      <c r="D425" s="249" t="s">
        <v>233</v>
      </c>
      <c r="E425" s="250" t="s">
        <v>1</v>
      </c>
      <c r="F425" s="251" t="s">
        <v>237</v>
      </c>
      <c r="G425" s="248"/>
      <c r="H425" s="250" t="s">
        <v>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233</v>
      </c>
      <c r="AU425" s="257" t="s">
        <v>14</v>
      </c>
      <c r="AV425" s="13" t="s">
        <v>87</v>
      </c>
      <c r="AW425" s="13" t="s">
        <v>35</v>
      </c>
      <c r="AX425" s="13" t="s">
        <v>80</v>
      </c>
      <c r="AY425" s="257" t="s">
        <v>222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438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14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447</v>
      </c>
      <c r="G427" s="259"/>
      <c r="H427" s="262">
        <v>38.954999999999998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14</v>
      </c>
      <c r="AV427" s="14" t="s">
        <v>89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38.954999999999998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14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12" customFormat="1" ht="22.8" customHeight="1">
      <c r="A429" s="12"/>
      <c r="B429" s="213"/>
      <c r="C429" s="214"/>
      <c r="D429" s="215" t="s">
        <v>79</v>
      </c>
      <c r="E429" s="227" t="s">
        <v>14</v>
      </c>
      <c r="F429" s="227" t="s">
        <v>448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P430+P571</f>
        <v>0</v>
      </c>
      <c r="Q429" s="221"/>
      <c r="R429" s="222">
        <f>R430+R571</f>
        <v>80.376576190000009</v>
      </c>
      <c r="S429" s="221"/>
      <c r="T429" s="223">
        <f>T430+T571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87</v>
      </c>
      <c r="AT429" s="225" t="s">
        <v>79</v>
      </c>
      <c r="AU429" s="225" t="s">
        <v>87</v>
      </c>
      <c r="AY429" s="224" t="s">
        <v>222</v>
      </c>
      <c r="BK429" s="226">
        <f>BK430+BK571</f>
        <v>0</v>
      </c>
    </row>
    <row r="430" s="12" customFormat="1" ht="20.88" customHeight="1">
      <c r="A430" s="12"/>
      <c r="B430" s="213"/>
      <c r="C430" s="214"/>
      <c r="D430" s="215" t="s">
        <v>79</v>
      </c>
      <c r="E430" s="227" t="s">
        <v>449</v>
      </c>
      <c r="F430" s="227" t="s">
        <v>450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SUM(P431:P570)</f>
        <v>0</v>
      </c>
      <c r="Q430" s="221"/>
      <c r="R430" s="222">
        <f>SUM(R431:R570)</f>
        <v>58.034976290000003</v>
      </c>
      <c r="S430" s="221"/>
      <c r="T430" s="223">
        <f>SUM(T431:T570)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79</v>
      </c>
      <c r="AU430" s="225" t="s">
        <v>89</v>
      </c>
      <c r="AY430" s="224" t="s">
        <v>222</v>
      </c>
      <c r="BK430" s="226">
        <f>SUM(BK431:BK570)</f>
        <v>0</v>
      </c>
    </row>
    <row r="431" s="2" customFormat="1" ht="37.8" customHeight="1">
      <c r="A431" s="40"/>
      <c r="B431" s="41"/>
      <c r="C431" s="229" t="s">
        <v>449</v>
      </c>
      <c r="D431" s="229" t="s">
        <v>225</v>
      </c>
      <c r="E431" s="230" t="s">
        <v>451</v>
      </c>
      <c r="F431" s="231" t="s">
        <v>452</v>
      </c>
      <c r="G431" s="232" t="s">
        <v>228</v>
      </c>
      <c r="H431" s="233">
        <v>231.78700000000001</v>
      </c>
      <c r="I431" s="234"/>
      <c r="J431" s="235">
        <f>ROUND(I431*H431,2)</f>
        <v>0</v>
      </c>
      <c r="K431" s="231" t="s">
        <v>229</v>
      </c>
      <c r="L431" s="46"/>
      <c r="M431" s="236" t="s">
        <v>1</v>
      </c>
      <c r="N431" s="237" t="s">
        <v>45</v>
      </c>
      <c r="O431" s="93"/>
      <c r="P431" s="238">
        <f>O431*H431</f>
        <v>0</v>
      </c>
      <c r="Q431" s="238">
        <v>0.23097000000000001</v>
      </c>
      <c r="R431" s="238">
        <f>Q431*H431</f>
        <v>53.535843390000004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114</v>
      </c>
      <c r="AT431" s="240" t="s">
        <v>225</v>
      </c>
      <c r="AU431" s="240" t="s">
        <v>14</v>
      </c>
      <c r="AY431" s="19" t="s">
        <v>222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87</v>
      </c>
      <c r="BK431" s="241">
        <f>ROUND(I431*H431,2)</f>
        <v>0</v>
      </c>
      <c r="BL431" s="19" t="s">
        <v>114</v>
      </c>
      <c r="BM431" s="240" t="s">
        <v>423</v>
      </c>
    </row>
    <row r="432" s="2" customFormat="1">
      <c r="A432" s="40"/>
      <c r="B432" s="41"/>
      <c r="C432" s="42"/>
      <c r="D432" s="242" t="s">
        <v>231</v>
      </c>
      <c r="E432" s="42"/>
      <c r="F432" s="243" t="s">
        <v>453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231</v>
      </c>
      <c r="AU432" s="19" t="s">
        <v>14</v>
      </c>
    </row>
    <row r="433" s="13" customFormat="1">
      <c r="A433" s="13"/>
      <c r="B433" s="247"/>
      <c r="C433" s="248"/>
      <c r="D433" s="249" t="s">
        <v>233</v>
      </c>
      <c r="E433" s="250" t="s">
        <v>1</v>
      </c>
      <c r="F433" s="251" t="s">
        <v>234</v>
      </c>
      <c r="G433" s="248"/>
      <c r="H433" s="250" t="s">
        <v>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233</v>
      </c>
      <c r="AU433" s="257" t="s">
        <v>14</v>
      </c>
      <c r="AV433" s="13" t="s">
        <v>87</v>
      </c>
      <c r="AW433" s="13" t="s">
        <v>35</v>
      </c>
      <c r="AX433" s="13" t="s">
        <v>80</v>
      </c>
      <c r="AY433" s="257" t="s">
        <v>222</v>
      </c>
    </row>
    <row r="434" s="13" customFormat="1">
      <c r="A434" s="13"/>
      <c r="B434" s="247"/>
      <c r="C434" s="248"/>
      <c r="D434" s="249" t="s">
        <v>233</v>
      </c>
      <c r="E434" s="250" t="s">
        <v>1</v>
      </c>
      <c r="F434" s="251" t="s">
        <v>235</v>
      </c>
      <c r="G434" s="248"/>
      <c r="H434" s="250" t="s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233</v>
      </c>
      <c r="AU434" s="257" t="s">
        <v>14</v>
      </c>
      <c r="AV434" s="13" t="s">
        <v>87</v>
      </c>
      <c r="AW434" s="13" t="s">
        <v>35</v>
      </c>
      <c r="AX434" s="13" t="s">
        <v>80</v>
      </c>
      <c r="AY434" s="257" t="s">
        <v>222</v>
      </c>
    </row>
    <row r="435" s="13" customFormat="1">
      <c r="A435" s="13"/>
      <c r="B435" s="247"/>
      <c r="C435" s="248"/>
      <c r="D435" s="249" t="s">
        <v>233</v>
      </c>
      <c r="E435" s="250" t="s">
        <v>1</v>
      </c>
      <c r="F435" s="251" t="s">
        <v>237</v>
      </c>
      <c r="G435" s="248"/>
      <c r="H435" s="250" t="s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233</v>
      </c>
      <c r="AU435" s="257" t="s">
        <v>14</v>
      </c>
      <c r="AV435" s="13" t="s">
        <v>87</v>
      </c>
      <c r="AW435" s="13" t="s">
        <v>35</v>
      </c>
      <c r="AX435" s="13" t="s">
        <v>80</v>
      </c>
      <c r="AY435" s="257" t="s">
        <v>222</v>
      </c>
    </row>
    <row r="436" s="13" customFormat="1">
      <c r="A436" s="13"/>
      <c r="B436" s="247"/>
      <c r="C436" s="248"/>
      <c r="D436" s="249" t="s">
        <v>233</v>
      </c>
      <c r="E436" s="250" t="s">
        <v>1</v>
      </c>
      <c r="F436" s="251" t="s">
        <v>454</v>
      </c>
      <c r="G436" s="248"/>
      <c r="H436" s="250" t="s">
        <v>1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233</v>
      </c>
      <c r="AU436" s="257" t="s">
        <v>14</v>
      </c>
      <c r="AV436" s="13" t="s">
        <v>87</v>
      </c>
      <c r="AW436" s="13" t="s">
        <v>35</v>
      </c>
      <c r="AX436" s="13" t="s">
        <v>80</v>
      </c>
      <c r="AY436" s="257" t="s">
        <v>222</v>
      </c>
    </row>
    <row r="437" s="14" customFormat="1">
      <c r="A437" s="14"/>
      <c r="B437" s="258"/>
      <c r="C437" s="259"/>
      <c r="D437" s="249" t="s">
        <v>233</v>
      </c>
      <c r="E437" s="260" t="s">
        <v>1</v>
      </c>
      <c r="F437" s="261" t="s">
        <v>455</v>
      </c>
      <c r="G437" s="259"/>
      <c r="H437" s="262">
        <v>259.178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8" t="s">
        <v>233</v>
      </c>
      <c r="AU437" s="268" t="s">
        <v>14</v>
      </c>
      <c r="AV437" s="14" t="s">
        <v>89</v>
      </c>
      <c r="AW437" s="14" t="s">
        <v>35</v>
      </c>
      <c r="AX437" s="14" t="s">
        <v>80</v>
      </c>
      <c r="AY437" s="268" t="s">
        <v>222</v>
      </c>
    </row>
    <row r="438" s="13" customFormat="1">
      <c r="A438" s="13"/>
      <c r="B438" s="247"/>
      <c r="C438" s="248"/>
      <c r="D438" s="249" t="s">
        <v>233</v>
      </c>
      <c r="E438" s="250" t="s">
        <v>1</v>
      </c>
      <c r="F438" s="251" t="s">
        <v>456</v>
      </c>
      <c r="G438" s="248"/>
      <c r="H438" s="250" t="s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233</v>
      </c>
      <c r="AU438" s="257" t="s">
        <v>14</v>
      </c>
      <c r="AV438" s="13" t="s">
        <v>87</v>
      </c>
      <c r="AW438" s="13" t="s">
        <v>35</v>
      </c>
      <c r="AX438" s="13" t="s">
        <v>80</v>
      </c>
      <c r="AY438" s="257" t="s">
        <v>222</v>
      </c>
    </row>
    <row r="439" s="13" customFormat="1">
      <c r="A439" s="13"/>
      <c r="B439" s="247"/>
      <c r="C439" s="248"/>
      <c r="D439" s="249" t="s">
        <v>233</v>
      </c>
      <c r="E439" s="250" t="s">
        <v>1</v>
      </c>
      <c r="F439" s="251" t="s">
        <v>456</v>
      </c>
      <c r="G439" s="248"/>
      <c r="H439" s="250" t="s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233</v>
      </c>
      <c r="AU439" s="257" t="s">
        <v>14</v>
      </c>
      <c r="AV439" s="13" t="s">
        <v>87</v>
      </c>
      <c r="AW439" s="13" t="s">
        <v>35</v>
      </c>
      <c r="AX439" s="13" t="s">
        <v>80</v>
      </c>
      <c r="AY439" s="257" t="s">
        <v>222</v>
      </c>
    </row>
    <row r="440" s="14" customFormat="1">
      <c r="A440" s="14"/>
      <c r="B440" s="258"/>
      <c r="C440" s="259"/>
      <c r="D440" s="249" t="s">
        <v>233</v>
      </c>
      <c r="E440" s="260" t="s">
        <v>1</v>
      </c>
      <c r="F440" s="261" t="s">
        <v>457</v>
      </c>
      <c r="G440" s="259"/>
      <c r="H440" s="262">
        <v>-5.2800000000000002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8" t="s">
        <v>233</v>
      </c>
      <c r="AU440" s="268" t="s">
        <v>14</v>
      </c>
      <c r="AV440" s="14" t="s">
        <v>89</v>
      </c>
      <c r="AW440" s="14" t="s">
        <v>35</v>
      </c>
      <c r="AX440" s="14" t="s">
        <v>80</v>
      </c>
      <c r="AY440" s="268" t="s">
        <v>222</v>
      </c>
    </row>
    <row r="441" s="14" customFormat="1">
      <c r="A441" s="14"/>
      <c r="B441" s="258"/>
      <c r="C441" s="259"/>
      <c r="D441" s="249" t="s">
        <v>233</v>
      </c>
      <c r="E441" s="260" t="s">
        <v>1</v>
      </c>
      <c r="F441" s="261" t="s">
        <v>458</v>
      </c>
      <c r="G441" s="259"/>
      <c r="H441" s="262">
        <v>-1.3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233</v>
      </c>
      <c r="AU441" s="268" t="s">
        <v>14</v>
      </c>
      <c r="AV441" s="14" t="s">
        <v>89</v>
      </c>
      <c r="AW441" s="14" t="s">
        <v>35</v>
      </c>
      <c r="AX441" s="14" t="s">
        <v>80</v>
      </c>
      <c r="AY441" s="268" t="s">
        <v>222</v>
      </c>
    </row>
    <row r="442" s="14" customFormat="1">
      <c r="A442" s="14"/>
      <c r="B442" s="258"/>
      <c r="C442" s="259"/>
      <c r="D442" s="249" t="s">
        <v>233</v>
      </c>
      <c r="E442" s="260" t="s">
        <v>1</v>
      </c>
      <c r="F442" s="261" t="s">
        <v>459</v>
      </c>
      <c r="G442" s="259"/>
      <c r="H442" s="262">
        <v>-4.3200000000000003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8" t="s">
        <v>233</v>
      </c>
      <c r="AU442" s="268" t="s">
        <v>14</v>
      </c>
      <c r="AV442" s="14" t="s">
        <v>89</v>
      </c>
      <c r="AW442" s="14" t="s">
        <v>35</v>
      </c>
      <c r="AX442" s="14" t="s">
        <v>80</v>
      </c>
      <c r="AY442" s="268" t="s">
        <v>222</v>
      </c>
    </row>
    <row r="443" s="14" customFormat="1">
      <c r="A443" s="14"/>
      <c r="B443" s="258"/>
      <c r="C443" s="259"/>
      <c r="D443" s="249" t="s">
        <v>233</v>
      </c>
      <c r="E443" s="260" t="s">
        <v>1</v>
      </c>
      <c r="F443" s="261" t="s">
        <v>460</v>
      </c>
      <c r="G443" s="259"/>
      <c r="H443" s="262">
        <v>-2.3399999999999999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233</v>
      </c>
      <c r="AU443" s="268" t="s">
        <v>14</v>
      </c>
      <c r="AV443" s="14" t="s">
        <v>89</v>
      </c>
      <c r="AW443" s="14" t="s">
        <v>35</v>
      </c>
      <c r="AX443" s="14" t="s">
        <v>80</v>
      </c>
      <c r="AY443" s="268" t="s">
        <v>222</v>
      </c>
    </row>
    <row r="444" s="14" customFormat="1">
      <c r="A444" s="14"/>
      <c r="B444" s="258"/>
      <c r="C444" s="259"/>
      <c r="D444" s="249" t="s">
        <v>233</v>
      </c>
      <c r="E444" s="260" t="s">
        <v>1</v>
      </c>
      <c r="F444" s="261" t="s">
        <v>461</v>
      </c>
      <c r="G444" s="259"/>
      <c r="H444" s="262">
        <v>-2.9249999999999998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233</v>
      </c>
      <c r="AU444" s="268" t="s">
        <v>14</v>
      </c>
      <c r="AV444" s="14" t="s">
        <v>89</v>
      </c>
      <c r="AW444" s="14" t="s">
        <v>35</v>
      </c>
      <c r="AX444" s="14" t="s">
        <v>80</v>
      </c>
      <c r="AY444" s="268" t="s">
        <v>222</v>
      </c>
    </row>
    <row r="445" s="14" customFormat="1">
      <c r="A445" s="14"/>
      <c r="B445" s="258"/>
      <c r="C445" s="259"/>
      <c r="D445" s="249" t="s">
        <v>233</v>
      </c>
      <c r="E445" s="260" t="s">
        <v>1</v>
      </c>
      <c r="F445" s="261" t="s">
        <v>462</v>
      </c>
      <c r="G445" s="259"/>
      <c r="H445" s="262">
        <v>-5.2800000000000002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233</v>
      </c>
      <c r="AU445" s="268" t="s">
        <v>14</v>
      </c>
      <c r="AV445" s="14" t="s">
        <v>89</v>
      </c>
      <c r="AW445" s="14" t="s">
        <v>35</v>
      </c>
      <c r="AX445" s="14" t="s">
        <v>80</v>
      </c>
      <c r="AY445" s="268" t="s">
        <v>222</v>
      </c>
    </row>
    <row r="446" s="14" customFormat="1">
      <c r="A446" s="14"/>
      <c r="B446" s="258"/>
      <c r="C446" s="259"/>
      <c r="D446" s="249" t="s">
        <v>233</v>
      </c>
      <c r="E446" s="260" t="s">
        <v>1</v>
      </c>
      <c r="F446" s="261" t="s">
        <v>463</v>
      </c>
      <c r="G446" s="259"/>
      <c r="H446" s="262">
        <v>-3.5459999999999998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233</v>
      </c>
      <c r="AU446" s="268" t="s">
        <v>14</v>
      </c>
      <c r="AV446" s="14" t="s">
        <v>89</v>
      </c>
      <c r="AW446" s="14" t="s">
        <v>35</v>
      </c>
      <c r="AX446" s="14" t="s">
        <v>80</v>
      </c>
      <c r="AY446" s="268" t="s">
        <v>222</v>
      </c>
    </row>
    <row r="447" s="14" customFormat="1">
      <c r="A447" s="14"/>
      <c r="B447" s="258"/>
      <c r="C447" s="259"/>
      <c r="D447" s="249" t="s">
        <v>233</v>
      </c>
      <c r="E447" s="260" t="s">
        <v>1</v>
      </c>
      <c r="F447" s="261" t="s">
        <v>464</v>
      </c>
      <c r="G447" s="259"/>
      <c r="H447" s="262">
        <v>-9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233</v>
      </c>
      <c r="AU447" s="268" t="s">
        <v>14</v>
      </c>
      <c r="AV447" s="14" t="s">
        <v>89</v>
      </c>
      <c r="AW447" s="14" t="s">
        <v>35</v>
      </c>
      <c r="AX447" s="14" t="s">
        <v>80</v>
      </c>
      <c r="AY447" s="268" t="s">
        <v>222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465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14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3" customFormat="1">
      <c r="A449" s="13"/>
      <c r="B449" s="247"/>
      <c r="C449" s="248"/>
      <c r="D449" s="249" t="s">
        <v>233</v>
      </c>
      <c r="E449" s="250" t="s">
        <v>1</v>
      </c>
      <c r="F449" s="251" t="s">
        <v>466</v>
      </c>
      <c r="G449" s="248"/>
      <c r="H449" s="250" t="s">
        <v>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233</v>
      </c>
      <c r="AU449" s="257" t="s">
        <v>14</v>
      </c>
      <c r="AV449" s="13" t="s">
        <v>87</v>
      </c>
      <c r="AW449" s="13" t="s">
        <v>35</v>
      </c>
      <c r="AX449" s="13" t="s">
        <v>80</v>
      </c>
      <c r="AY449" s="257" t="s">
        <v>222</v>
      </c>
    </row>
    <row r="450" s="14" customFormat="1">
      <c r="A450" s="14"/>
      <c r="B450" s="258"/>
      <c r="C450" s="259"/>
      <c r="D450" s="249" t="s">
        <v>233</v>
      </c>
      <c r="E450" s="260" t="s">
        <v>1</v>
      </c>
      <c r="F450" s="261" t="s">
        <v>467</v>
      </c>
      <c r="G450" s="259"/>
      <c r="H450" s="262">
        <v>6.5999999999999996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233</v>
      </c>
      <c r="AU450" s="268" t="s">
        <v>14</v>
      </c>
      <c r="AV450" s="14" t="s">
        <v>89</v>
      </c>
      <c r="AW450" s="14" t="s">
        <v>35</v>
      </c>
      <c r="AX450" s="14" t="s">
        <v>80</v>
      </c>
      <c r="AY450" s="268" t="s">
        <v>222</v>
      </c>
    </row>
    <row r="451" s="15" customFormat="1">
      <c r="A451" s="15"/>
      <c r="B451" s="269"/>
      <c r="C451" s="270"/>
      <c r="D451" s="249" t="s">
        <v>233</v>
      </c>
      <c r="E451" s="271" t="s">
        <v>1</v>
      </c>
      <c r="F451" s="272" t="s">
        <v>242</v>
      </c>
      <c r="G451" s="270"/>
      <c r="H451" s="273">
        <v>231.78700000000001</v>
      </c>
      <c r="I451" s="274"/>
      <c r="J451" s="270"/>
      <c r="K451" s="270"/>
      <c r="L451" s="275"/>
      <c r="M451" s="276"/>
      <c r="N451" s="277"/>
      <c r="O451" s="277"/>
      <c r="P451" s="277"/>
      <c r="Q451" s="277"/>
      <c r="R451" s="277"/>
      <c r="S451" s="277"/>
      <c r="T451" s="27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9" t="s">
        <v>233</v>
      </c>
      <c r="AU451" s="279" t="s">
        <v>14</v>
      </c>
      <c r="AV451" s="15" t="s">
        <v>114</v>
      </c>
      <c r="AW451" s="15" t="s">
        <v>35</v>
      </c>
      <c r="AX451" s="15" t="s">
        <v>87</v>
      </c>
      <c r="AY451" s="279" t="s">
        <v>222</v>
      </c>
    </row>
    <row r="452" s="2" customFormat="1" ht="37.8" customHeight="1">
      <c r="A452" s="40"/>
      <c r="B452" s="41"/>
      <c r="C452" s="229" t="s">
        <v>468</v>
      </c>
      <c r="D452" s="229" t="s">
        <v>225</v>
      </c>
      <c r="E452" s="230" t="s">
        <v>469</v>
      </c>
      <c r="F452" s="231" t="s">
        <v>470</v>
      </c>
      <c r="G452" s="232" t="s">
        <v>228</v>
      </c>
      <c r="H452" s="233">
        <v>11.711</v>
      </c>
      <c r="I452" s="234"/>
      <c r="J452" s="235">
        <f>ROUND(I452*H452,2)</f>
        <v>0</v>
      </c>
      <c r="K452" s="231" t="s">
        <v>229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0.15273999999999999</v>
      </c>
      <c r="R452" s="238">
        <f>Q452*H452</f>
        <v>1.78873814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114</v>
      </c>
      <c r="AT452" s="240" t="s">
        <v>225</v>
      </c>
      <c r="AU452" s="240" t="s">
        <v>14</v>
      </c>
      <c r="AY452" s="19" t="s">
        <v>222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87</v>
      </c>
      <c r="BK452" s="241">
        <f>ROUND(I452*H452,2)</f>
        <v>0</v>
      </c>
      <c r="BL452" s="19" t="s">
        <v>114</v>
      </c>
      <c r="BM452" s="240" t="s">
        <v>434</v>
      </c>
    </row>
    <row r="453" s="2" customFormat="1">
      <c r="A453" s="40"/>
      <c r="B453" s="41"/>
      <c r="C453" s="42"/>
      <c r="D453" s="242" t="s">
        <v>231</v>
      </c>
      <c r="E453" s="42"/>
      <c r="F453" s="243" t="s">
        <v>471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231</v>
      </c>
      <c r="AU453" s="19" t="s">
        <v>14</v>
      </c>
    </row>
    <row r="454" s="13" customFormat="1">
      <c r="A454" s="13"/>
      <c r="B454" s="247"/>
      <c r="C454" s="248"/>
      <c r="D454" s="249" t="s">
        <v>233</v>
      </c>
      <c r="E454" s="250" t="s">
        <v>1</v>
      </c>
      <c r="F454" s="251" t="s">
        <v>234</v>
      </c>
      <c r="G454" s="248"/>
      <c r="H454" s="250" t="s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233</v>
      </c>
      <c r="AU454" s="257" t="s">
        <v>14</v>
      </c>
      <c r="AV454" s="13" t="s">
        <v>87</v>
      </c>
      <c r="AW454" s="13" t="s">
        <v>35</v>
      </c>
      <c r="AX454" s="13" t="s">
        <v>80</v>
      </c>
      <c r="AY454" s="257" t="s">
        <v>222</v>
      </c>
    </row>
    <row r="455" s="13" customFormat="1">
      <c r="A455" s="13"/>
      <c r="B455" s="247"/>
      <c r="C455" s="248"/>
      <c r="D455" s="249" t="s">
        <v>233</v>
      </c>
      <c r="E455" s="250" t="s">
        <v>1</v>
      </c>
      <c r="F455" s="251" t="s">
        <v>235</v>
      </c>
      <c r="G455" s="248"/>
      <c r="H455" s="250" t="s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233</v>
      </c>
      <c r="AU455" s="257" t="s">
        <v>14</v>
      </c>
      <c r="AV455" s="13" t="s">
        <v>87</v>
      </c>
      <c r="AW455" s="13" t="s">
        <v>35</v>
      </c>
      <c r="AX455" s="13" t="s">
        <v>80</v>
      </c>
      <c r="AY455" s="257" t="s">
        <v>222</v>
      </c>
    </row>
    <row r="456" s="13" customFormat="1">
      <c r="A456" s="13"/>
      <c r="B456" s="247"/>
      <c r="C456" s="248"/>
      <c r="D456" s="249" t="s">
        <v>233</v>
      </c>
      <c r="E456" s="250" t="s">
        <v>1</v>
      </c>
      <c r="F456" s="251" t="s">
        <v>237</v>
      </c>
      <c r="G456" s="248"/>
      <c r="H456" s="250" t="s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233</v>
      </c>
      <c r="AU456" s="257" t="s">
        <v>14</v>
      </c>
      <c r="AV456" s="13" t="s">
        <v>87</v>
      </c>
      <c r="AW456" s="13" t="s">
        <v>35</v>
      </c>
      <c r="AX456" s="13" t="s">
        <v>80</v>
      </c>
      <c r="AY456" s="257" t="s">
        <v>222</v>
      </c>
    </row>
    <row r="457" s="13" customFormat="1">
      <c r="A457" s="13"/>
      <c r="B457" s="247"/>
      <c r="C457" s="248"/>
      <c r="D457" s="249" t="s">
        <v>233</v>
      </c>
      <c r="E457" s="250" t="s">
        <v>1</v>
      </c>
      <c r="F457" s="251" t="s">
        <v>472</v>
      </c>
      <c r="G457" s="248"/>
      <c r="H457" s="250" t="s">
        <v>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233</v>
      </c>
      <c r="AU457" s="257" t="s">
        <v>14</v>
      </c>
      <c r="AV457" s="13" t="s">
        <v>87</v>
      </c>
      <c r="AW457" s="13" t="s">
        <v>35</v>
      </c>
      <c r="AX457" s="13" t="s">
        <v>80</v>
      </c>
      <c r="AY457" s="257" t="s">
        <v>222</v>
      </c>
    </row>
    <row r="458" s="14" customFormat="1">
      <c r="A458" s="14"/>
      <c r="B458" s="258"/>
      <c r="C458" s="259"/>
      <c r="D458" s="249" t="s">
        <v>233</v>
      </c>
      <c r="E458" s="260" t="s">
        <v>1</v>
      </c>
      <c r="F458" s="261" t="s">
        <v>473</v>
      </c>
      <c r="G458" s="259"/>
      <c r="H458" s="262">
        <v>11.711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233</v>
      </c>
      <c r="AU458" s="268" t="s">
        <v>14</v>
      </c>
      <c r="AV458" s="14" t="s">
        <v>89</v>
      </c>
      <c r="AW458" s="14" t="s">
        <v>35</v>
      </c>
      <c r="AX458" s="14" t="s">
        <v>80</v>
      </c>
      <c r="AY458" s="268" t="s">
        <v>222</v>
      </c>
    </row>
    <row r="459" s="15" customFormat="1">
      <c r="A459" s="15"/>
      <c r="B459" s="269"/>
      <c r="C459" s="270"/>
      <c r="D459" s="249" t="s">
        <v>233</v>
      </c>
      <c r="E459" s="271" t="s">
        <v>1</v>
      </c>
      <c r="F459" s="272" t="s">
        <v>242</v>
      </c>
      <c r="G459" s="270"/>
      <c r="H459" s="273">
        <v>11.711</v>
      </c>
      <c r="I459" s="274"/>
      <c r="J459" s="270"/>
      <c r="K459" s="270"/>
      <c r="L459" s="275"/>
      <c r="M459" s="276"/>
      <c r="N459" s="277"/>
      <c r="O459" s="277"/>
      <c r="P459" s="277"/>
      <c r="Q459" s="277"/>
      <c r="R459" s="277"/>
      <c r="S459" s="277"/>
      <c r="T459" s="27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9" t="s">
        <v>233</v>
      </c>
      <c r="AU459" s="279" t="s">
        <v>14</v>
      </c>
      <c r="AV459" s="15" t="s">
        <v>114</v>
      </c>
      <c r="AW459" s="15" t="s">
        <v>35</v>
      </c>
      <c r="AX459" s="15" t="s">
        <v>87</v>
      </c>
      <c r="AY459" s="279" t="s">
        <v>222</v>
      </c>
    </row>
    <row r="460" s="2" customFormat="1" ht="24.15" customHeight="1">
      <c r="A460" s="40"/>
      <c r="B460" s="41"/>
      <c r="C460" s="229" t="s">
        <v>474</v>
      </c>
      <c r="D460" s="229" t="s">
        <v>225</v>
      </c>
      <c r="E460" s="230" t="s">
        <v>475</v>
      </c>
      <c r="F460" s="231" t="s">
        <v>476</v>
      </c>
      <c r="G460" s="232" t="s">
        <v>477</v>
      </c>
      <c r="H460" s="233">
        <v>2</v>
      </c>
      <c r="I460" s="234"/>
      <c r="J460" s="235">
        <f>ROUND(I460*H460,2)</f>
        <v>0</v>
      </c>
      <c r="K460" s="231" t="s">
        <v>229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0.048919999999999998</v>
      </c>
      <c r="R460" s="238">
        <f>Q460*H460</f>
        <v>0.097839999999999996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114</v>
      </c>
      <c r="AT460" s="240" t="s">
        <v>225</v>
      </c>
      <c r="AU460" s="240" t="s">
        <v>14</v>
      </c>
      <c r="AY460" s="19" t="s">
        <v>222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87</v>
      </c>
      <c r="BK460" s="241">
        <f>ROUND(I460*H460,2)</f>
        <v>0</v>
      </c>
      <c r="BL460" s="19" t="s">
        <v>114</v>
      </c>
      <c r="BM460" s="240" t="s">
        <v>443</v>
      </c>
    </row>
    <row r="461" s="2" customFormat="1">
      <c r="A461" s="40"/>
      <c r="B461" s="41"/>
      <c r="C461" s="42"/>
      <c r="D461" s="242" t="s">
        <v>231</v>
      </c>
      <c r="E461" s="42"/>
      <c r="F461" s="243" t="s">
        <v>478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231</v>
      </c>
      <c r="AU461" s="19" t="s">
        <v>14</v>
      </c>
    </row>
    <row r="462" s="13" customFormat="1">
      <c r="A462" s="13"/>
      <c r="B462" s="247"/>
      <c r="C462" s="248"/>
      <c r="D462" s="249" t="s">
        <v>233</v>
      </c>
      <c r="E462" s="250" t="s">
        <v>1</v>
      </c>
      <c r="F462" s="251" t="s">
        <v>234</v>
      </c>
      <c r="G462" s="248"/>
      <c r="H462" s="250" t="s">
        <v>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233</v>
      </c>
      <c r="AU462" s="257" t="s">
        <v>14</v>
      </c>
      <c r="AV462" s="13" t="s">
        <v>87</v>
      </c>
      <c r="AW462" s="13" t="s">
        <v>35</v>
      </c>
      <c r="AX462" s="13" t="s">
        <v>80</v>
      </c>
      <c r="AY462" s="257" t="s">
        <v>222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235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237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14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3" customFormat="1">
      <c r="A465" s="13"/>
      <c r="B465" s="247"/>
      <c r="C465" s="248"/>
      <c r="D465" s="249" t="s">
        <v>233</v>
      </c>
      <c r="E465" s="250" t="s">
        <v>1</v>
      </c>
      <c r="F465" s="251" t="s">
        <v>479</v>
      </c>
      <c r="G465" s="248"/>
      <c r="H465" s="250" t="s">
        <v>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233</v>
      </c>
      <c r="AU465" s="257" t="s">
        <v>14</v>
      </c>
      <c r="AV465" s="13" t="s">
        <v>87</v>
      </c>
      <c r="AW465" s="13" t="s">
        <v>35</v>
      </c>
      <c r="AX465" s="13" t="s">
        <v>80</v>
      </c>
      <c r="AY465" s="257" t="s">
        <v>222</v>
      </c>
    </row>
    <row r="466" s="14" customFormat="1">
      <c r="A466" s="14"/>
      <c r="B466" s="258"/>
      <c r="C466" s="259"/>
      <c r="D466" s="249" t="s">
        <v>233</v>
      </c>
      <c r="E466" s="260" t="s">
        <v>1</v>
      </c>
      <c r="F466" s="261" t="s">
        <v>480</v>
      </c>
      <c r="G466" s="259"/>
      <c r="H466" s="262">
        <v>2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233</v>
      </c>
      <c r="AU466" s="268" t="s">
        <v>14</v>
      </c>
      <c r="AV466" s="14" t="s">
        <v>89</v>
      </c>
      <c r="AW466" s="14" t="s">
        <v>35</v>
      </c>
      <c r="AX466" s="14" t="s">
        <v>80</v>
      </c>
      <c r="AY466" s="268" t="s">
        <v>222</v>
      </c>
    </row>
    <row r="467" s="15" customFormat="1">
      <c r="A467" s="15"/>
      <c r="B467" s="269"/>
      <c r="C467" s="270"/>
      <c r="D467" s="249" t="s">
        <v>233</v>
      </c>
      <c r="E467" s="271" t="s">
        <v>1</v>
      </c>
      <c r="F467" s="272" t="s">
        <v>242</v>
      </c>
      <c r="G467" s="270"/>
      <c r="H467" s="273">
        <v>2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233</v>
      </c>
      <c r="AU467" s="279" t="s">
        <v>14</v>
      </c>
      <c r="AV467" s="15" t="s">
        <v>114</v>
      </c>
      <c r="AW467" s="15" t="s">
        <v>35</v>
      </c>
      <c r="AX467" s="15" t="s">
        <v>87</v>
      </c>
      <c r="AY467" s="279" t="s">
        <v>222</v>
      </c>
    </row>
    <row r="468" s="2" customFormat="1" ht="33" customHeight="1">
      <c r="A468" s="40"/>
      <c r="B468" s="41"/>
      <c r="C468" s="229" t="s">
        <v>481</v>
      </c>
      <c r="D468" s="229" t="s">
        <v>225</v>
      </c>
      <c r="E468" s="230" t="s">
        <v>482</v>
      </c>
      <c r="F468" s="231" t="s">
        <v>483</v>
      </c>
      <c r="G468" s="232" t="s">
        <v>477</v>
      </c>
      <c r="H468" s="233">
        <v>1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0.026280000000000001</v>
      </c>
      <c r="R468" s="238">
        <f>Q468*H468</f>
        <v>0.026280000000000001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114</v>
      </c>
      <c r="AT468" s="240" t="s">
        <v>225</v>
      </c>
      <c r="AU468" s="240" t="s">
        <v>14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114</v>
      </c>
      <c r="BM468" s="240" t="s">
        <v>468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484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14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14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235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14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14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3" customFormat="1">
      <c r="A473" s="13"/>
      <c r="B473" s="247"/>
      <c r="C473" s="248"/>
      <c r="D473" s="249" t="s">
        <v>233</v>
      </c>
      <c r="E473" s="250" t="s">
        <v>1</v>
      </c>
      <c r="F473" s="251" t="s">
        <v>479</v>
      </c>
      <c r="G473" s="248"/>
      <c r="H473" s="250" t="s">
        <v>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7" t="s">
        <v>233</v>
      </c>
      <c r="AU473" s="257" t="s">
        <v>14</v>
      </c>
      <c r="AV473" s="13" t="s">
        <v>87</v>
      </c>
      <c r="AW473" s="13" t="s">
        <v>35</v>
      </c>
      <c r="AX473" s="13" t="s">
        <v>80</v>
      </c>
      <c r="AY473" s="257" t="s">
        <v>222</v>
      </c>
    </row>
    <row r="474" s="14" customFormat="1">
      <c r="A474" s="14"/>
      <c r="B474" s="258"/>
      <c r="C474" s="259"/>
      <c r="D474" s="249" t="s">
        <v>233</v>
      </c>
      <c r="E474" s="260" t="s">
        <v>1</v>
      </c>
      <c r="F474" s="261" t="s">
        <v>485</v>
      </c>
      <c r="G474" s="259"/>
      <c r="H474" s="262">
        <v>1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8" t="s">
        <v>233</v>
      </c>
      <c r="AU474" s="268" t="s">
        <v>14</v>
      </c>
      <c r="AV474" s="14" t="s">
        <v>89</v>
      </c>
      <c r="AW474" s="14" t="s">
        <v>35</v>
      </c>
      <c r="AX474" s="14" t="s">
        <v>80</v>
      </c>
      <c r="AY474" s="268" t="s">
        <v>222</v>
      </c>
    </row>
    <row r="475" s="15" customFormat="1">
      <c r="A475" s="15"/>
      <c r="B475" s="269"/>
      <c r="C475" s="270"/>
      <c r="D475" s="249" t="s">
        <v>233</v>
      </c>
      <c r="E475" s="271" t="s">
        <v>1</v>
      </c>
      <c r="F475" s="272" t="s">
        <v>242</v>
      </c>
      <c r="G475" s="270"/>
      <c r="H475" s="273">
        <v>1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9" t="s">
        <v>233</v>
      </c>
      <c r="AU475" s="279" t="s">
        <v>14</v>
      </c>
      <c r="AV475" s="15" t="s">
        <v>114</v>
      </c>
      <c r="AW475" s="15" t="s">
        <v>35</v>
      </c>
      <c r="AX475" s="15" t="s">
        <v>87</v>
      </c>
      <c r="AY475" s="279" t="s">
        <v>222</v>
      </c>
    </row>
    <row r="476" s="2" customFormat="1" ht="33" customHeight="1">
      <c r="A476" s="40"/>
      <c r="B476" s="41"/>
      <c r="C476" s="229" t="s">
        <v>486</v>
      </c>
      <c r="D476" s="229" t="s">
        <v>225</v>
      </c>
      <c r="E476" s="230" t="s">
        <v>487</v>
      </c>
      <c r="F476" s="231" t="s">
        <v>488</v>
      </c>
      <c r="G476" s="232" t="s">
        <v>477</v>
      </c>
      <c r="H476" s="233">
        <v>20</v>
      </c>
      <c r="I476" s="234"/>
      <c r="J476" s="235">
        <f>ROUND(I476*H476,2)</f>
        <v>0</v>
      </c>
      <c r="K476" s="231" t="s">
        <v>229</v>
      </c>
      <c r="L476" s="46"/>
      <c r="M476" s="236" t="s">
        <v>1</v>
      </c>
      <c r="N476" s="237" t="s">
        <v>45</v>
      </c>
      <c r="O476" s="93"/>
      <c r="P476" s="238">
        <f>O476*H476</f>
        <v>0</v>
      </c>
      <c r="Q476" s="238">
        <v>0.032349999999999997</v>
      </c>
      <c r="R476" s="238">
        <f>Q476*H476</f>
        <v>0.64699999999999991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114</v>
      </c>
      <c r="AT476" s="240" t="s">
        <v>225</v>
      </c>
      <c r="AU476" s="240" t="s">
        <v>14</v>
      </c>
      <c r="AY476" s="19" t="s">
        <v>222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87</v>
      </c>
      <c r="BK476" s="241">
        <f>ROUND(I476*H476,2)</f>
        <v>0</v>
      </c>
      <c r="BL476" s="19" t="s">
        <v>114</v>
      </c>
      <c r="BM476" s="240" t="s">
        <v>481</v>
      </c>
    </row>
    <row r="477" s="2" customFormat="1">
      <c r="A477" s="40"/>
      <c r="B477" s="41"/>
      <c r="C477" s="42"/>
      <c r="D477" s="242" t="s">
        <v>231</v>
      </c>
      <c r="E477" s="42"/>
      <c r="F477" s="243" t="s">
        <v>489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231</v>
      </c>
      <c r="AU477" s="19" t="s">
        <v>14</v>
      </c>
    </row>
    <row r="478" s="13" customFormat="1">
      <c r="A478" s="13"/>
      <c r="B478" s="247"/>
      <c r="C478" s="248"/>
      <c r="D478" s="249" t="s">
        <v>233</v>
      </c>
      <c r="E478" s="250" t="s">
        <v>1</v>
      </c>
      <c r="F478" s="251" t="s">
        <v>234</v>
      </c>
      <c r="G478" s="248"/>
      <c r="H478" s="250" t="s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233</v>
      </c>
      <c r="AU478" s="257" t="s">
        <v>14</v>
      </c>
      <c r="AV478" s="13" t="s">
        <v>87</v>
      </c>
      <c r="AW478" s="13" t="s">
        <v>35</v>
      </c>
      <c r="AX478" s="13" t="s">
        <v>80</v>
      </c>
      <c r="AY478" s="257" t="s">
        <v>222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235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14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3" customFormat="1">
      <c r="A480" s="13"/>
      <c r="B480" s="247"/>
      <c r="C480" s="248"/>
      <c r="D480" s="249" t="s">
        <v>233</v>
      </c>
      <c r="E480" s="250" t="s">
        <v>1</v>
      </c>
      <c r="F480" s="251" t="s">
        <v>237</v>
      </c>
      <c r="G480" s="248"/>
      <c r="H480" s="250" t="s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233</v>
      </c>
      <c r="AU480" s="257" t="s">
        <v>14</v>
      </c>
      <c r="AV480" s="13" t="s">
        <v>87</v>
      </c>
      <c r="AW480" s="13" t="s">
        <v>35</v>
      </c>
      <c r="AX480" s="13" t="s">
        <v>80</v>
      </c>
      <c r="AY480" s="257" t="s">
        <v>222</v>
      </c>
    </row>
    <row r="481" s="13" customFormat="1">
      <c r="A481" s="13"/>
      <c r="B481" s="247"/>
      <c r="C481" s="248"/>
      <c r="D481" s="249" t="s">
        <v>233</v>
      </c>
      <c r="E481" s="250" t="s">
        <v>1</v>
      </c>
      <c r="F481" s="251" t="s">
        <v>479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233</v>
      </c>
      <c r="AU481" s="257" t="s">
        <v>14</v>
      </c>
      <c r="AV481" s="13" t="s">
        <v>87</v>
      </c>
      <c r="AW481" s="13" t="s">
        <v>35</v>
      </c>
      <c r="AX481" s="13" t="s">
        <v>80</v>
      </c>
      <c r="AY481" s="257" t="s">
        <v>222</v>
      </c>
    </row>
    <row r="482" s="14" customFormat="1">
      <c r="A482" s="14"/>
      <c r="B482" s="258"/>
      <c r="C482" s="259"/>
      <c r="D482" s="249" t="s">
        <v>233</v>
      </c>
      <c r="E482" s="260" t="s">
        <v>1</v>
      </c>
      <c r="F482" s="261" t="s">
        <v>490</v>
      </c>
      <c r="G482" s="259"/>
      <c r="H482" s="262">
        <v>20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233</v>
      </c>
      <c r="AU482" s="268" t="s">
        <v>14</v>
      </c>
      <c r="AV482" s="14" t="s">
        <v>89</v>
      </c>
      <c r="AW482" s="14" t="s">
        <v>35</v>
      </c>
      <c r="AX482" s="14" t="s">
        <v>80</v>
      </c>
      <c r="AY482" s="268" t="s">
        <v>222</v>
      </c>
    </row>
    <row r="483" s="15" customFormat="1">
      <c r="A483" s="15"/>
      <c r="B483" s="269"/>
      <c r="C483" s="270"/>
      <c r="D483" s="249" t="s">
        <v>233</v>
      </c>
      <c r="E483" s="271" t="s">
        <v>1</v>
      </c>
      <c r="F483" s="272" t="s">
        <v>242</v>
      </c>
      <c r="G483" s="270"/>
      <c r="H483" s="273">
        <v>20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233</v>
      </c>
      <c r="AU483" s="279" t="s">
        <v>14</v>
      </c>
      <c r="AV483" s="15" t="s">
        <v>114</v>
      </c>
      <c r="AW483" s="15" t="s">
        <v>35</v>
      </c>
      <c r="AX483" s="15" t="s">
        <v>87</v>
      </c>
      <c r="AY483" s="279" t="s">
        <v>222</v>
      </c>
    </row>
    <row r="484" s="2" customFormat="1" ht="33" customHeight="1">
      <c r="A484" s="40"/>
      <c r="B484" s="41"/>
      <c r="C484" s="229" t="s">
        <v>491</v>
      </c>
      <c r="D484" s="229" t="s">
        <v>225</v>
      </c>
      <c r="E484" s="230" t="s">
        <v>492</v>
      </c>
      <c r="F484" s="231" t="s">
        <v>493</v>
      </c>
      <c r="G484" s="232" t="s">
        <v>477</v>
      </c>
      <c r="H484" s="233">
        <v>1</v>
      </c>
      <c r="I484" s="234"/>
      <c r="J484" s="235">
        <f>ROUND(I484*H484,2)</f>
        <v>0</v>
      </c>
      <c r="K484" s="231" t="s">
        <v>229</v>
      </c>
      <c r="L484" s="46"/>
      <c r="M484" s="236" t="s">
        <v>1</v>
      </c>
      <c r="N484" s="237" t="s">
        <v>45</v>
      </c>
      <c r="O484" s="93"/>
      <c r="P484" s="238">
        <f>O484*H484</f>
        <v>0</v>
      </c>
      <c r="Q484" s="238">
        <v>0.08763</v>
      </c>
      <c r="R484" s="238">
        <f>Q484*H484</f>
        <v>0.08763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114</v>
      </c>
      <c r="AT484" s="240" t="s">
        <v>225</v>
      </c>
      <c r="AU484" s="240" t="s">
        <v>14</v>
      </c>
      <c r="AY484" s="19" t="s">
        <v>222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87</v>
      </c>
      <c r="BK484" s="241">
        <f>ROUND(I484*H484,2)</f>
        <v>0</v>
      </c>
      <c r="BL484" s="19" t="s">
        <v>114</v>
      </c>
      <c r="BM484" s="240" t="s">
        <v>491</v>
      </c>
    </row>
    <row r="485" s="2" customFormat="1">
      <c r="A485" s="40"/>
      <c r="B485" s="41"/>
      <c r="C485" s="42"/>
      <c r="D485" s="242" t="s">
        <v>231</v>
      </c>
      <c r="E485" s="42"/>
      <c r="F485" s="243" t="s">
        <v>494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231</v>
      </c>
      <c r="AU485" s="19" t="s">
        <v>14</v>
      </c>
    </row>
    <row r="486" s="13" customFormat="1">
      <c r="A486" s="13"/>
      <c r="B486" s="247"/>
      <c r="C486" s="248"/>
      <c r="D486" s="249" t="s">
        <v>233</v>
      </c>
      <c r="E486" s="250" t="s">
        <v>1</v>
      </c>
      <c r="F486" s="251" t="s">
        <v>234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233</v>
      </c>
      <c r="AU486" s="257" t="s">
        <v>14</v>
      </c>
      <c r="AV486" s="13" t="s">
        <v>87</v>
      </c>
      <c r="AW486" s="13" t="s">
        <v>35</v>
      </c>
      <c r="AX486" s="13" t="s">
        <v>80</v>
      </c>
      <c r="AY486" s="257" t="s">
        <v>222</v>
      </c>
    </row>
    <row r="487" s="13" customFormat="1">
      <c r="A487" s="13"/>
      <c r="B487" s="247"/>
      <c r="C487" s="248"/>
      <c r="D487" s="249" t="s">
        <v>233</v>
      </c>
      <c r="E487" s="250" t="s">
        <v>1</v>
      </c>
      <c r="F487" s="251" t="s">
        <v>235</v>
      </c>
      <c r="G487" s="248"/>
      <c r="H487" s="250" t="s">
        <v>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233</v>
      </c>
      <c r="AU487" s="257" t="s">
        <v>14</v>
      </c>
      <c r="AV487" s="13" t="s">
        <v>87</v>
      </c>
      <c r="AW487" s="13" t="s">
        <v>35</v>
      </c>
      <c r="AX487" s="13" t="s">
        <v>80</v>
      </c>
      <c r="AY487" s="257" t="s">
        <v>222</v>
      </c>
    </row>
    <row r="488" s="13" customFormat="1">
      <c r="A488" s="13"/>
      <c r="B488" s="247"/>
      <c r="C488" s="248"/>
      <c r="D488" s="249" t="s">
        <v>233</v>
      </c>
      <c r="E488" s="250" t="s">
        <v>1</v>
      </c>
      <c r="F488" s="251" t="s">
        <v>237</v>
      </c>
      <c r="G488" s="248"/>
      <c r="H488" s="250" t="s">
        <v>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233</v>
      </c>
      <c r="AU488" s="257" t="s">
        <v>14</v>
      </c>
      <c r="AV488" s="13" t="s">
        <v>87</v>
      </c>
      <c r="AW488" s="13" t="s">
        <v>35</v>
      </c>
      <c r="AX488" s="13" t="s">
        <v>80</v>
      </c>
      <c r="AY488" s="257" t="s">
        <v>222</v>
      </c>
    </row>
    <row r="489" s="13" customFormat="1">
      <c r="A489" s="13"/>
      <c r="B489" s="247"/>
      <c r="C489" s="248"/>
      <c r="D489" s="249" t="s">
        <v>233</v>
      </c>
      <c r="E489" s="250" t="s">
        <v>1</v>
      </c>
      <c r="F489" s="251" t="s">
        <v>479</v>
      </c>
      <c r="G489" s="248"/>
      <c r="H489" s="250" t="s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233</v>
      </c>
      <c r="AU489" s="257" t="s">
        <v>14</v>
      </c>
      <c r="AV489" s="13" t="s">
        <v>87</v>
      </c>
      <c r="AW489" s="13" t="s">
        <v>35</v>
      </c>
      <c r="AX489" s="13" t="s">
        <v>80</v>
      </c>
      <c r="AY489" s="257" t="s">
        <v>222</v>
      </c>
    </row>
    <row r="490" s="14" customFormat="1">
      <c r="A490" s="14"/>
      <c r="B490" s="258"/>
      <c r="C490" s="259"/>
      <c r="D490" s="249" t="s">
        <v>233</v>
      </c>
      <c r="E490" s="260" t="s">
        <v>1</v>
      </c>
      <c r="F490" s="261" t="s">
        <v>495</v>
      </c>
      <c r="G490" s="259"/>
      <c r="H490" s="262">
        <v>1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8" t="s">
        <v>233</v>
      </c>
      <c r="AU490" s="268" t="s">
        <v>14</v>
      </c>
      <c r="AV490" s="14" t="s">
        <v>89</v>
      </c>
      <c r="AW490" s="14" t="s">
        <v>35</v>
      </c>
      <c r="AX490" s="14" t="s">
        <v>80</v>
      </c>
      <c r="AY490" s="268" t="s">
        <v>222</v>
      </c>
    </row>
    <row r="491" s="15" customFormat="1">
      <c r="A491" s="15"/>
      <c r="B491" s="269"/>
      <c r="C491" s="270"/>
      <c r="D491" s="249" t="s">
        <v>233</v>
      </c>
      <c r="E491" s="271" t="s">
        <v>1</v>
      </c>
      <c r="F491" s="272" t="s">
        <v>242</v>
      </c>
      <c r="G491" s="270"/>
      <c r="H491" s="273">
        <v>1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9" t="s">
        <v>233</v>
      </c>
      <c r="AU491" s="279" t="s">
        <v>14</v>
      </c>
      <c r="AV491" s="15" t="s">
        <v>114</v>
      </c>
      <c r="AW491" s="15" t="s">
        <v>35</v>
      </c>
      <c r="AX491" s="15" t="s">
        <v>87</v>
      </c>
      <c r="AY491" s="279" t="s">
        <v>222</v>
      </c>
    </row>
    <row r="492" s="2" customFormat="1" ht="24.15" customHeight="1">
      <c r="A492" s="40"/>
      <c r="B492" s="41"/>
      <c r="C492" s="229" t="s">
        <v>496</v>
      </c>
      <c r="D492" s="229" t="s">
        <v>225</v>
      </c>
      <c r="E492" s="230" t="s">
        <v>497</v>
      </c>
      <c r="F492" s="231" t="s">
        <v>498</v>
      </c>
      <c r="G492" s="232" t="s">
        <v>477</v>
      </c>
      <c r="H492" s="233">
        <v>1</v>
      </c>
      <c r="I492" s="234"/>
      <c r="J492" s="235">
        <f>ROUND(I492*H492,2)</f>
        <v>0</v>
      </c>
      <c r="K492" s="231" t="s">
        <v>229</v>
      </c>
      <c r="L492" s="46"/>
      <c r="M492" s="236" t="s">
        <v>1</v>
      </c>
      <c r="N492" s="237" t="s">
        <v>45</v>
      </c>
      <c r="O492" s="93"/>
      <c r="P492" s="238">
        <f>O492*H492</f>
        <v>0</v>
      </c>
      <c r="Q492" s="238">
        <v>0.062210000000000001</v>
      </c>
      <c r="R492" s="238">
        <f>Q492*H492</f>
        <v>0.062210000000000001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114</v>
      </c>
      <c r="AT492" s="240" t="s">
        <v>225</v>
      </c>
      <c r="AU492" s="240" t="s">
        <v>14</v>
      </c>
      <c r="AY492" s="19" t="s">
        <v>222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87</v>
      </c>
      <c r="BK492" s="241">
        <f>ROUND(I492*H492,2)</f>
        <v>0</v>
      </c>
      <c r="BL492" s="19" t="s">
        <v>114</v>
      </c>
      <c r="BM492" s="240" t="s">
        <v>499</v>
      </c>
    </row>
    <row r="493" s="2" customFormat="1">
      <c r="A493" s="40"/>
      <c r="B493" s="41"/>
      <c r="C493" s="42"/>
      <c r="D493" s="242" t="s">
        <v>231</v>
      </c>
      <c r="E493" s="42"/>
      <c r="F493" s="243" t="s">
        <v>500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231</v>
      </c>
      <c r="AU493" s="19" t="s">
        <v>14</v>
      </c>
    </row>
    <row r="494" s="13" customFormat="1">
      <c r="A494" s="13"/>
      <c r="B494" s="247"/>
      <c r="C494" s="248"/>
      <c r="D494" s="249" t="s">
        <v>233</v>
      </c>
      <c r="E494" s="250" t="s">
        <v>1</v>
      </c>
      <c r="F494" s="251" t="s">
        <v>234</v>
      </c>
      <c r="G494" s="248"/>
      <c r="H494" s="250" t="s">
        <v>1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7" t="s">
        <v>233</v>
      </c>
      <c r="AU494" s="257" t="s">
        <v>14</v>
      </c>
      <c r="AV494" s="13" t="s">
        <v>87</v>
      </c>
      <c r="AW494" s="13" t="s">
        <v>35</v>
      </c>
      <c r="AX494" s="13" t="s">
        <v>80</v>
      </c>
      <c r="AY494" s="257" t="s">
        <v>222</v>
      </c>
    </row>
    <row r="495" s="13" customFormat="1">
      <c r="A495" s="13"/>
      <c r="B495" s="247"/>
      <c r="C495" s="248"/>
      <c r="D495" s="249" t="s">
        <v>233</v>
      </c>
      <c r="E495" s="250" t="s">
        <v>1</v>
      </c>
      <c r="F495" s="251" t="s">
        <v>235</v>
      </c>
      <c r="G495" s="248"/>
      <c r="H495" s="250" t="s">
        <v>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7" t="s">
        <v>233</v>
      </c>
      <c r="AU495" s="257" t="s">
        <v>14</v>
      </c>
      <c r="AV495" s="13" t="s">
        <v>87</v>
      </c>
      <c r="AW495" s="13" t="s">
        <v>35</v>
      </c>
      <c r="AX495" s="13" t="s">
        <v>80</v>
      </c>
      <c r="AY495" s="257" t="s">
        <v>222</v>
      </c>
    </row>
    <row r="496" s="13" customFormat="1">
      <c r="A496" s="13"/>
      <c r="B496" s="247"/>
      <c r="C496" s="248"/>
      <c r="D496" s="249" t="s">
        <v>233</v>
      </c>
      <c r="E496" s="250" t="s">
        <v>1</v>
      </c>
      <c r="F496" s="251" t="s">
        <v>237</v>
      </c>
      <c r="G496" s="248"/>
      <c r="H496" s="250" t="s">
        <v>1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233</v>
      </c>
      <c r="AU496" s="257" t="s">
        <v>14</v>
      </c>
      <c r="AV496" s="13" t="s">
        <v>87</v>
      </c>
      <c r="AW496" s="13" t="s">
        <v>35</v>
      </c>
      <c r="AX496" s="13" t="s">
        <v>80</v>
      </c>
      <c r="AY496" s="257" t="s">
        <v>222</v>
      </c>
    </row>
    <row r="497" s="13" customFormat="1">
      <c r="A497" s="13"/>
      <c r="B497" s="247"/>
      <c r="C497" s="248"/>
      <c r="D497" s="249" t="s">
        <v>233</v>
      </c>
      <c r="E497" s="250" t="s">
        <v>1</v>
      </c>
      <c r="F497" s="251" t="s">
        <v>479</v>
      </c>
      <c r="G497" s="248"/>
      <c r="H497" s="250" t="s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233</v>
      </c>
      <c r="AU497" s="257" t="s">
        <v>14</v>
      </c>
      <c r="AV497" s="13" t="s">
        <v>87</v>
      </c>
      <c r="AW497" s="13" t="s">
        <v>35</v>
      </c>
      <c r="AX497" s="13" t="s">
        <v>80</v>
      </c>
      <c r="AY497" s="257" t="s">
        <v>222</v>
      </c>
    </row>
    <row r="498" s="14" customFormat="1">
      <c r="A498" s="14"/>
      <c r="B498" s="258"/>
      <c r="C498" s="259"/>
      <c r="D498" s="249" t="s">
        <v>233</v>
      </c>
      <c r="E498" s="260" t="s">
        <v>1</v>
      </c>
      <c r="F498" s="261" t="s">
        <v>501</v>
      </c>
      <c r="G498" s="259"/>
      <c r="H498" s="262">
        <v>1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8" t="s">
        <v>233</v>
      </c>
      <c r="AU498" s="268" t="s">
        <v>14</v>
      </c>
      <c r="AV498" s="14" t="s">
        <v>89</v>
      </c>
      <c r="AW498" s="14" t="s">
        <v>35</v>
      </c>
      <c r="AX498" s="14" t="s">
        <v>80</v>
      </c>
      <c r="AY498" s="268" t="s">
        <v>222</v>
      </c>
    </row>
    <row r="499" s="15" customFormat="1">
      <c r="A499" s="15"/>
      <c r="B499" s="269"/>
      <c r="C499" s="270"/>
      <c r="D499" s="249" t="s">
        <v>233</v>
      </c>
      <c r="E499" s="271" t="s">
        <v>1</v>
      </c>
      <c r="F499" s="272" t="s">
        <v>242</v>
      </c>
      <c r="G499" s="270"/>
      <c r="H499" s="273">
        <v>1</v>
      </c>
      <c r="I499" s="274"/>
      <c r="J499" s="270"/>
      <c r="K499" s="270"/>
      <c r="L499" s="275"/>
      <c r="M499" s="276"/>
      <c r="N499" s="277"/>
      <c r="O499" s="277"/>
      <c r="P499" s="277"/>
      <c r="Q499" s="277"/>
      <c r="R499" s="277"/>
      <c r="S499" s="277"/>
      <c r="T499" s="27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9" t="s">
        <v>233</v>
      </c>
      <c r="AU499" s="279" t="s">
        <v>14</v>
      </c>
      <c r="AV499" s="15" t="s">
        <v>114</v>
      </c>
      <c r="AW499" s="15" t="s">
        <v>35</v>
      </c>
      <c r="AX499" s="15" t="s">
        <v>87</v>
      </c>
      <c r="AY499" s="279" t="s">
        <v>222</v>
      </c>
    </row>
    <row r="500" s="2" customFormat="1" ht="24.15" customHeight="1">
      <c r="A500" s="40"/>
      <c r="B500" s="41"/>
      <c r="C500" s="229" t="s">
        <v>499</v>
      </c>
      <c r="D500" s="229" t="s">
        <v>225</v>
      </c>
      <c r="E500" s="230" t="s">
        <v>502</v>
      </c>
      <c r="F500" s="231" t="s">
        <v>503</v>
      </c>
      <c r="G500" s="232" t="s">
        <v>477</v>
      </c>
      <c r="H500" s="233">
        <v>6</v>
      </c>
      <c r="I500" s="234"/>
      <c r="J500" s="235">
        <f>ROUND(I500*H500,2)</f>
        <v>0</v>
      </c>
      <c r="K500" s="231" t="s">
        <v>229</v>
      </c>
      <c r="L500" s="46"/>
      <c r="M500" s="236" t="s">
        <v>1</v>
      </c>
      <c r="N500" s="237" t="s">
        <v>45</v>
      </c>
      <c r="O500" s="93"/>
      <c r="P500" s="238">
        <f>O500*H500</f>
        <v>0</v>
      </c>
      <c r="Q500" s="238">
        <v>0.081309999999999993</v>
      </c>
      <c r="R500" s="238">
        <f>Q500*H500</f>
        <v>0.48785999999999996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114</v>
      </c>
      <c r="AT500" s="240" t="s">
        <v>225</v>
      </c>
      <c r="AU500" s="240" t="s">
        <v>14</v>
      </c>
      <c r="AY500" s="19" t="s">
        <v>222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87</v>
      </c>
      <c r="BK500" s="241">
        <f>ROUND(I500*H500,2)</f>
        <v>0</v>
      </c>
      <c r="BL500" s="19" t="s">
        <v>114</v>
      </c>
      <c r="BM500" s="240" t="s">
        <v>504</v>
      </c>
    </row>
    <row r="501" s="2" customFormat="1">
      <c r="A501" s="40"/>
      <c r="B501" s="41"/>
      <c r="C501" s="42"/>
      <c r="D501" s="242" t="s">
        <v>231</v>
      </c>
      <c r="E501" s="42"/>
      <c r="F501" s="243" t="s">
        <v>505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231</v>
      </c>
      <c r="AU501" s="19" t="s">
        <v>14</v>
      </c>
    </row>
    <row r="502" s="13" customFormat="1">
      <c r="A502" s="13"/>
      <c r="B502" s="247"/>
      <c r="C502" s="248"/>
      <c r="D502" s="249" t="s">
        <v>233</v>
      </c>
      <c r="E502" s="250" t="s">
        <v>1</v>
      </c>
      <c r="F502" s="251" t="s">
        <v>234</v>
      </c>
      <c r="G502" s="248"/>
      <c r="H502" s="250" t="s">
        <v>1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7" t="s">
        <v>233</v>
      </c>
      <c r="AU502" s="257" t="s">
        <v>14</v>
      </c>
      <c r="AV502" s="13" t="s">
        <v>87</v>
      </c>
      <c r="AW502" s="13" t="s">
        <v>35</v>
      </c>
      <c r="AX502" s="13" t="s">
        <v>80</v>
      </c>
      <c r="AY502" s="257" t="s">
        <v>222</v>
      </c>
    </row>
    <row r="503" s="13" customFormat="1">
      <c r="A503" s="13"/>
      <c r="B503" s="247"/>
      <c r="C503" s="248"/>
      <c r="D503" s="249" t="s">
        <v>233</v>
      </c>
      <c r="E503" s="250" t="s">
        <v>1</v>
      </c>
      <c r="F503" s="251" t="s">
        <v>235</v>
      </c>
      <c r="G503" s="248"/>
      <c r="H503" s="250" t="s">
        <v>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233</v>
      </c>
      <c r="AU503" s="257" t="s">
        <v>14</v>
      </c>
      <c r="AV503" s="13" t="s">
        <v>87</v>
      </c>
      <c r="AW503" s="13" t="s">
        <v>35</v>
      </c>
      <c r="AX503" s="13" t="s">
        <v>80</v>
      </c>
      <c r="AY503" s="257" t="s">
        <v>222</v>
      </c>
    </row>
    <row r="504" s="13" customFormat="1">
      <c r="A504" s="13"/>
      <c r="B504" s="247"/>
      <c r="C504" s="248"/>
      <c r="D504" s="249" t="s">
        <v>233</v>
      </c>
      <c r="E504" s="250" t="s">
        <v>1</v>
      </c>
      <c r="F504" s="251" t="s">
        <v>237</v>
      </c>
      <c r="G504" s="248"/>
      <c r="H504" s="250" t="s">
        <v>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7" t="s">
        <v>233</v>
      </c>
      <c r="AU504" s="257" t="s">
        <v>14</v>
      </c>
      <c r="AV504" s="13" t="s">
        <v>87</v>
      </c>
      <c r="AW504" s="13" t="s">
        <v>35</v>
      </c>
      <c r="AX504" s="13" t="s">
        <v>80</v>
      </c>
      <c r="AY504" s="257" t="s">
        <v>222</v>
      </c>
    </row>
    <row r="505" s="13" customFormat="1">
      <c r="A505" s="13"/>
      <c r="B505" s="247"/>
      <c r="C505" s="248"/>
      <c r="D505" s="249" t="s">
        <v>233</v>
      </c>
      <c r="E505" s="250" t="s">
        <v>1</v>
      </c>
      <c r="F505" s="251" t="s">
        <v>479</v>
      </c>
      <c r="G505" s="248"/>
      <c r="H505" s="250" t="s">
        <v>1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7" t="s">
        <v>233</v>
      </c>
      <c r="AU505" s="257" t="s">
        <v>14</v>
      </c>
      <c r="AV505" s="13" t="s">
        <v>87</v>
      </c>
      <c r="AW505" s="13" t="s">
        <v>35</v>
      </c>
      <c r="AX505" s="13" t="s">
        <v>80</v>
      </c>
      <c r="AY505" s="257" t="s">
        <v>222</v>
      </c>
    </row>
    <row r="506" s="14" customFormat="1">
      <c r="A506" s="14"/>
      <c r="B506" s="258"/>
      <c r="C506" s="259"/>
      <c r="D506" s="249" t="s">
        <v>233</v>
      </c>
      <c r="E506" s="260" t="s">
        <v>1</v>
      </c>
      <c r="F506" s="261" t="s">
        <v>506</v>
      </c>
      <c r="G506" s="259"/>
      <c r="H506" s="262">
        <v>6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8" t="s">
        <v>233</v>
      </c>
      <c r="AU506" s="268" t="s">
        <v>14</v>
      </c>
      <c r="AV506" s="14" t="s">
        <v>89</v>
      </c>
      <c r="AW506" s="14" t="s">
        <v>35</v>
      </c>
      <c r="AX506" s="14" t="s">
        <v>80</v>
      </c>
      <c r="AY506" s="268" t="s">
        <v>222</v>
      </c>
    </row>
    <row r="507" s="15" customFormat="1">
      <c r="A507" s="15"/>
      <c r="B507" s="269"/>
      <c r="C507" s="270"/>
      <c r="D507" s="249" t="s">
        <v>233</v>
      </c>
      <c r="E507" s="271" t="s">
        <v>1</v>
      </c>
      <c r="F507" s="272" t="s">
        <v>242</v>
      </c>
      <c r="G507" s="270"/>
      <c r="H507" s="273">
        <v>6</v>
      </c>
      <c r="I507" s="274"/>
      <c r="J507" s="270"/>
      <c r="K507" s="270"/>
      <c r="L507" s="275"/>
      <c r="M507" s="276"/>
      <c r="N507" s="277"/>
      <c r="O507" s="277"/>
      <c r="P507" s="277"/>
      <c r="Q507" s="277"/>
      <c r="R507" s="277"/>
      <c r="S507" s="277"/>
      <c r="T507" s="27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9" t="s">
        <v>233</v>
      </c>
      <c r="AU507" s="279" t="s">
        <v>14</v>
      </c>
      <c r="AV507" s="15" t="s">
        <v>114</v>
      </c>
      <c r="AW507" s="15" t="s">
        <v>35</v>
      </c>
      <c r="AX507" s="15" t="s">
        <v>87</v>
      </c>
      <c r="AY507" s="279" t="s">
        <v>222</v>
      </c>
    </row>
    <row r="508" s="2" customFormat="1" ht="24.15" customHeight="1">
      <c r="A508" s="40"/>
      <c r="B508" s="41"/>
      <c r="C508" s="229" t="s">
        <v>507</v>
      </c>
      <c r="D508" s="229" t="s">
        <v>225</v>
      </c>
      <c r="E508" s="230" t="s">
        <v>508</v>
      </c>
      <c r="F508" s="231" t="s">
        <v>509</v>
      </c>
      <c r="G508" s="232" t="s">
        <v>477</v>
      </c>
      <c r="H508" s="233">
        <v>6</v>
      </c>
      <c r="I508" s="234"/>
      <c r="J508" s="235">
        <f>ROUND(I508*H508,2)</f>
        <v>0</v>
      </c>
      <c r="K508" s="231" t="s">
        <v>229</v>
      </c>
      <c r="L508" s="46"/>
      <c r="M508" s="236" t="s">
        <v>1</v>
      </c>
      <c r="N508" s="237" t="s">
        <v>45</v>
      </c>
      <c r="O508" s="93"/>
      <c r="P508" s="238">
        <f>O508*H508</f>
        <v>0</v>
      </c>
      <c r="Q508" s="238">
        <v>0.10931</v>
      </c>
      <c r="R508" s="238">
        <f>Q508*H508</f>
        <v>0.65586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114</v>
      </c>
      <c r="AT508" s="240" t="s">
        <v>225</v>
      </c>
      <c r="AU508" s="240" t="s">
        <v>14</v>
      </c>
      <c r="AY508" s="19" t="s">
        <v>222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87</v>
      </c>
      <c r="BK508" s="241">
        <f>ROUND(I508*H508,2)</f>
        <v>0</v>
      </c>
      <c r="BL508" s="19" t="s">
        <v>114</v>
      </c>
      <c r="BM508" s="240" t="s">
        <v>510</v>
      </c>
    </row>
    <row r="509" s="2" customFormat="1">
      <c r="A509" s="40"/>
      <c r="B509" s="41"/>
      <c r="C509" s="42"/>
      <c r="D509" s="242" t="s">
        <v>231</v>
      </c>
      <c r="E509" s="42"/>
      <c r="F509" s="243" t="s">
        <v>511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231</v>
      </c>
      <c r="AU509" s="19" t="s">
        <v>14</v>
      </c>
    </row>
    <row r="510" s="13" customFormat="1">
      <c r="A510" s="13"/>
      <c r="B510" s="247"/>
      <c r="C510" s="248"/>
      <c r="D510" s="249" t="s">
        <v>233</v>
      </c>
      <c r="E510" s="250" t="s">
        <v>1</v>
      </c>
      <c r="F510" s="251" t="s">
        <v>234</v>
      </c>
      <c r="G510" s="248"/>
      <c r="H510" s="250" t="s">
        <v>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233</v>
      </c>
      <c r="AU510" s="257" t="s">
        <v>14</v>
      </c>
      <c r="AV510" s="13" t="s">
        <v>87</v>
      </c>
      <c r="AW510" s="13" t="s">
        <v>35</v>
      </c>
      <c r="AX510" s="13" t="s">
        <v>80</v>
      </c>
      <c r="AY510" s="257" t="s">
        <v>222</v>
      </c>
    </row>
    <row r="511" s="13" customFormat="1">
      <c r="A511" s="13"/>
      <c r="B511" s="247"/>
      <c r="C511" s="248"/>
      <c r="D511" s="249" t="s">
        <v>233</v>
      </c>
      <c r="E511" s="250" t="s">
        <v>1</v>
      </c>
      <c r="F511" s="251" t="s">
        <v>235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233</v>
      </c>
      <c r="AU511" s="257" t="s">
        <v>14</v>
      </c>
      <c r="AV511" s="13" t="s">
        <v>87</v>
      </c>
      <c r="AW511" s="13" t="s">
        <v>35</v>
      </c>
      <c r="AX511" s="13" t="s">
        <v>80</v>
      </c>
      <c r="AY511" s="257" t="s">
        <v>222</v>
      </c>
    </row>
    <row r="512" s="13" customFormat="1">
      <c r="A512" s="13"/>
      <c r="B512" s="247"/>
      <c r="C512" s="248"/>
      <c r="D512" s="249" t="s">
        <v>233</v>
      </c>
      <c r="E512" s="250" t="s">
        <v>1</v>
      </c>
      <c r="F512" s="251" t="s">
        <v>237</v>
      </c>
      <c r="G512" s="248"/>
      <c r="H512" s="250" t="s">
        <v>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233</v>
      </c>
      <c r="AU512" s="257" t="s">
        <v>14</v>
      </c>
      <c r="AV512" s="13" t="s">
        <v>87</v>
      </c>
      <c r="AW512" s="13" t="s">
        <v>35</v>
      </c>
      <c r="AX512" s="13" t="s">
        <v>80</v>
      </c>
      <c r="AY512" s="257" t="s">
        <v>222</v>
      </c>
    </row>
    <row r="513" s="13" customFormat="1">
      <c r="A513" s="13"/>
      <c r="B513" s="247"/>
      <c r="C513" s="248"/>
      <c r="D513" s="249" t="s">
        <v>233</v>
      </c>
      <c r="E513" s="250" t="s">
        <v>1</v>
      </c>
      <c r="F513" s="251" t="s">
        <v>479</v>
      </c>
      <c r="G513" s="248"/>
      <c r="H513" s="250" t="s">
        <v>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7" t="s">
        <v>233</v>
      </c>
      <c r="AU513" s="257" t="s">
        <v>14</v>
      </c>
      <c r="AV513" s="13" t="s">
        <v>87</v>
      </c>
      <c r="AW513" s="13" t="s">
        <v>35</v>
      </c>
      <c r="AX513" s="13" t="s">
        <v>80</v>
      </c>
      <c r="AY513" s="257" t="s">
        <v>222</v>
      </c>
    </row>
    <row r="514" s="14" customFormat="1">
      <c r="A514" s="14"/>
      <c r="B514" s="258"/>
      <c r="C514" s="259"/>
      <c r="D514" s="249" t="s">
        <v>233</v>
      </c>
      <c r="E514" s="260" t="s">
        <v>1</v>
      </c>
      <c r="F514" s="261" t="s">
        <v>512</v>
      </c>
      <c r="G514" s="259"/>
      <c r="H514" s="262">
        <v>6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233</v>
      </c>
      <c r="AU514" s="268" t="s">
        <v>14</v>
      </c>
      <c r="AV514" s="14" t="s">
        <v>89</v>
      </c>
      <c r="AW514" s="14" t="s">
        <v>35</v>
      </c>
      <c r="AX514" s="14" t="s">
        <v>80</v>
      </c>
      <c r="AY514" s="268" t="s">
        <v>222</v>
      </c>
    </row>
    <row r="515" s="15" customFormat="1">
      <c r="A515" s="15"/>
      <c r="B515" s="269"/>
      <c r="C515" s="270"/>
      <c r="D515" s="249" t="s">
        <v>233</v>
      </c>
      <c r="E515" s="271" t="s">
        <v>1</v>
      </c>
      <c r="F515" s="272" t="s">
        <v>242</v>
      </c>
      <c r="G515" s="270"/>
      <c r="H515" s="273">
        <v>6</v>
      </c>
      <c r="I515" s="274"/>
      <c r="J515" s="270"/>
      <c r="K515" s="270"/>
      <c r="L515" s="275"/>
      <c r="M515" s="276"/>
      <c r="N515" s="277"/>
      <c r="O515" s="277"/>
      <c r="P515" s="277"/>
      <c r="Q515" s="277"/>
      <c r="R515" s="277"/>
      <c r="S515" s="277"/>
      <c r="T515" s="27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9" t="s">
        <v>233</v>
      </c>
      <c r="AU515" s="279" t="s">
        <v>14</v>
      </c>
      <c r="AV515" s="15" t="s">
        <v>114</v>
      </c>
      <c r="AW515" s="15" t="s">
        <v>35</v>
      </c>
      <c r="AX515" s="15" t="s">
        <v>87</v>
      </c>
      <c r="AY515" s="279" t="s">
        <v>222</v>
      </c>
    </row>
    <row r="516" s="2" customFormat="1" ht="24.15" customHeight="1">
      <c r="A516" s="40"/>
      <c r="B516" s="41"/>
      <c r="C516" s="229" t="s">
        <v>504</v>
      </c>
      <c r="D516" s="229" t="s">
        <v>225</v>
      </c>
      <c r="E516" s="230" t="s">
        <v>513</v>
      </c>
      <c r="F516" s="231" t="s">
        <v>514</v>
      </c>
      <c r="G516" s="232" t="s">
        <v>477</v>
      </c>
      <c r="H516" s="233">
        <v>2</v>
      </c>
      <c r="I516" s="234"/>
      <c r="J516" s="235">
        <f>ROUND(I516*H516,2)</f>
        <v>0</v>
      </c>
      <c r="K516" s="231" t="s">
        <v>229</v>
      </c>
      <c r="L516" s="46"/>
      <c r="M516" s="236" t="s">
        <v>1</v>
      </c>
      <c r="N516" s="237" t="s">
        <v>45</v>
      </c>
      <c r="O516" s="93"/>
      <c r="P516" s="238">
        <f>O516*H516</f>
        <v>0</v>
      </c>
      <c r="Q516" s="238">
        <v>0.15339</v>
      </c>
      <c r="R516" s="238">
        <f>Q516*H516</f>
        <v>0.30678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114</v>
      </c>
      <c r="AT516" s="240" t="s">
        <v>225</v>
      </c>
      <c r="AU516" s="240" t="s">
        <v>14</v>
      </c>
      <c r="AY516" s="19" t="s">
        <v>222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87</v>
      </c>
      <c r="BK516" s="241">
        <f>ROUND(I516*H516,2)</f>
        <v>0</v>
      </c>
      <c r="BL516" s="19" t="s">
        <v>114</v>
      </c>
      <c r="BM516" s="240" t="s">
        <v>515</v>
      </c>
    </row>
    <row r="517" s="2" customFormat="1">
      <c r="A517" s="40"/>
      <c r="B517" s="41"/>
      <c r="C517" s="42"/>
      <c r="D517" s="242" t="s">
        <v>231</v>
      </c>
      <c r="E517" s="42"/>
      <c r="F517" s="243" t="s">
        <v>516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231</v>
      </c>
      <c r="AU517" s="19" t="s">
        <v>14</v>
      </c>
    </row>
    <row r="518" s="13" customFormat="1">
      <c r="A518" s="13"/>
      <c r="B518" s="247"/>
      <c r="C518" s="248"/>
      <c r="D518" s="249" t="s">
        <v>233</v>
      </c>
      <c r="E518" s="250" t="s">
        <v>1</v>
      </c>
      <c r="F518" s="251" t="s">
        <v>234</v>
      </c>
      <c r="G518" s="248"/>
      <c r="H518" s="250" t="s">
        <v>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233</v>
      </c>
      <c r="AU518" s="257" t="s">
        <v>14</v>
      </c>
      <c r="AV518" s="13" t="s">
        <v>87</v>
      </c>
      <c r="AW518" s="13" t="s">
        <v>35</v>
      </c>
      <c r="AX518" s="13" t="s">
        <v>80</v>
      </c>
      <c r="AY518" s="257" t="s">
        <v>222</v>
      </c>
    </row>
    <row r="519" s="13" customFormat="1">
      <c r="A519" s="13"/>
      <c r="B519" s="247"/>
      <c r="C519" s="248"/>
      <c r="D519" s="249" t="s">
        <v>233</v>
      </c>
      <c r="E519" s="250" t="s">
        <v>1</v>
      </c>
      <c r="F519" s="251" t="s">
        <v>235</v>
      </c>
      <c r="G519" s="248"/>
      <c r="H519" s="250" t="s">
        <v>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233</v>
      </c>
      <c r="AU519" s="257" t="s">
        <v>14</v>
      </c>
      <c r="AV519" s="13" t="s">
        <v>87</v>
      </c>
      <c r="AW519" s="13" t="s">
        <v>35</v>
      </c>
      <c r="AX519" s="13" t="s">
        <v>80</v>
      </c>
      <c r="AY519" s="257" t="s">
        <v>222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237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14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3" customFormat="1">
      <c r="A521" s="13"/>
      <c r="B521" s="247"/>
      <c r="C521" s="248"/>
      <c r="D521" s="249" t="s">
        <v>233</v>
      </c>
      <c r="E521" s="250" t="s">
        <v>1</v>
      </c>
      <c r="F521" s="251" t="s">
        <v>479</v>
      </c>
      <c r="G521" s="248"/>
      <c r="H521" s="250" t="s">
        <v>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7" t="s">
        <v>233</v>
      </c>
      <c r="AU521" s="257" t="s">
        <v>14</v>
      </c>
      <c r="AV521" s="13" t="s">
        <v>87</v>
      </c>
      <c r="AW521" s="13" t="s">
        <v>35</v>
      </c>
      <c r="AX521" s="13" t="s">
        <v>80</v>
      </c>
      <c r="AY521" s="257" t="s">
        <v>222</v>
      </c>
    </row>
    <row r="522" s="14" customFormat="1">
      <c r="A522" s="14"/>
      <c r="B522" s="258"/>
      <c r="C522" s="259"/>
      <c r="D522" s="249" t="s">
        <v>233</v>
      </c>
      <c r="E522" s="260" t="s">
        <v>1</v>
      </c>
      <c r="F522" s="261" t="s">
        <v>517</v>
      </c>
      <c r="G522" s="259"/>
      <c r="H522" s="262">
        <v>2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233</v>
      </c>
      <c r="AU522" s="268" t="s">
        <v>14</v>
      </c>
      <c r="AV522" s="14" t="s">
        <v>89</v>
      </c>
      <c r="AW522" s="14" t="s">
        <v>35</v>
      </c>
      <c r="AX522" s="14" t="s">
        <v>80</v>
      </c>
      <c r="AY522" s="268" t="s">
        <v>222</v>
      </c>
    </row>
    <row r="523" s="15" customFormat="1">
      <c r="A523" s="15"/>
      <c r="B523" s="269"/>
      <c r="C523" s="270"/>
      <c r="D523" s="249" t="s">
        <v>233</v>
      </c>
      <c r="E523" s="271" t="s">
        <v>1</v>
      </c>
      <c r="F523" s="272" t="s">
        <v>242</v>
      </c>
      <c r="G523" s="270"/>
      <c r="H523" s="273">
        <v>2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233</v>
      </c>
      <c r="AU523" s="279" t="s">
        <v>14</v>
      </c>
      <c r="AV523" s="15" t="s">
        <v>114</v>
      </c>
      <c r="AW523" s="15" t="s">
        <v>35</v>
      </c>
      <c r="AX523" s="15" t="s">
        <v>87</v>
      </c>
      <c r="AY523" s="279" t="s">
        <v>222</v>
      </c>
    </row>
    <row r="524" s="2" customFormat="1" ht="16.5" customHeight="1">
      <c r="A524" s="40"/>
      <c r="B524" s="41"/>
      <c r="C524" s="229" t="s">
        <v>518</v>
      </c>
      <c r="D524" s="229" t="s">
        <v>225</v>
      </c>
      <c r="E524" s="230" t="s">
        <v>519</v>
      </c>
      <c r="F524" s="231" t="s">
        <v>520</v>
      </c>
      <c r="G524" s="232" t="s">
        <v>247</v>
      </c>
      <c r="H524" s="233">
        <v>0.085999999999999993</v>
      </c>
      <c r="I524" s="234"/>
      <c r="J524" s="235">
        <f>ROUND(I524*H524,2)</f>
        <v>0</v>
      </c>
      <c r="K524" s="231" t="s">
        <v>229</v>
      </c>
      <c r="L524" s="46"/>
      <c r="M524" s="236" t="s">
        <v>1</v>
      </c>
      <c r="N524" s="237" t="s">
        <v>45</v>
      </c>
      <c r="O524" s="93"/>
      <c r="P524" s="238">
        <f>O524*H524</f>
        <v>0</v>
      </c>
      <c r="Q524" s="238">
        <v>2.5018799999999999</v>
      </c>
      <c r="R524" s="238">
        <f>Q524*H524</f>
        <v>0.21516167999999997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114</v>
      </c>
      <c r="AT524" s="240" t="s">
        <v>225</v>
      </c>
      <c r="AU524" s="240" t="s">
        <v>14</v>
      </c>
      <c r="AY524" s="19" t="s">
        <v>222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87</v>
      </c>
      <c r="BK524" s="241">
        <f>ROUND(I524*H524,2)</f>
        <v>0</v>
      </c>
      <c r="BL524" s="19" t="s">
        <v>114</v>
      </c>
      <c r="BM524" s="240" t="s">
        <v>521</v>
      </c>
    </row>
    <row r="525" s="2" customFormat="1">
      <c r="A525" s="40"/>
      <c r="B525" s="41"/>
      <c r="C525" s="42"/>
      <c r="D525" s="242" t="s">
        <v>231</v>
      </c>
      <c r="E525" s="42"/>
      <c r="F525" s="243" t="s">
        <v>522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231</v>
      </c>
      <c r="AU525" s="19" t="s">
        <v>14</v>
      </c>
    </row>
    <row r="526" s="13" customFormat="1">
      <c r="A526" s="13"/>
      <c r="B526" s="247"/>
      <c r="C526" s="248"/>
      <c r="D526" s="249" t="s">
        <v>233</v>
      </c>
      <c r="E526" s="250" t="s">
        <v>1</v>
      </c>
      <c r="F526" s="251" t="s">
        <v>234</v>
      </c>
      <c r="G526" s="248"/>
      <c r="H526" s="250" t="s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7" t="s">
        <v>233</v>
      </c>
      <c r="AU526" s="257" t="s">
        <v>14</v>
      </c>
      <c r="AV526" s="13" t="s">
        <v>87</v>
      </c>
      <c r="AW526" s="13" t="s">
        <v>35</v>
      </c>
      <c r="AX526" s="13" t="s">
        <v>80</v>
      </c>
      <c r="AY526" s="257" t="s">
        <v>222</v>
      </c>
    </row>
    <row r="527" s="13" customFormat="1">
      <c r="A527" s="13"/>
      <c r="B527" s="247"/>
      <c r="C527" s="248"/>
      <c r="D527" s="249" t="s">
        <v>233</v>
      </c>
      <c r="E527" s="250" t="s">
        <v>1</v>
      </c>
      <c r="F527" s="251" t="s">
        <v>235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233</v>
      </c>
      <c r="AU527" s="257" t="s">
        <v>14</v>
      </c>
      <c r="AV527" s="13" t="s">
        <v>87</v>
      </c>
      <c r="AW527" s="13" t="s">
        <v>35</v>
      </c>
      <c r="AX527" s="13" t="s">
        <v>80</v>
      </c>
      <c r="AY527" s="257" t="s">
        <v>222</v>
      </c>
    </row>
    <row r="528" s="13" customFormat="1">
      <c r="A528" s="13"/>
      <c r="B528" s="247"/>
      <c r="C528" s="248"/>
      <c r="D528" s="249" t="s">
        <v>233</v>
      </c>
      <c r="E528" s="250" t="s">
        <v>1</v>
      </c>
      <c r="F528" s="251" t="s">
        <v>237</v>
      </c>
      <c r="G528" s="248"/>
      <c r="H528" s="250" t="s">
        <v>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7" t="s">
        <v>233</v>
      </c>
      <c r="AU528" s="257" t="s">
        <v>14</v>
      </c>
      <c r="AV528" s="13" t="s">
        <v>87</v>
      </c>
      <c r="AW528" s="13" t="s">
        <v>35</v>
      </c>
      <c r="AX528" s="13" t="s">
        <v>80</v>
      </c>
      <c r="AY528" s="257" t="s">
        <v>222</v>
      </c>
    </row>
    <row r="529" s="13" customFormat="1">
      <c r="A529" s="13"/>
      <c r="B529" s="247"/>
      <c r="C529" s="248"/>
      <c r="D529" s="249" t="s">
        <v>233</v>
      </c>
      <c r="E529" s="250" t="s">
        <v>1</v>
      </c>
      <c r="F529" s="251" t="s">
        <v>479</v>
      </c>
      <c r="G529" s="248"/>
      <c r="H529" s="250" t="s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233</v>
      </c>
      <c r="AU529" s="257" t="s">
        <v>14</v>
      </c>
      <c r="AV529" s="13" t="s">
        <v>87</v>
      </c>
      <c r="AW529" s="13" t="s">
        <v>35</v>
      </c>
      <c r="AX529" s="13" t="s">
        <v>80</v>
      </c>
      <c r="AY529" s="257" t="s">
        <v>222</v>
      </c>
    </row>
    <row r="530" s="14" customFormat="1">
      <c r="A530" s="14"/>
      <c r="B530" s="258"/>
      <c r="C530" s="259"/>
      <c r="D530" s="249" t="s">
        <v>233</v>
      </c>
      <c r="E530" s="260" t="s">
        <v>1</v>
      </c>
      <c r="F530" s="261" t="s">
        <v>523</v>
      </c>
      <c r="G530" s="259"/>
      <c r="H530" s="262">
        <v>0.085999999999999993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233</v>
      </c>
      <c r="AU530" s="268" t="s">
        <v>14</v>
      </c>
      <c r="AV530" s="14" t="s">
        <v>89</v>
      </c>
      <c r="AW530" s="14" t="s">
        <v>35</v>
      </c>
      <c r="AX530" s="14" t="s">
        <v>80</v>
      </c>
      <c r="AY530" s="268" t="s">
        <v>222</v>
      </c>
    </row>
    <row r="531" s="15" customFormat="1">
      <c r="A531" s="15"/>
      <c r="B531" s="269"/>
      <c r="C531" s="270"/>
      <c r="D531" s="249" t="s">
        <v>233</v>
      </c>
      <c r="E531" s="271" t="s">
        <v>1</v>
      </c>
      <c r="F531" s="272" t="s">
        <v>242</v>
      </c>
      <c r="G531" s="270"/>
      <c r="H531" s="273">
        <v>0.085999999999999993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233</v>
      </c>
      <c r="AU531" s="279" t="s">
        <v>14</v>
      </c>
      <c r="AV531" s="15" t="s">
        <v>114</v>
      </c>
      <c r="AW531" s="15" t="s">
        <v>35</v>
      </c>
      <c r="AX531" s="15" t="s">
        <v>87</v>
      </c>
      <c r="AY531" s="279" t="s">
        <v>222</v>
      </c>
    </row>
    <row r="532" s="2" customFormat="1" ht="24.15" customHeight="1">
      <c r="A532" s="40"/>
      <c r="B532" s="41"/>
      <c r="C532" s="229" t="s">
        <v>510</v>
      </c>
      <c r="D532" s="229" t="s">
        <v>225</v>
      </c>
      <c r="E532" s="230" t="s">
        <v>524</v>
      </c>
      <c r="F532" s="231" t="s">
        <v>525</v>
      </c>
      <c r="G532" s="232" t="s">
        <v>526</v>
      </c>
      <c r="H532" s="233">
        <v>3.5</v>
      </c>
      <c r="I532" s="234"/>
      <c r="J532" s="235">
        <f>ROUND(I532*H532,2)</f>
        <v>0</v>
      </c>
      <c r="K532" s="231" t="s">
        <v>229</v>
      </c>
      <c r="L532" s="46"/>
      <c r="M532" s="236" t="s">
        <v>1</v>
      </c>
      <c r="N532" s="237" t="s">
        <v>45</v>
      </c>
      <c r="O532" s="93"/>
      <c r="P532" s="238">
        <f>O532*H532</f>
        <v>0</v>
      </c>
      <c r="Q532" s="238">
        <v>0.025219999999999999</v>
      </c>
      <c r="R532" s="238">
        <f>Q532*H532</f>
        <v>0.088270000000000001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114</v>
      </c>
      <c r="AT532" s="240" t="s">
        <v>225</v>
      </c>
      <c r="AU532" s="240" t="s">
        <v>14</v>
      </c>
      <c r="AY532" s="19" t="s">
        <v>222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87</v>
      </c>
      <c r="BK532" s="241">
        <f>ROUND(I532*H532,2)</f>
        <v>0</v>
      </c>
      <c r="BL532" s="19" t="s">
        <v>114</v>
      </c>
      <c r="BM532" s="240" t="s">
        <v>527</v>
      </c>
    </row>
    <row r="533" s="2" customFormat="1">
      <c r="A533" s="40"/>
      <c r="B533" s="41"/>
      <c r="C533" s="42"/>
      <c r="D533" s="242" t="s">
        <v>231</v>
      </c>
      <c r="E533" s="42"/>
      <c r="F533" s="243" t="s">
        <v>528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231</v>
      </c>
      <c r="AU533" s="19" t="s">
        <v>14</v>
      </c>
    </row>
    <row r="534" s="13" customFormat="1">
      <c r="A534" s="13"/>
      <c r="B534" s="247"/>
      <c r="C534" s="248"/>
      <c r="D534" s="249" t="s">
        <v>233</v>
      </c>
      <c r="E534" s="250" t="s">
        <v>1</v>
      </c>
      <c r="F534" s="251" t="s">
        <v>234</v>
      </c>
      <c r="G534" s="248"/>
      <c r="H534" s="250" t="s">
        <v>1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7" t="s">
        <v>233</v>
      </c>
      <c r="AU534" s="257" t="s">
        <v>14</v>
      </c>
      <c r="AV534" s="13" t="s">
        <v>87</v>
      </c>
      <c r="AW534" s="13" t="s">
        <v>35</v>
      </c>
      <c r="AX534" s="13" t="s">
        <v>80</v>
      </c>
      <c r="AY534" s="257" t="s">
        <v>222</v>
      </c>
    </row>
    <row r="535" s="13" customFormat="1">
      <c r="A535" s="13"/>
      <c r="B535" s="247"/>
      <c r="C535" s="248"/>
      <c r="D535" s="249" t="s">
        <v>233</v>
      </c>
      <c r="E535" s="250" t="s">
        <v>1</v>
      </c>
      <c r="F535" s="251" t="s">
        <v>235</v>
      </c>
      <c r="G535" s="248"/>
      <c r="H535" s="250" t="s">
        <v>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233</v>
      </c>
      <c r="AU535" s="257" t="s">
        <v>14</v>
      </c>
      <c r="AV535" s="13" t="s">
        <v>87</v>
      </c>
      <c r="AW535" s="13" t="s">
        <v>35</v>
      </c>
      <c r="AX535" s="13" t="s">
        <v>80</v>
      </c>
      <c r="AY535" s="257" t="s">
        <v>222</v>
      </c>
    </row>
    <row r="536" s="13" customFormat="1">
      <c r="A536" s="13"/>
      <c r="B536" s="247"/>
      <c r="C536" s="248"/>
      <c r="D536" s="249" t="s">
        <v>233</v>
      </c>
      <c r="E536" s="250" t="s">
        <v>1</v>
      </c>
      <c r="F536" s="251" t="s">
        <v>237</v>
      </c>
      <c r="G536" s="248"/>
      <c r="H536" s="250" t="s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233</v>
      </c>
      <c r="AU536" s="257" t="s">
        <v>14</v>
      </c>
      <c r="AV536" s="13" t="s">
        <v>87</v>
      </c>
      <c r="AW536" s="13" t="s">
        <v>35</v>
      </c>
      <c r="AX536" s="13" t="s">
        <v>80</v>
      </c>
      <c r="AY536" s="257" t="s">
        <v>222</v>
      </c>
    </row>
    <row r="537" s="13" customFormat="1">
      <c r="A537" s="13"/>
      <c r="B537" s="247"/>
      <c r="C537" s="248"/>
      <c r="D537" s="249" t="s">
        <v>233</v>
      </c>
      <c r="E537" s="250" t="s">
        <v>1</v>
      </c>
      <c r="F537" s="251" t="s">
        <v>479</v>
      </c>
      <c r="G537" s="248"/>
      <c r="H537" s="250" t="s">
        <v>1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7" t="s">
        <v>233</v>
      </c>
      <c r="AU537" s="257" t="s">
        <v>14</v>
      </c>
      <c r="AV537" s="13" t="s">
        <v>87</v>
      </c>
      <c r="AW537" s="13" t="s">
        <v>35</v>
      </c>
      <c r="AX537" s="13" t="s">
        <v>80</v>
      </c>
      <c r="AY537" s="257" t="s">
        <v>222</v>
      </c>
    </row>
    <row r="538" s="14" customFormat="1">
      <c r="A538" s="14"/>
      <c r="B538" s="258"/>
      <c r="C538" s="259"/>
      <c r="D538" s="249" t="s">
        <v>233</v>
      </c>
      <c r="E538" s="260" t="s">
        <v>1</v>
      </c>
      <c r="F538" s="261" t="s">
        <v>529</v>
      </c>
      <c r="G538" s="259"/>
      <c r="H538" s="262">
        <v>3.5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8" t="s">
        <v>233</v>
      </c>
      <c r="AU538" s="268" t="s">
        <v>14</v>
      </c>
      <c r="AV538" s="14" t="s">
        <v>89</v>
      </c>
      <c r="AW538" s="14" t="s">
        <v>35</v>
      </c>
      <c r="AX538" s="14" t="s">
        <v>80</v>
      </c>
      <c r="AY538" s="268" t="s">
        <v>222</v>
      </c>
    </row>
    <row r="539" s="15" customFormat="1">
      <c r="A539" s="15"/>
      <c r="B539" s="269"/>
      <c r="C539" s="270"/>
      <c r="D539" s="249" t="s">
        <v>233</v>
      </c>
      <c r="E539" s="271" t="s">
        <v>1</v>
      </c>
      <c r="F539" s="272" t="s">
        <v>242</v>
      </c>
      <c r="G539" s="270"/>
      <c r="H539" s="273">
        <v>3.5</v>
      </c>
      <c r="I539" s="274"/>
      <c r="J539" s="270"/>
      <c r="K539" s="270"/>
      <c r="L539" s="275"/>
      <c r="M539" s="276"/>
      <c r="N539" s="277"/>
      <c r="O539" s="277"/>
      <c r="P539" s="277"/>
      <c r="Q539" s="277"/>
      <c r="R539" s="277"/>
      <c r="S539" s="277"/>
      <c r="T539" s="27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9" t="s">
        <v>233</v>
      </c>
      <c r="AU539" s="279" t="s">
        <v>14</v>
      </c>
      <c r="AV539" s="15" t="s">
        <v>114</v>
      </c>
      <c r="AW539" s="15" t="s">
        <v>35</v>
      </c>
      <c r="AX539" s="15" t="s">
        <v>87</v>
      </c>
      <c r="AY539" s="279" t="s">
        <v>222</v>
      </c>
    </row>
    <row r="540" s="2" customFormat="1" ht="21.75" customHeight="1">
      <c r="A540" s="40"/>
      <c r="B540" s="41"/>
      <c r="C540" s="229" t="s">
        <v>530</v>
      </c>
      <c r="D540" s="229" t="s">
        <v>225</v>
      </c>
      <c r="E540" s="230" t="s">
        <v>531</v>
      </c>
      <c r="F540" s="231" t="s">
        <v>532</v>
      </c>
      <c r="G540" s="232" t="s">
        <v>329</v>
      </c>
      <c r="H540" s="233">
        <v>0.032000000000000001</v>
      </c>
      <c r="I540" s="234"/>
      <c r="J540" s="235">
        <f>ROUND(I540*H540,2)</f>
        <v>0</v>
      </c>
      <c r="K540" s="231" t="s">
        <v>229</v>
      </c>
      <c r="L540" s="46"/>
      <c r="M540" s="236" t="s">
        <v>1</v>
      </c>
      <c r="N540" s="237" t="s">
        <v>45</v>
      </c>
      <c r="O540" s="93"/>
      <c r="P540" s="238">
        <f>O540*H540</f>
        <v>0</v>
      </c>
      <c r="Q540" s="238">
        <v>1.04575</v>
      </c>
      <c r="R540" s="238">
        <f>Q540*H540</f>
        <v>0.033464000000000001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114</v>
      </c>
      <c r="AT540" s="240" t="s">
        <v>225</v>
      </c>
      <c r="AU540" s="240" t="s">
        <v>14</v>
      </c>
      <c r="AY540" s="19" t="s">
        <v>222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87</v>
      </c>
      <c r="BK540" s="241">
        <f>ROUND(I540*H540,2)</f>
        <v>0</v>
      </c>
      <c r="BL540" s="19" t="s">
        <v>114</v>
      </c>
      <c r="BM540" s="240" t="s">
        <v>533</v>
      </c>
    </row>
    <row r="541" s="2" customFormat="1">
      <c r="A541" s="40"/>
      <c r="B541" s="41"/>
      <c r="C541" s="42"/>
      <c r="D541" s="242" t="s">
        <v>231</v>
      </c>
      <c r="E541" s="42"/>
      <c r="F541" s="243" t="s">
        <v>534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231</v>
      </c>
      <c r="AU541" s="19" t="s">
        <v>14</v>
      </c>
    </row>
    <row r="542" s="13" customFormat="1">
      <c r="A542" s="13"/>
      <c r="B542" s="247"/>
      <c r="C542" s="248"/>
      <c r="D542" s="249" t="s">
        <v>233</v>
      </c>
      <c r="E542" s="250" t="s">
        <v>1</v>
      </c>
      <c r="F542" s="251" t="s">
        <v>234</v>
      </c>
      <c r="G542" s="248"/>
      <c r="H542" s="250" t="s">
        <v>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7" t="s">
        <v>233</v>
      </c>
      <c r="AU542" s="257" t="s">
        <v>14</v>
      </c>
      <c r="AV542" s="13" t="s">
        <v>87</v>
      </c>
      <c r="AW542" s="13" t="s">
        <v>35</v>
      </c>
      <c r="AX542" s="13" t="s">
        <v>80</v>
      </c>
      <c r="AY542" s="257" t="s">
        <v>222</v>
      </c>
    </row>
    <row r="543" s="13" customFormat="1">
      <c r="A543" s="13"/>
      <c r="B543" s="247"/>
      <c r="C543" s="248"/>
      <c r="D543" s="249" t="s">
        <v>233</v>
      </c>
      <c r="E543" s="250" t="s">
        <v>1</v>
      </c>
      <c r="F543" s="251" t="s">
        <v>235</v>
      </c>
      <c r="G543" s="248"/>
      <c r="H543" s="250" t="s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233</v>
      </c>
      <c r="AU543" s="257" t="s">
        <v>14</v>
      </c>
      <c r="AV543" s="13" t="s">
        <v>87</v>
      </c>
      <c r="AW543" s="13" t="s">
        <v>35</v>
      </c>
      <c r="AX543" s="13" t="s">
        <v>80</v>
      </c>
      <c r="AY543" s="257" t="s">
        <v>222</v>
      </c>
    </row>
    <row r="544" s="13" customFormat="1">
      <c r="A544" s="13"/>
      <c r="B544" s="247"/>
      <c r="C544" s="248"/>
      <c r="D544" s="249" t="s">
        <v>233</v>
      </c>
      <c r="E544" s="250" t="s">
        <v>1</v>
      </c>
      <c r="F544" s="251" t="s">
        <v>237</v>
      </c>
      <c r="G544" s="248"/>
      <c r="H544" s="250" t="s">
        <v>1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233</v>
      </c>
      <c r="AU544" s="257" t="s">
        <v>14</v>
      </c>
      <c r="AV544" s="13" t="s">
        <v>87</v>
      </c>
      <c r="AW544" s="13" t="s">
        <v>35</v>
      </c>
      <c r="AX544" s="13" t="s">
        <v>80</v>
      </c>
      <c r="AY544" s="257" t="s">
        <v>222</v>
      </c>
    </row>
    <row r="545" s="13" customFormat="1">
      <c r="A545" s="13"/>
      <c r="B545" s="247"/>
      <c r="C545" s="248"/>
      <c r="D545" s="249" t="s">
        <v>233</v>
      </c>
      <c r="E545" s="250" t="s">
        <v>1</v>
      </c>
      <c r="F545" s="251" t="s">
        <v>479</v>
      </c>
      <c r="G545" s="248"/>
      <c r="H545" s="250" t="s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233</v>
      </c>
      <c r="AU545" s="257" t="s">
        <v>14</v>
      </c>
      <c r="AV545" s="13" t="s">
        <v>87</v>
      </c>
      <c r="AW545" s="13" t="s">
        <v>35</v>
      </c>
      <c r="AX545" s="13" t="s">
        <v>80</v>
      </c>
      <c r="AY545" s="257" t="s">
        <v>222</v>
      </c>
    </row>
    <row r="546" s="13" customFormat="1">
      <c r="A546" s="13"/>
      <c r="B546" s="247"/>
      <c r="C546" s="248"/>
      <c r="D546" s="249" t="s">
        <v>233</v>
      </c>
      <c r="E546" s="250" t="s">
        <v>1</v>
      </c>
      <c r="F546" s="251" t="s">
        <v>535</v>
      </c>
      <c r="G546" s="248"/>
      <c r="H546" s="250" t="s">
        <v>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233</v>
      </c>
      <c r="AU546" s="257" t="s">
        <v>14</v>
      </c>
      <c r="AV546" s="13" t="s">
        <v>87</v>
      </c>
      <c r="AW546" s="13" t="s">
        <v>35</v>
      </c>
      <c r="AX546" s="13" t="s">
        <v>80</v>
      </c>
      <c r="AY546" s="257" t="s">
        <v>222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536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14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4" customFormat="1">
      <c r="A548" s="14"/>
      <c r="B548" s="258"/>
      <c r="C548" s="259"/>
      <c r="D548" s="249" t="s">
        <v>233</v>
      </c>
      <c r="E548" s="260" t="s">
        <v>1</v>
      </c>
      <c r="F548" s="261" t="s">
        <v>537</v>
      </c>
      <c r="G548" s="259"/>
      <c r="H548" s="262">
        <v>0.0060000000000000001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233</v>
      </c>
      <c r="AU548" s="268" t="s">
        <v>14</v>
      </c>
      <c r="AV548" s="14" t="s">
        <v>89</v>
      </c>
      <c r="AW548" s="14" t="s">
        <v>35</v>
      </c>
      <c r="AX548" s="14" t="s">
        <v>80</v>
      </c>
      <c r="AY548" s="268" t="s">
        <v>222</v>
      </c>
    </row>
    <row r="549" s="13" customFormat="1">
      <c r="A549" s="13"/>
      <c r="B549" s="247"/>
      <c r="C549" s="248"/>
      <c r="D549" s="249" t="s">
        <v>233</v>
      </c>
      <c r="E549" s="250" t="s">
        <v>1</v>
      </c>
      <c r="F549" s="251" t="s">
        <v>538</v>
      </c>
      <c r="G549" s="248"/>
      <c r="H549" s="250" t="s">
        <v>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233</v>
      </c>
      <c r="AU549" s="257" t="s">
        <v>14</v>
      </c>
      <c r="AV549" s="13" t="s">
        <v>87</v>
      </c>
      <c r="AW549" s="13" t="s">
        <v>35</v>
      </c>
      <c r="AX549" s="13" t="s">
        <v>80</v>
      </c>
      <c r="AY549" s="257" t="s">
        <v>222</v>
      </c>
    </row>
    <row r="550" s="14" customFormat="1">
      <c r="A550" s="14"/>
      <c r="B550" s="258"/>
      <c r="C550" s="259"/>
      <c r="D550" s="249" t="s">
        <v>233</v>
      </c>
      <c r="E550" s="260" t="s">
        <v>1</v>
      </c>
      <c r="F550" s="261" t="s">
        <v>539</v>
      </c>
      <c r="G550" s="259"/>
      <c r="H550" s="262">
        <v>0.017000000000000001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233</v>
      </c>
      <c r="AU550" s="268" t="s">
        <v>14</v>
      </c>
      <c r="AV550" s="14" t="s">
        <v>89</v>
      </c>
      <c r="AW550" s="14" t="s">
        <v>35</v>
      </c>
      <c r="AX550" s="14" t="s">
        <v>80</v>
      </c>
      <c r="AY550" s="268" t="s">
        <v>222</v>
      </c>
    </row>
    <row r="551" s="13" customFormat="1">
      <c r="A551" s="13"/>
      <c r="B551" s="247"/>
      <c r="C551" s="248"/>
      <c r="D551" s="249" t="s">
        <v>233</v>
      </c>
      <c r="E551" s="250" t="s">
        <v>1</v>
      </c>
      <c r="F551" s="251" t="s">
        <v>540</v>
      </c>
      <c r="G551" s="248"/>
      <c r="H551" s="250" t="s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233</v>
      </c>
      <c r="AU551" s="257" t="s">
        <v>14</v>
      </c>
      <c r="AV551" s="13" t="s">
        <v>87</v>
      </c>
      <c r="AW551" s="13" t="s">
        <v>35</v>
      </c>
      <c r="AX551" s="13" t="s">
        <v>80</v>
      </c>
      <c r="AY551" s="257" t="s">
        <v>222</v>
      </c>
    </row>
    <row r="552" s="14" customFormat="1">
      <c r="A552" s="14"/>
      <c r="B552" s="258"/>
      <c r="C552" s="259"/>
      <c r="D552" s="249" t="s">
        <v>233</v>
      </c>
      <c r="E552" s="260" t="s">
        <v>1</v>
      </c>
      <c r="F552" s="261" t="s">
        <v>541</v>
      </c>
      <c r="G552" s="259"/>
      <c r="H552" s="262">
        <v>0.0060000000000000001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233</v>
      </c>
      <c r="AU552" s="268" t="s">
        <v>14</v>
      </c>
      <c r="AV552" s="14" t="s">
        <v>89</v>
      </c>
      <c r="AW552" s="14" t="s">
        <v>35</v>
      </c>
      <c r="AX552" s="14" t="s">
        <v>80</v>
      </c>
      <c r="AY552" s="268" t="s">
        <v>222</v>
      </c>
    </row>
    <row r="553" s="15" customFormat="1">
      <c r="A553" s="15"/>
      <c r="B553" s="269"/>
      <c r="C553" s="270"/>
      <c r="D553" s="249" t="s">
        <v>233</v>
      </c>
      <c r="E553" s="271" t="s">
        <v>1</v>
      </c>
      <c r="F553" s="272" t="s">
        <v>242</v>
      </c>
      <c r="G553" s="270"/>
      <c r="H553" s="273">
        <v>0.029000000000000001</v>
      </c>
      <c r="I553" s="274"/>
      <c r="J553" s="270"/>
      <c r="K553" s="270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233</v>
      </c>
      <c r="AU553" s="279" t="s">
        <v>14</v>
      </c>
      <c r="AV553" s="15" t="s">
        <v>114</v>
      </c>
      <c r="AW553" s="15" t="s">
        <v>35</v>
      </c>
      <c r="AX553" s="15" t="s">
        <v>80</v>
      </c>
      <c r="AY553" s="279" t="s">
        <v>222</v>
      </c>
    </row>
    <row r="554" s="14" customFormat="1">
      <c r="A554" s="14"/>
      <c r="B554" s="258"/>
      <c r="C554" s="259"/>
      <c r="D554" s="249" t="s">
        <v>233</v>
      </c>
      <c r="E554" s="260" t="s">
        <v>1</v>
      </c>
      <c r="F554" s="261" t="s">
        <v>542</v>
      </c>
      <c r="G554" s="259"/>
      <c r="H554" s="262">
        <v>0.032000000000000001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8" t="s">
        <v>233</v>
      </c>
      <c r="AU554" s="268" t="s">
        <v>14</v>
      </c>
      <c r="AV554" s="14" t="s">
        <v>89</v>
      </c>
      <c r="AW554" s="14" t="s">
        <v>35</v>
      </c>
      <c r="AX554" s="14" t="s">
        <v>87</v>
      </c>
      <c r="AY554" s="268" t="s">
        <v>222</v>
      </c>
    </row>
    <row r="555" s="2" customFormat="1" ht="33" customHeight="1">
      <c r="A555" s="40"/>
      <c r="B555" s="41"/>
      <c r="C555" s="229" t="s">
        <v>515</v>
      </c>
      <c r="D555" s="229" t="s">
        <v>225</v>
      </c>
      <c r="E555" s="230" t="s">
        <v>543</v>
      </c>
      <c r="F555" s="231" t="s">
        <v>544</v>
      </c>
      <c r="G555" s="232" t="s">
        <v>329</v>
      </c>
      <c r="H555" s="233">
        <v>0.002</v>
      </c>
      <c r="I555" s="234"/>
      <c r="J555" s="235">
        <f>ROUND(I555*H555,2)</f>
        <v>0</v>
      </c>
      <c r="K555" s="231" t="s">
        <v>229</v>
      </c>
      <c r="L555" s="46"/>
      <c r="M555" s="236" t="s">
        <v>1</v>
      </c>
      <c r="N555" s="237" t="s">
        <v>45</v>
      </c>
      <c r="O555" s="93"/>
      <c r="P555" s="238">
        <f>O555*H555</f>
        <v>0</v>
      </c>
      <c r="Q555" s="238">
        <v>0.019539999999999998</v>
      </c>
      <c r="R555" s="238">
        <f>Q555*H555</f>
        <v>3.9079999999999999E-05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114</v>
      </c>
      <c r="AT555" s="240" t="s">
        <v>225</v>
      </c>
      <c r="AU555" s="240" t="s">
        <v>14</v>
      </c>
      <c r="AY555" s="19" t="s">
        <v>222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87</v>
      </c>
      <c r="BK555" s="241">
        <f>ROUND(I555*H555,2)</f>
        <v>0</v>
      </c>
      <c r="BL555" s="19" t="s">
        <v>114</v>
      </c>
      <c r="BM555" s="240" t="s">
        <v>545</v>
      </c>
    </row>
    <row r="556" s="2" customFormat="1">
      <c r="A556" s="40"/>
      <c r="B556" s="41"/>
      <c r="C556" s="42"/>
      <c r="D556" s="242" t="s">
        <v>231</v>
      </c>
      <c r="E556" s="42"/>
      <c r="F556" s="243" t="s">
        <v>546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231</v>
      </c>
      <c r="AU556" s="19" t="s">
        <v>14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234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14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235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14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3" customFormat="1">
      <c r="A559" s="13"/>
      <c r="B559" s="247"/>
      <c r="C559" s="248"/>
      <c r="D559" s="249" t="s">
        <v>233</v>
      </c>
      <c r="E559" s="250" t="s">
        <v>1</v>
      </c>
      <c r="F559" s="251" t="s">
        <v>237</v>
      </c>
      <c r="G559" s="248"/>
      <c r="H559" s="250" t="s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233</v>
      </c>
      <c r="AU559" s="257" t="s">
        <v>14</v>
      </c>
      <c r="AV559" s="13" t="s">
        <v>87</v>
      </c>
      <c r="AW559" s="13" t="s">
        <v>35</v>
      </c>
      <c r="AX559" s="13" t="s">
        <v>80</v>
      </c>
      <c r="AY559" s="257" t="s">
        <v>222</v>
      </c>
    </row>
    <row r="560" s="13" customFormat="1">
      <c r="A560" s="13"/>
      <c r="B560" s="247"/>
      <c r="C560" s="248"/>
      <c r="D560" s="249" t="s">
        <v>233</v>
      </c>
      <c r="E560" s="250" t="s">
        <v>1</v>
      </c>
      <c r="F560" s="251" t="s">
        <v>479</v>
      </c>
      <c r="G560" s="248"/>
      <c r="H560" s="250" t="s">
        <v>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233</v>
      </c>
      <c r="AU560" s="257" t="s">
        <v>14</v>
      </c>
      <c r="AV560" s="13" t="s">
        <v>87</v>
      </c>
      <c r="AW560" s="13" t="s">
        <v>35</v>
      </c>
      <c r="AX560" s="13" t="s">
        <v>80</v>
      </c>
      <c r="AY560" s="257" t="s">
        <v>222</v>
      </c>
    </row>
    <row r="561" s="13" customFormat="1">
      <c r="A561" s="13"/>
      <c r="B561" s="247"/>
      <c r="C561" s="248"/>
      <c r="D561" s="249" t="s">
        <v>233</v>
      </c>
      <c r="E561" s="250" t="s">
        <v>1</v>
      </c>
      <c r="F561" s="251" t="s">
        <v>547</v>
      </c>
      <c r="G561" s="248"/>
      <c r="H561" s="250" t="s">
        <v>1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7" t="s">
        <v>233</v>
      </c>
      <c r="AU561" s="257" t="s">
        <v>14</v>
      </c>
      <c r="AV561" s="13" t="s">
        <v>87</v>
      </c>
      <c r="AW561" s="13" t="s">
        <v>35</v>
      </c>
      <c r="AX561" s="13" t="s">
        <v>80</v>
      </c>
      <c r="AY561" s="257" t="s">
        <v>222</v>
      </c>
    </row>
    <row r="562" s="14" customFormat="1">
      <c r="A562" s="14"/>
      <c r="B562" s="258"/>
      <c r="C562" s="259"/>
      <c r="D562" s="249" t="s">
        <v>233</v>
      </c>
      <c r="E562" s="260" t="s">
        <v>1</v>
      </c>
      <c r="F562" s="261" t="s">
        <v>548</v>
      </c>
      <c r="G562" s="259"/>
      <c r="H562" s="262">
        <v>0.002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233</v>
      </c>
      <c r="AU562" s="268" t="s">
        <v>14</v>
      </c>
      <c r="AV562" s="14" t="s">
        <v>89</v>
      </c>
      <c r="AW562" s="14" t="s">
        <v>35</v>
      </c>
      <c r="AX562" s="14" t="s">
        <v>80</v>
      </c>
      <c r="AY562" s="268" t="s">
        <v>222</v>
      </c>
    </row>
    <row r="563" s="15" customFormat="1">
      <c r="A563" s="15"/>
      <c r="B563" s="269"/>
      <c r="C563" s="270"/>
      <c r="D563" s="249" t="s">
        <v>233</v>
      </c>
      <c r="E563" s="271" t="s">
        <v>1</v>
      </c>
      <c r="F563" s="272" t="s">
        <v>242</v>
      </c>
      <c r="G563" s="270"/>
      <c r="H563" s="273">
        <v>0.002</v>
      </c>
      <c r="I563" s="274"/>
      <c r="J563" s="270"/>
      <c r="K563" s="270"/>
      <c r="L563" s="275"/>
      <c r="M563" s="276"/>
      <c r="N563" s="277"/>
      <c r="O563" s="277"/>
      <c r="P563" s="277"/>
      <c r="Q563" s="277"/>
      <c r="R563" s="277"/>
      <c r="S563" s="277"/>
      <c r="T563" s="27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9" t="s">
        <v>233</v>
      </c>
      <c r="AU563" s="279" t="s">
        <v>14</v>
      </c>
      <c r="AV563" s="15" t="s">
        <v>114</v>
      </c>
      <c r="AW563" s="15" t="s">
        <v>35</v>
      </c>
      <c r="AX563" s="15" t="s">
        <v>87</v>
      </c>
      <c r="AY563" s="279" t="s">
        <v>222</v>
      </c>
    </row>
    <row r="564" s="2" customFormat="1" ht="24.15" customHeight="1">
      <c r="A564" s="40"/>
      <c r="B564" s="41"/>
      <c r="C564" s="280" t="s">
        <v>549</v>
      </c>
      <c r="D564" s="280" t="s">
        <v>367</v>
      </c>
      <c r="E564" s="281" t="s">
        <v>550</v>
      </c>
      <c r="F564" s="282" t="s">
        <v>551</v>
      </c>
      <c r="G564" s="283" t="s">
        <v>329</v>
      </c>
      <c r="H564" s="284">
        <v>0.002</v>
      </c>
      <c r="I564" s="285"/>
      <c r="J564" s="286">
        <f>ROUND(I564*H564,2)</f>
        <v>0</v>
      </c>
      <c r="K564" s="282" t="s">
        <v>229</v>
      </c>
      <c r="L564" s="287"/>
      <c r="M564" s="288" t="s">
        <v>1</v>
      </c>
      <c r="N564" s="289" t="s">
        <v>45</v>
      </c>
      <c r="O564" s="93"/>
      <c r="P564" s="238">
        <f>O564*H564</f>
        <v>0</v>
      </c>
      <c r="Q564" s="238">
        <v>1</v>
      </c>
      <c r="R564" s="238">
        <f>Q564*H564</f>
        <v>0.002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299</v>
      </c>
      <c r="AT564" s="240" t="s">
        <v>367</v>
      </c>
      <c r="AU564" s="240" t="s">
        <v>14</v>
      </c>
      <c r="AY564" s="19" t="s">
        <v>222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87</v>
      </c>
      <c r="BK564" s="241">
        <f>ROUND(I564*H564,2)</f>
        <v>0</v>
      </c>
      <c r="BL564" s="19" t="s">
        <v>114</v>
      </c>
      <c r="BM564" s="240" t="s">
        <v>552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234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14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235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14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3" customFormat="1">
      <c r="A567" s="13"/>
      <c r="B567" s="247"/>
      <c r="C567" s="248"/>
      <c r="D567" s="249" t="s">
        <v>233</v>
      </c>
      <c r="E567" s="250" t="s">
        <v>1</v>
      </c>
      <c r="F567" s="251" t="s">
        <v>237</v>
      </c>
      <c r="G567" s="248"/>
      <c r="H567" s="250" t="s">
        <v>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233</v>
      </c>
      <c r="AU567" s="257" t="s">
        <v>14</v>
      </c>
      <c r="AV567" s="13" t="s">
        <v>87</v>
      </c>
      <c r="AW567" s="13" t="s">
        <v>35</v>
      </c>
      <c r="AX567" s="13" t="s">
        <v>80</v>
      </c>
      <c r="AY567" s="257" t="s">
        <v>222</v>
      </c>
    </row>
    <row r="568" s="14" customFormat="1">
      <c r="A568" s="14"/>
      <c r="B568" s="258"/>
      <c r="C568" s="259"/>
      <c r="D568" s="249" t="s">
        <v>233</v>
      </c>
      <c r="E568" s="260" t="s">
        <v>1</v>
      </c>
      <c r="F568" s="261" t="s">
        <v>553</v>
      </c>
      <c r="G568" s="259"/>
      <c r="H568" s="262">
        <v>0.002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233</v>
      </c>
      <c r="AU568" s="268" t="s">
        <v>14</v>
      </c>
      <c r="AV568" s="14" t="s">
        <v>89</v>
      </c>
      <c r="AW568" s="14" t="s">
        <v>35</v>
      </c>
      <c r="AX568" s="14" t="s">
        <v>80</v>
      </c>
      <c r="AY568" s="268" t="s">
        <v>222</v>
      </c>
    </row>
    <row r="569" s="15" customFormat="1">
      <c r="A569" s="15"/>
      <c r="B569" s="269"/>
      <c r="C569" s="270"/>
      <c r="D569" s="249" t="s">
        <v>233</v>
      </c>
      <c r="E569" s="271" t="s">
        <v>1</v>
      </c>
      <c r="F569" s="272" t="s">
        <v>242</v>
      </c>
      <c r="G569" s="270"/>
      <c r="H569" s="273">
        <v>0.002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233</v>
      </c>
      <c r="AU569" s="279" t="s">
        <v>14</v>
      </c>
      <c r="AV569" s="15" t="s">
        <v>114</v>
      </c>
      <c r="AW569" s="15" t="s">
        <v>35</v>
      </c>
      <c r="AX569" s="15" t="s">
        <v>80</v>
      </c>
      <c r="AY569" s="279" t="s">
        <v>222</v>
      </c>
    </row>
    <row r="570" s="14" customFormat="1">
      <c r="A570" s="14"/>
      <c r="B570" s="258"/>
      <c r="C570" s="259"/>
      <c r="D570" s="249" t="s">
        <v>233</v>
      </c>
      <c r="E570" s="260" t="s">
        <v>1</v>
      </c>
      <c r="F570" s="261" t="s">
        <v>554</v>
      </c>
      <c r="G570" s="259"/>
      <c r="H570" s="262">
        <v>0.002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233</v>
      </c>
      <c r="AU570" s="268" t="s">
        <v>14</v>
      </c>
      <c r="AV570" s="14" t="s">
        <v>89</v>
      </c>
      <c r="AW570" s="14" t="s">
        <v>35</v>
      </c>
      <c r="AX570" s="14" t="s">
        <v>87</v>
      </c>
      <c r="AY570" s="268" t="s">
        <v>222</v>
      </c>
    </row>
    <row r="571" s="12" customFormat="1" ht="20.88" customHeight="1">
      <c r="A571" s="12"/>
      <c r="B571" s="213"/>
      <c r="C571" s="214"/>
      <c r="D571" s="215" t="s">
        <v>79</v>
      </c>
      <c r="E571" s="227" t="s">
        <v>481</v>
      </c>
      <c r="F571" s="227" t="s">
        <v>555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SUM(P572:P649)</f>
        <v>0</v>
      </c>
      <c r="Q571" s="221"/>
      <c r="R571" s="222">
        <f>SUM(R572:R649)</f>
        <v>22.341599900000002</v>
      </c>
      <c r="S571" s="221"/>
      <c r="T571" s="223">
        <f>SUM(T572:T649)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87</v>
      </c>
      <c r="AT571" s="225" t="s">
        <v>79</v>
      </c>
      <c r="AU571" s="225" t="s">
        <v>89</v>
      </c>
      <c r="AY571" s="224" t="s">
        <v>222</v>
      </c>
      <c r="BK571" s="226">
        <f>SUM(BK572:BK649)</f>
        <v>0</v>
      </c>
    </row>
    <row r="572" s="2" customFormat="1" ht="24.15" customHeight="1">
      <c r="A572" s="40"/>
      <c r="B572" s="41"/>
      <c r="C572" s="229" t="s">
        <v>521</v>
      </c>
      <c r="D572" s="229" t="s">
        <v>225</v>
      </c>
      <c r="E572" s="230" t="s">
        <v>556</v>
      </c>
      <c r="F572" s="231" t="s">
        <v>557</v>
      </c>
      <c r="G572" s="232" t="s">
        <v>228</v>
      </c>
      <c r="H572" s="233">
        <v>5.2519999999999998</v>
      </c>
      <c r="I572" s="234"/>
      <c r="J572" s="235">
        <f>ROUND(I572*H572,2)</f>
        <v>0</v>
      </c>
      <c r="K572" s="231" t="s">
        <v>229</v>
      </c>
      <c r="L572" s="46"/>
      <c r="M572" s="236" t="s">
        <v>1</v>
      </c>
      <c r="N572" s="237" t="s">
        <v>45</v>
      </c>
      <c r="O572" s="93"/>
      <c r="P572" s="238">
        <f>O572*H572</f>
        <v>0</v>
      </c>
      <c r="Q572" s="238">
        <v>0.044339999999999997</v>
      </c>
      <c r="R572" s="238">
        <f>Q572*H572</f>
        <v>0.23287367999999997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114</v>
      </c>
      <c r="AT572" s="240" t="s">
        <v>225</v>
      </c>
      <c r="AU572" s="240" t="s">
        <v>14</v>
      </c>
      <c r="AY572" s="19" t="s">
        <v>222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87</v>
      </c>
      <c r="BK572" s="241">
        <f>ROUND(I572*H572,2)</f>
        <v>0</v>
      </c>
      <c r="BL572" s="19" t="s">
        <v>114</v>
      </c>
      <c r="BM572" s="240" t="s">
        <v>558</v>
      </c>
    </row>
    <row r="573" s="2" customFormat="1">
      <c r="A573" s="40"/>
      <c r="B573" s="41"/>
      <c r="C573" s="42"/>
      <c r="D573" s="242" t="s">
        <v>231</v>
      </c>
      <c r="E573" s="42"/>
      <c r="F573" s="243" t="s">
        <v>559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231</v>
      </c>
      <c r="AU573" s="19" t="s">
        <v>14</v>
      </c>
    </row>
    <row r="574" s="13" customFormat="1">
      <c r="A574" s="13"/>
      <c r="B574" s="247"/>
      <c r="C574" s="248"/>
      <c r="D574" s="249" t="s">
        <v>233</v>
      </c>
      <c r="E574" s="250" t="s">
        <v>1</v>
      </c>
      <c r="F574" s="251" t="s">
        <v>234</v>
      </c>
      <c r="G574" s="248"/>
      <c r="H574" s="250" t="s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233</v>
      </c>
      <c r="AU574" s="257" t="s">
        <v>14</v>
      </c>
      <c r="AV574" s="13" t="s">
        <v>87</v>
      </c>
      <c r="AW574" s="13" t="s">
        <v>35</v>
      </c>
      <c r="AX574" s="13" t="s">
        <v>80</v>
      </c>
      <c r="AY574" s="257" t="s">
        <v>222</v>
      </c>
    </row>
    <row r="575" s="13" customFormat="1">
      <c r="A575" s="13"/>
      <c r="B575" s="247"/>
      <c r="C575" s="248"/>
      <c r="D575" s="249" t="s">
        <v>233</v>
      </c>
      <c r="E575" s="250" t="s">
        <v>1</v>
      </c>
      <c r="F575" s="251" t="s">
        <v>235</v>
      </c>
      <c r="G575" s="248"/>
      <c r="H575" s="250" t="s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233</v>
      </c>
      <c r="AU575" s="257" t="s">
        <v>14</v>
      </c>
      <c r="AV575" s="13" t="s">
        <v>87</v>
      </c>
      <c r="AW575" s="13" t="s">
        <v>35</v>
      </c>
      <c r="AX575" s="13" t="s">
        <v>80</v>
      </c>
      <c r="AY575" s="257" t="s">
        <v>222</v>
      </c>
    </row>
    <row r="576" s="13" customFormat="1">
      <c r="A576" s="13"/>
      <c r="B576" s="247"/>
      <c r="C576" s="248"/>
      <c r="D576" s="249" t="s">
        <v>233</v>
      </c>
      <c r="E576" s="250" t="s">
        <v>1</v>
      </c>
      <c r="F576" s="251" t="s">
        <v>237</v>
      </c>
      <c r="G576" s="248"/>
      <c r="H576" s="250" t="s">
        <v>1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7" t="s">
        <v>233</v>
      </c>
      <c r="AU576" s="257" t="s">
        <v>14</v>
      </c>
      <c r="AV576" s="13" t="s">
        <v>87</v>
      </c>
      <c r="AW576" s="13" t="s">
        <v>35</v>
      </c>
      <c r="AX576" s="13" t="s">
        <v>80</v>
      </c>
      <c r="AY576" s="257" t="s">
        <v>222</v>
      </c>
    </row>
    <row r="577" s="13" customFormat="1">
      <c r="A577" s="13"/>
      <c r="B577" s="247"/>
      <c r="C577" s="248"/>
      <c r="D577" s="249" t="s">
        <v>233</v>
      </c>
      <c r="E577" s="250" t="s">
        <v>1</v>
      </c>
      <c r="F577" s="251" t="s">
        <v>560</v>
      </c>
      <c r="G577" s="248"/>
      <c r="H577" s="250" t="s">
        <v>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233</v>
      </c>
      <c r="AU577" s="257" t="s">
        <v>14</v>
      </c>
      <c r="AV577" s="13" t="s">
        <v>87</v>
      </c>
      <c r="AW577" s="13" t="s">
        <v>35</v>
      </c>
      <c r="AX577" s="13" t="s">
        <v>80</v>
      </c>
      <c r="AY577" s="257" t="s">
        <v>222</v>
      </c>
    </row>
    <row r="578" s="14" customFormat="1">
      <c r="A578" s="14"/>
      <c r="B578" s="258"/>
      <c r="C578" s="259"/>
      <c r="D578" s="249" t="s">
        <v>233</v>
      </c>
      <c r="E578" s="260" t="s">
        <v>1</v>
      </c>
      <c r="F578" s="261" t="s">
        <v>561</v>
      </c>
      <c r="G578" s="259"/>
      <c r="H578" s="262">
        <v>5.1180000000000003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233</v>
      </c>
      <c r="AU578" s="268" t="s">
        <v>14</v>
      </c>
      <c r="AV578" s="14" t="s">
        <v>89</v>
      </c>
      <c r="AW578" s="14" t="s">
        <v>35</v>
      </c>
      <c r="AX578" s="14" t="s">
        <v>80</v>
      </c>
      <c r="AY578" s="268" t="s">
        <v>222</v>
      </c>
    </row>
    <row r="579" s="14" customFormat="1">
      <c r="A579" s="14"/>
      <c r="B579" s="258"/>
      <c r="C579" s="259"/>
      <c r="D579" s="249" t="s">
        <v>233</v>
      </c>
      <c r="E579" s="260" t="s">
        <v>1</v>
      </c>
      <c r="F579" s="261" t="s">
        <v>562</v>
      </c>
      <c r="G579" s="259"/>
      <c r="H579" s="262">
        <v>-1.6160000000000001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8" t="s">
        <v>233</v>
      </c>
      <c r="AU579" s="268" t="s">
        <v>14</v>
      </c>
      <c r="AV579" s="14" t="s">
        <v>89</v>
      </c>
      <c r="AW579" s="14" t="s">
        <v>35</v>
      </c>
      <c r="AX579" s="14" t="s">
        <v>80</v>
      </c>
      <c r="AY579" s="268" t="s">
        <v>222</v>
      </c>
    </row>
    <row r="580" s="13" customFormat="1">
      <c r="A580" s="13"/>
      <c r="B580" s="247"/>
      <c r="C580" s="248"/>
      <c r="D580" s="249" t="s">
        <v>233</v>
      </c>
      <c r="E580" s="250" t="s">
        <v>1</v>
      </c>
      <c r="F580" s="251" t="s">
        <v>563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233</v>
      </c>
      <c r="AU580" s="257" t="s">
        <v>14</v>
      </c>
      <c r="AV580" s="13" t="s">
        <v>87</v>
      </c>
      <c r="AW580" s="13" t="s">
        <v>35</v>
      </c>
      <c r="AX580" s="13" t="s">
        <v>80</v>
      </c>
      <c r="AY580" s="257" t="s">
        <v>222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564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14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4" customFormat="1">
      <c r="A582" s="14"/>
      <c r="B582" s="258"/>
      <c r="C582" s="259"/>
      <c r="D582" s="249" t="s">
        <v>233</v>
      </c>
      <c r="E582" s="260" t="s">
        <v>1</v>
      </c>
      <c r="F582" s="261" t="s">
        <v>565</v>
      </c>
      <c r="G582" s="259"/>
      <c r="H582" s="262">
        <v>1.75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233</v>
      </c>
      <c r="AU582" s="268" t="s">
        <v>14</v>
      </c>
      <c r="AV582" s="14" t="s">
        <v>89</v>
      </c>
      <c r="AW582" s="14" t="s">
        <v>35</v>
      </c>
      <c r="AX582" s="14" t="s">
        <v>80</v>
      </c>
      <c r="AY582" s="268" t="s">
        <v>222</v>
      </c>
    </row>
    <row r="583" s="15" customFormat="1">
      <c r="A583" s="15"/>
      <c r="B583" s="269"/>
      <c r="C583" s="270"/>
      <c r="D583" s="249" t="s">
        <v>233</v>
      </c>
      <c r="E583" s="271" t="s">
        <v>1</v>
      </c>
      <c r="F583" s="272" t="s">
        <v>242</v>
      </c>
      <c r="G583" s="270"/>
      <c r="H583" s="273">
        <v>5.2519999999999998</v>
      </c>
      <c r="I583" s="274"/>
      <c r="J583" s="270"/>
      <c r="K583" s="270"/>
      <c r="L583" s="275"/>
      <c r="M583" s="276"/>
      <c r="N583" s="277"/>
      <c r="O583" s="277"/>
      <c r="P583" s="277"/>
      <c r="Q583" s="277"/>
      <c r="R583" s="277"/>
      <c r="S583" s="277"/>
      <c r="T583" s="27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9" t="s">
        <v>233</v>
      </c>
      <c r="AU583" s="279" t="s">
        <v>14</v>
      </c>
      <c r="AV583" s="15" t="s">
        <v>114</v>
      </c>
      <c r="AW583" s="15" t="s">
        <v>35</v>
      </c>
      <c r="AX583" s="15" t="s">
        <v>87</v>
      </c>
      <c r="AY583" s="279" t="s">
        <v>222</v>
      </c>
    </row>
    <row r="584" s="2" customFormat="1" ht="24.15" customHeight="1">
      <c r="A584" s="40"/>
      <c r="B584" s="41"/>
      <c r="C584" s="229" t="s">
        <v>566</v>
      </c>
      <c r="D584" s="229" t="s">
        <v>225</v>
      </c>
      <c r="E584" s="230" t="s">
        <v>567</v>
      </c>
      <c r="F584" s="231" t="s">
        <v>568</v>
      </c>
      <c r="G584" s="232" t="s">
        <v>228</v>
      </c>
      <c r="H584" s="233">
        <v>3.1850000000000001</v>
      </c>
      <c r="I584" s="234"/>
      <c r="J584" s="235">
        <f>ROUND(I584*H584,2)</f>
        <v>0</v>
      </c>
      <c r="K584" s="231" t="s">
        <v>229</v>
      </c>
      <c r="L584" s="46"/>
      <c r="M584" s="236" t="s">
        <v>1</v>
      </c>
      <c r="N584" s="237" t="s">
        <v>45</v>
      </c>
      <c r="O584" s="93"/>
      <c r="P584" s="238">
        <f>O584*H584</f>
        <v>0</v>
      </c>
      <c r="Q584" s="238">
        <v>0.061719999999999997</v>
      </c>
      <c r="R584" s="238">
        <f>Q584*H584</f>
        <v>0.19657819999999998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114</v>
      </c>
      <c r="AT584" s="240" t="s">
        <v>225</v>
      </c>
      <c r="AU584" s="240" t="s">
        <v>14</v>
      </c>
      <c r="AY584" s="19" t="s">
        <v>222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87</v>
      </c>
      <c r="BK584" s="241">
        <f>ROUND(I584*H584,2)</f>
        <v>0</v>
      </c>
      <c r="BL584" s="19" t="s">
        <v>114</v>
      </c>
      <c r="BM584" s="240" t="s">
        <v>569</v>
      </c>
    </row>
    <row r="585" s="2" customFormat="1">
      <c r="A585" s="40"/>
      <c r="B585" s="41"/>
      <c r="C585" s="42"/>
      <c r="D585" s="242" t="s">
        <v>231</v>
      </c>
      <c r="E585" s="42"/>
      <c r="F585" s="243" t="s">
        <v>570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231</v>
      </c>
      <c r="AU585" s="19" t="s">
        <v>14</v>
      </c>
    </row>
    <row r="586" s="13" customFormat="1">
      <c r="A586" s="13"/>
      <c r="B586" s="247"/>
      <c r="C586" s="248"/>
      <c r="D586" s="249" t="s">
        <v>233</v>
      </c>
      <c r="E586" s="250" t="s">
        <v>1</v>
      </c>
      <c r="F586" s="251" t="s">
        <v>234</v>
      </c>
      <c r="G586" s="248"/>
      <c r="H586" s="250" t="s">
        <v>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233</v>
      </c>
      <c r="AU586" s="257" t="s">
        <v>14</v>
      </c>
      <c r="AV586" s="13" t="s">
        <v>87</v>
      </c>
      <c r="AW586" s="13" t="s">
        <v>35</v>
      </c>
      <c r="AX586" s="13" t="s">
        <v>80</v>
      </c>
      <c r="AY586" s="257" t="s">
        <v>222</v>
      </c>
    </row>
    <row r="587" s="13" customFormat="1">
      <c r="A587" s="13"/>
      <c r="B587" s="247"/>
      <c r="C587" s="248"/>
      <c r="D587" s="249" t="s">
        <v>233</v>
      </c>
      <c r="E587" s="250" t="s">
        <v>1</v>
      </c>
      <c r="F587" s="251" t="s">
        <v>235</v>
      </c>
      <c r="G587" s="248"/>
      <c r="H587" s="250" t="s">
        <v>1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7" t="s">
        <v>233</v>
      </c>
      <c r="AU587" s="257" t="s">
        <v>14</v>
      </c>
      <c r="AV587" s="13" t="s">
        <v>87</v>
      </c>
      <c r="AW587" s="13" t="s">
        <v>35</v>
      </c>
      <c r="AX587" s="13" t="s">
        <v>80</v>
      </c>
      <c r="AY587" s="257" t="s">
        <v>222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237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14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3" customFormat="1">
      <c r="A589" s="13"/>
      <c r="B589" s="247"/>
      <c r="C589" s="248"/>
      <c r="D589" s="249" t="s">
        <v>233</v>
      </c>
      <c r="E589" s="250" t="s">
        <v>1</v>
      </c>
      <c r="F589" s="251" t="s">
        <v>571</v>
      </c>
      <c r="G589" s="248"/>
      <c r="H589" s="250" t="s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233</v>
      </c>
      <c r="AU589" s="257" t="s">
        <v>14</v>
      </c>
      <c r="AV589" s="13" t="s">
        <v>87</v>
      </c>
      <c r="AW589" s="13" t="s">
        <v>35</v>
      </c>
      <c r="AX589" s="13" t="s">
        <v>80</v>
      </c>
      <c r="AY589" s="257" t="s">
        <v>222</v>
      </c>
    </row>
    <row r="590" s="14" customFormat="1">
      <c r="A590" s="14"/>
      <c r="B590" s="258"/>
      <c r="C590" s="259"/>
      <c r="D590" s="249" t="s">
        <v>233</v>
      </c>
      <c r="E590" s="260" t="s">
        <v>1</v>
      </c>
      <c r="F590" s="261" t="s">
        <v>572</v>
      </c>
      <c r="G590" s="259"/>
      <c r="H590" s="262">
        <v>5.2050000000000001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233</v>
      </c>
      <c r="AU590" s="268" t="s">
        <v>14</v>
      </c>
      <c r="AV590" s="14" t="s">
        <v>89</v>
      </c>
      <c r="AW590" s="14" t="s">
        <v>35</v>
      </c>
      <c r="AX590" s="14" t="s">
        <v>80</v>
      </c>
      <c r="AY590" s="268" t="s">
        <v>222</v>
      </c>
    </row>
    <row r="591" s="14" customFormat="1">
      <c r="A591" s="14"/>
      <c r="B591" s="258"/>
      <c r="C591" s="259"/>
      <c r="D591" s="249" t="s">
        <v>233</v>
      </c>
      <c r="E591" s="260" t="s">
        <v>1</v>
      </c>
      <c r="F591" s="261" t="s">
        <v>573</v>
      </c>
      <c r="G591" s="259"/>
      <c r="H591" s="262">
        <v>-2.02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233</v>
      </c>
      <c r="AU591" s="268" t="s">
        <v>14</v>
      </c>
      <c r="AV591" s="14" t="s">
        <v>89</v>
      </c>
      <c r="AW591" s="14" t="s">
        <v>35</v>
      </c>
      <c r="AX591" s="14" t="s">
        <v>80</v>
      </c>
      <c r="AY591" s="268" t="s">
        <v>222</v>
      </c>
    </row>
    <row r="592" s="15" customFormat="1">
      <c r="A592" s="15"/>
      <c r="B592" s="269"/>
      <c r="C592" s="270"/>
      <c r="D592" s="249" t="s">
        <v>233</v>
      </c>
      <c r="E592" s="271" t="s">
        <v>1</v>
      </c>
      <c r="F592" s="272" t="s">
        <v>242</v>
      </c>
      <c r="G592" s="270"/>
      <c r="H592" s="273">
        <v>3.1850000000000001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233</v>
      </c>
      <c r="AU592" s="279" t="s">
        <v>14</v>
      </c>
      <c r="AV592" s="15" t="s">
        <v>114</v>
      </c>
      <c r="AW592" s="15" t="s">
        <v>35</v>
      </c>
      <c r="AX592" s="15" t="s">
        <v>87</v>
      </c>
      <c r="AY592" s="279" t="s">
        <v>222</v>
      </c>
    </row>
    <row r="593" s="2" customFormat="1" ht="24.15" customHeight="1">
      <c r="A593" s="40"/>
      <c r="B593" s="41"/>
      <c r="C593" s="229" t="s">
        <v>527</v>
      </c>
      <c r="D593" s="229" t="s">
        <v>225</v>
      </c>
      <c r="E593" s="230" t="s">
        <v>574</v>
      </c>
      <c r="F593" s="231" t="s">
        <v>575</v>
      </c>
      <c r="G593" s="232" t="s">
        <v>228</v>
      </c>
      <c r="H593" s="233">
        <v>269.90800000000002</v>
      </c>
      <c r="I593" s="234"/>
      <c r="J593" s="235">
        <f>ROUND(I593*H593,2)</f>
        <v>0</v>
      </c>
      <c r="K593" s="231" t="s">
        <v>229</v>
      </c>
      <c r="L593" s="46"/>
      <c r="M593" s="236" t="s">
        <v>1</v>
      </c>
      <c r="N593" s="237" t="s">
        <v>45</v>
      </c>
      <c r="O593" s="93"/>
      <c r="P593" s="238">
        <f>O593*H593</f>
        <v>0</v>
      </c>
      <c r="Q593" s="238">
        <v>0.069980000000000001</v>
      </c>
      <c r="R593" s="238">
        <f>Q593*H593</f>
        <v>18.888161840000002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114</v>
      </c>
      <c r="AT593" s="240" t="s">
        <v>225</v>
      </c>
      <c r="AU593" s="240" t="s">
        <v>14</v>
      </c>
      <c r="AY593" s="19" t="s">
        <v>222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87</v>
      </c>
      <c r="BK593" s="241">
        <f>ROUND(I593*H593,2)</f>
        <v>0</v>
      </c>
      <c r="BL593" s="19" t="s">
        <v>114</v>
      </c>
      <c r="BM593" s="240" t="s">
        <v>576</v>
      </c>
    </row>
    <row r="594" s="2" customFormat="1">
      <c r="A594" s="40"/>
      <c r="B594" s="41"/>
      <c r="C594" s="42"/>
      <c r="D594" s="242" t="s">
        <v>231</v>
      </c>
      <c r="E594" s="42"/>
      <c r="F594" s="243" t="s">
        <v>577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231</v>
      </c>
      <c r="AU594" s="19" t="s">
        <v>14</v>
      </c>
    </row>
    <row r="595" s="13" customFormat="1">
      <c r="A595" s="13"/>
      <c r="B595" s="247"/>
      <c r="C595" s="248"/>
      <c r="D595" s="249" t="s">
        <v>233</v>
      </c>
      <c r="E595" s="250" t="s">
        <v>1</v>
      </c>
      <c r="F595" s="251" t="s">
        <v>234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233</v>
      </c>
      <c r="AU595" s="257" t="s">
        <v>14</v>
      </c>
      <c r="AV595" s="13" t="s">
        <v>87</v>
      </c>
      <c r="AW595" s="13" t="s">
        <v>35</v>
      </c>
      <c r="AX595" s="13" t="s">
        <v>80</v>
      </c>
      <c r="AY595" s="257" t="s">
        <v>222</v>
      </c>
    </row>
    <row r="596" s="13" customFormat="1">
      <c r="A596" s="13"/>
      <c r="B596" s="247"/>
      <c r="C596" s="248"/>
      <c r="D596" s="249" t="s">
        <v>233</v>
      </c>
      <c r="E596" s="250" t="s">
        <v>1</v>
      </c>
      <c r="F596" s="251" t="s">
        <v>235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233</v>
      </c>
      <c r="AU596" s="257" t="s">
        <v>14</v>
      </c>
      <c r="AV596" s="13" t="s">
        <v>87</v>
      </c>
      <c r="AW596" s="13" t="s">
        <v>35</v>
      </c>
      <c r="AX596" s="13" t="s">
        <v>80</v>
      </c>
      <c r="AY596" s="257" t="s">
        <v>222</v>
      </c>
    </row>
    <row r="597" s="13" customFormat="1">
      <c r="A597" s="13"/>
      <c r="B597" s="247"/>
      <c r="C597" s="248"/>
      <c r="D597" s="249" t="s">
        <v>233</v>
      </c>
      <c r="E597" s="250" t="s">
        <v>1</v>
      </c>
      <c r="F597" s="251" t="s">
        <v>237</v>
      </c>
      <c r="G597" s="248"/>
      <c r="H597" s="250" t="s">
        <v>1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7" t="s">
        <v>233</v>
      </c>
      <c r="AU597" s="257" t="s">
        <v>14</v>
      </c>
      <c r="AV597" s="13" t="s">
        <v>87</v>
      </c>
      <c r="AW597" s="13" t="s">
        <v>35</v>
      </c>
      <c r="AX597" s="13" t="s">
        <v>80</v>
      </c>
      <c r="AY597" s="257" t="s">
        <v>222</v>
      </c>
    </row>
    <row r="598" s="13" customFormat="1">
      <c r="A598" s="13"/>
      <c r="B598" s="247"/>
      <c r="C598" s="248"/>
      <c r="D598" s="249" t="s">
        <v>233</v>
      </c>
      <c r="E598" s="250" t="s">
        <v>1</v>
      </c>
      <c r="F598" s="251" t="s">
        <v>578</v>
      </c>
      <c r="G598" s="248"/>
      <c r="H598" s="250" t="s">
        <v>1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7" t="s">
        <v>233</v>
      </c>
      <c r="AU598" s="257" t="s">
        <v>14</v>
      </c>
      <c r="AV598" s="13" t="s">
        <v>87</v>
      </c>
      <c r="AW598" s="13" t="s">
        <v>35</v>
      </c>
      <c r="AX598" s="13" t="s">
        <v>80</v>
      </c>
      <c r="AY598" s="257" t="s">
        <v>222</v>
      </c>
    </row>
    <row r="599" s="13" customFormat="1">
      <c r="A599" s="13"/>
      <c r="B599" s="247"/>
      <c r="C599" s="248"/>
      <c r="D599" s="249" t="s">
        <v>233</v>
      </c>
      <c r="E599" s="250" t="s">
        <v>1</v>
      </c>
      <c r="F599" s="251" t="s">
        <v>579</v>
      </c>
      <c r="G599" s="248"/>
      <c r="H599" s="250" t="s">
        <v>1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7" t="s">
        <v>233</v>
      </c>
      <c r="AU599" s="257" t="s">
        <v>14</v>
      </c>
      <c r="AV599" s="13" t="s">
        <v>87</v>
      </c>
      <c r="AW599" s="13" t="s">
        <v>35</v>
      </c>
      <c r="AX599" s="13" t="s">
        <v>80</v>
      </c>
      <c r="AY599" s="257" t="s">
        <v>222</v>
      </c>
    </row>
    <row r="600" s="14" customFormat="1">
      <c r="A600" s="14"/>
      <c r="B600" s="258"/>
      <c r="C600" s="259"/>
      <c r="D600" s="249" t="s">
        <v>233</v>
      </c>
      <c r="E600" s="260" t="s">
        <v>1</v>
      </c>
      <c r="F600" s="261" t="s">
        <v>580</v>
      </c>
      <c r="G600" s="259"/>
      <c r="H600" s="262">
        <v>33.311999999999998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8" t="s">
        <v>233</v>
      </c>
      <c r="AU600" s="268" t="s">
        <v>14</v>
      </c>
      <c r="AV600" s="14" t="s">
        <v>89</v>
      </c>
      <c r="AW600" s="14" t="s">
        <v>35</v>
      </c>
      <c r="AX600" s="14" t="s">
        <v>80</v>
      </c>
      <c r="AY600" s="268" t="s">
        <v>222</v>
      </c>
    </row>
    <row r="601" s="14" customFormat="1">
      <c r="A601" s="14"/>
      <c r="B601" s="258"/>
      <c r="C601" s="259"/>
      <c r="D601" s="249" t="s">
        <v>233</v>
      </c>
      <c r="E601" s="260" t="s">
        <v>1</v>
      </c>
      <c r="F601" s="261" t="s">
        <v>581</v>
      </c>
      <c r="G601" s="259"/>
      <c r="H601" s="262">
        <v>-4.04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8" t="s">
        <v>233</v>
      </c>
      <c r="AU601" s="268" t="s">
        <v>14</v>
      </c>
      <c r="AV601" s="14" t="s">
        <v>89</v>
      </c>
      <c r="AW601" s="14" t="s">
        <v>35</v>
      </c>
      <c r="AX601" s="14" t="s">
        <v>80</v>
      </c>
      <c r="AY601" s="268" t="s">
        <v>222</v>
      </c>
    </row>
    <row r="602" s="13" customFormat="1">
      <c r="A602" s="13"/>
      <c r="B602" s="247"/>
      <c r="C602" s="248"/>
      <c r="D602" s="249" t="s">
        <v>233</v>
      </c>
      <c r="E602" s="250" t="s">
        <v>1</v>
      </c>
      <c r="F602" s="251" t="s">
        <v>582</v>
      </c>
      <c r="G602" s="248"/>
      <c r="H602" s="250" t="s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7" t="s">
        <v>233</v>
      </c>
      <c r="AU602" s="257" t="s">
        <v>14</v>
      </c>
      <c r="AV602" s="13" t="s">
        <v>87</v>
      </c>
      <c r="AW602" s="13" t="s">
        <v>35</v>
      </c>
      <c r="AX602" s="13" t="s">
        <v>80</v>
      </c>
      <c r="AY602" s="257" t="s">
        <v>222</v>
      </c>
    </row>
    <row r="603" s="14" customFormat="1">
      <c r="A603" s="14"/>
      <c r="B603" s="258"/>
      <c r="C603" s="259"/>
      <c r="D603" s="249" t="s">
        <v>233</v>
      </c>
      <c r="E603" s="260" t="s">
        <v>1</v>
      </c>
      <c r="F603" s="261" t="s">
        <v>583</v>
      </c>
      <c r="G603" s="259"/>
      <c r="H603" s="262">
        <v>38.170000000000002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233</v>
      </c>
      <c r="AU603" s="268" t="s">
        <v>14</v>
      </c>
      <c r="AV603" s="14" t="s">
        <v>89</v>
      </c>
      <c r="AW603" s="14" t="s">
        <v>35</v>
      </c>
      <c r="AX603" s="14" t="s">
        <v>80</v>
      </c>
      <c r="AY603" s="268" t="s">
        <v>222</v>
      </c>
    </row>
    <row r="604" s="14" customFormat="1">
      <c r="A604" s="14"/>
      <c r="B604" s="258"/>
      <c r="C604" s="259"/>
      <c r="D604" s="249" t="s">
        <v>233</v>
      </c>
      <c r="E604" s="260" t="s">
        <v>1</v>
      </c>
      <c r="F604" s="261" t="s">
        <v>584</v>
      </c>
      <c r="G604" s="259"/>
      <c r="H604" s="262">
        <v>-2.02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233</v>
      </c>
      <c r="AU604" s="268" t="s">
        <v>14</v>
      </c>
      <c r="AV604" s="14" t="s">
        <v>89</v>
      </c>
      <c r="AW604" s="14" t="s">
        <v>35</v>
      </c>
      <c r="AX604" s="14" t="s">
        <v>80</v>
      </c>
      <c r="AY604" s="268" t="s">
        <v>222</v>
      </c>
    </row>
    <row r="605" s="13" customFormat="1">
      <c r="A605" s="13"/>
      <c r="B605" s="247"/>
      <c r="C605" s="248"/>
      <c r="D605" s="249" t="s">
        <v>233</v>
      </c>
      <c r="E605" s="250" t="s">
        <v>1</v>
      </c>
      <c r="F605" s="251" t="s">
        <v>585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233</v>
      </c>
      <c r="AU605" s="257" t="s">
        <v>14</v>
      </c>
      <c r="AV605" s="13" t="s">
        <v>87</v>
      </c>
      <c r="AW605" s="13" t="s">
        <v>35</v>
      </c>
      <c r="AX605" s="13" t="s">
        <v>80</v>
      </c>
      <c r="AY605" s="257" t="s">
        <v>222</v>
      </c>
    </row>
    <row r="606" s="14" customFormat="1">
      <c r="A606" s="14"/>
      <c r="B606" s="258"/>
      <c r="C606" s="259"/>
      <c r="D606" s="249" t="s">
        <v>233</v>
      </c>
      <c r="E606" s="260" t="s">
        <v>1</v>
      </c>
      <c r="F606" s="261" t="s">
        <v>586</v>
      </c>
      <c r="G606" s="259"/>
      <c r="H606" s="262">
        <v>49.222000000000001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233</v>
      </c>
      <c r="AU606" s="268" t="s">
        <v>14</v>
      </c>
      <c r="AV606" s="14" t="s">
        <v>89</v>
      </c>
      <c r="AW606" s="14" t="s">
        <v>35</v>
      </c>
      <c r="AX606" s="14" t="s">
        <v>80</v>
      </c>
      <c r="AY606" s="268" t="s">
        <v>222</v>
      </c>
    </row>
    <row r="607" s="14" customFormat="1">
      <c r="A607" s="14"/>
      <c r="B607" s="258"/>
      <c r="C607" s="259"/>
      <c r="D607" s="249" t="s">
        <v>233</v>
      </c>
      <c r="E607" s="260" t="s">
        <v>1</v>
      </c>
      <c r="F607" s="261" t="s">
        <v>587</v>
      </c>
      <c r="G607" s="259"/>
      <c r="H607" s="262">
        <v>-1.8180000000000001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233</v>
      </c>
      <c r="AU607" s="268" t="s">
        <v>14</v>
      </c>
      <c r="AV607" s="14" t="s">
        <v>89</v>
      </c>
      <c r="AW607" s="14" t="s">
        <v>35</v>
      </c>
      <c r="AX607" s="14" t="s">
        <v>80</v>
      </c>
      <c r="AY607" s="268" t="s">
        <v>222</v>
      </c>
    </row>
    <row r="608" s="14" customFormat="1">
      <c r="A608" s="14"/>
      <c r="B608" s="258"/>
      <c r="C608" s="259"/>
      <c r="D608" s="249" t="s">
        <v>233</v>
      </c>
      <c r="E608" s="260" t="s">
        <v>1</v>
      </c>
      <c r="F608" s="261" t="s">
        <v>581</v>
      </c>
      <c r="G608" s="259"/>
      <c r="H608" s="262">
        <v>-4.04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233</v>
      </c>
      <c r="AU608" s="268" t="s">
        <v>14</v>
      </c>
      <c r="AV608" s="14" t="s">
        <v>89</v>
      </c>
      <c r="AW608" s="14" t="s">
        <v>35</v>
      </c>
      <c r="AX608" s="14" t="s">
        <v>80</v>
      </c>
      <c r="AY608" s="268" t="s">
        <v>222</v>
      </c>
    </row>
    <row r="609" s="14" customFormat="1">
      <c r="A609" s="14"/>
      <c r="B609" s="258"/>
      <c r="C609" s="259"/>
      <c r="D609" s="249" t="s">
        <v>233</v>
      </c>
      <c r="E609" s="260" t="s">
        <v>1</v>
      </c>
      <c r="F609" s="261" t="s">
        <v>588</v>
      </c>
      <c r="G609" s="259"/>
      <c r="H609" s="262">
        <v>-2.02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233</v>
      </c>
      <c r="AU609" s="268" t="s">
        <v>14</v>
      </c>
      <c r="AV609" s="14" t="s">
        <v>89</v>
      </c>
      <c r="AW609" s="14" t="s">
        <v>35</v>
      </c>
      <c r="AX609" s="14" t="s">
        <v>80</v>
      </c>
      <c r="AY609" s="268" t="s">
        <v>222</v>
      </c>
    </row>
    <row r="610" s="13" customFormat="1">
      <c r="A610" s="13"/>
      <c r="B610" s="247"/>
      <c r="C610" s="248"/>
      <c r="D610" s="249" t="s">
        <v>233</v>
      </c>
      <c r="E610" s="250" t="s">
        <v>1</v>
      </c>
      <c r="F610" s="251" t="s">
        <v>589</v>
      </c>
      <c r="G610" s="248"/>
      <c r="H610" s="250" t="s">
        <v>1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7" t="s">
        <v>233</v>
      </c>
      <c r="AU610" s="257" t="s">
        <v>14</v>
      </c>
      <c r="AV610" s="13" t="s">
        <v>87</v>
      </c>
      <c r="AW610" s="13" t="s">
        <v>35</v>
      </c>
      <c r="AX610" s="13" t="s">
        <v>80</v>
      </c>
      <c r="AY610" s="257" t="s">
        <v>222</v>
      </c>
    </row>
    <row r="611" s="14" customFormat="1">
      <c r="A611" s="14"/>
      <c r="B611" s="258"/>
      <c r="C611" s="259"/>
      <c r="D611" s="249" t="s">
        <v>233</v>
      </c>
      <c r="E611" s="260" t="s">
        <v>1</v>
      </c>
      <c r="F611" s="261" t="s">
        <v>590</v>
      </c>
      <c r="G611" s="259"/>
      <c r="H611" s="262">
        <v>107.83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233</v>
      </c>
      <c r="AU611" s="268" t="s">
        <v>14</v>
      </c>
      <c r="AV611" s="14" t="s">
        <v>89</v>
      </c>
      <c r="AW611" s="14" t="s">
        <v>35</v>
      </c>
      <c r="AX611" s="14" t="s">
        <v>80</v>
      </c>
      <c r="AY611" s="268" t="s">
        <v>222</v>
      </c>
    </row>
    <row r="612" s="14" customFormat="1">
      <c r="A612" s="14"/>
      <c r="B612" s="258"/>
      <c r="C612" s="259"/>
      <c r="D612" s="249" t="s">
        <v>233</v>
      </c>
      <c r="E612" s="260" t="s">
        <v>1</v>
      </c>
      <c r="F612" s="261" t="s">
        <v>591</v>
      </c>
      <c r="G612" s="259"/>
      <c r="H612" s="262">
        <v>-7.2720000000000002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233</v>
      </c>
      <c r="AU612" s="268" t="s">
        <v>14</v>
      </c>
      <c r="AV612" s="14" t="s">
        <v>89</v>
      </c>
      <c r="AW612" s="14" t="s">
        <v>35</v>
      </c>
      <c r="AX612" s="14" t="s">
        <v>80</v>
      </c>
      <c r="AY612" s="268" t="s">
        <v>222</v>
      </c>
    </row>
    <row r="613" s="14" customFormat="1">
      <c r="A613" s="14"/>
      <c r="B613" s="258"/>
      <c r="C613" s="259"/>
      <c r="D613" s="249" t="s">
        <v>233</v>
      </c>
      <c r="E613" s="260" t="s">
        <v>1</v>
      </c>
      <c r="F613" s="261" t="s">
        <v>581</v>
      </c>
      <c r="G613" s="259"/>
      <c r="H613" s="262">
        <v>-4.04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8" t="s">
        <v>233</v>
      </c>
      <c r="AU613" s="268" t="s">
        <v>14</v>
      </c>
      <c r="AV613" s="14" t="s">
        <v>89</v>
      </c>
      <c r="AW613" s="14" t="s">
        <v>35</v>
      </c>
      <c r="AX613" s="14" t="s">
        <v>80</v>
      </c>
      <c r="AY613" s="268" t="s">
        <v>222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592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14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4" customFormat="1">
      <c r="A615" s="14"/>
      <c r="B615" s="258"/>
      <c r="C615" s="259"/>
      <c r="D615" s="249" t="s">
        <v>233</v>
      </c>
      <c r="E615" s="260" t="s">
        <v>1</v>
      </c>
      <c r="F615" s="261" t="s">
        <v>593</v>
      </c>
      <c r="G615" s="259"/>
      <c r="H615" s="262">
        <v>51.877000000000002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8" t="s">
        <v>233</v>
      </c>
      <c r="AU615" s="268" t="s">
        <v>14</v>
      </c>
      <c r="AV615" s="14" t="s">
        <v>89</v>
      </c>
      <c r="AW615" s="14" t="s">
        <v>35</v>
      </c>
      <c r="AX615" s="14" t="s">
        <v>80</v>
      </c>
      <c r="AY615" s="268" t="s">
        <v>222</v>
      </c>
    </row>
    <row r="616" s="14" customFormat="1">
      <c r="A616" s="14"/>
      <c r="B616" s="258"/>
      <c r="C616" s="259"/>
      <c r="D616" s="249" t="s">
        <v>233</v>
      </c>
      <c r="E616" s="260" t="s">
        <v>1</v>
      </c>
      <c r="F616" s="261" t="s">
        <v>594</v>
      </c>
      <c r="G616" s="259"/>
      <c r="H616" s="262">
        <v>-1.8180000000000001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233</v>
      </c>
      <c r="AU616" s="268" t="s">
        <v>14</v>
      </c>
      <c r="AV616" s="14" t="s">
        <v>89</v>
      </c>
      <c r="AW616" s="14" t="s">
        <v>35</v>
      </c>
      <c r="AX616" s="14" t="s">
        <v>80</v>
      </c>
      <c r="AY616" s="268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581</v>
      </c>
      <c r="G617" s="259"/>
      <c r="H617" s="262">
        <v>-4.04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14</v>
      </c>
      <c r="AV617" s="14" t="s">
        <v>89</v>
      </c>
      <c r="AW617" s="14" t="s">
        <v>35</v>
      </c>
      <c r="AX617" s="14" t="s">
        <v>80</v>
      </c>
      <c r="AY617" s="268" t="s">
        <v>222</v>
      </c>
    </row>
    <row r="618" s="14" customFormat="1">
      <c r="A618" s="14"/>
      <c r="B618" s="258"/>
      <c r="C618" s="259"/>
      <c r="D618" s="249" t="s">
        <v>233</v>
      </c>
      <c r="E618" s="260" t="s">
        <v>1</v>
      </c>
      <c r="F618" s="261" t="s">
        <v>595</v>
      </c>
      <c r="G618" s="259"/>
      <c r="H618" s="262">
        <v>-1.6160000000000001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8" t="s">
        <v>233</v>
      </c>
      <c r="AU618" s="268" t="s">
        <v>14</v>
      </c>
      <c r="AV618" s="14" t="s">
        <v>89</v>
      </c>
      <c r="AW618" s="14" t="s">
        <v>35</v>
      </c>
      <c r="AX618" s="14" t="s">
        <v>80</v>
      </c>
      <c r="AY618" s="268" t="s">
        <v>222</v>
      </c>
    </row>
    <row r="619" s="13" customFormat="1">
      <c r="A619" s="13"/>
      <c r="B619" s="247"/>
      <c r="C619" s="248"/>
      <c r="D619" s="249" t="s">
        <v>233</v>
      </c>
      <c r="E619" s="250" t="s">
        <v>1</v>
      </c>
      <c r="F619" s="251" t="s">
        <v>596</v>
      </c>
      <c r="G619" s="248"/>
      <c r="H619" s="250" t="s">
        <v>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233</v>
      </c>
      <c r="AU619" s="257" t="s">
        <v>14</v>
      </c>
      <c r="AV619" s="13" t="s">
        <v>87</v>
      </c>
      <c r="AW619" s="13" t="s">
        <v>35</v>
      </c>
      <c r="AX619" s="13" t="s">
        <v>80</v>
      </c>
      <c r="AY619" s="257" t="s">
        <v>222</v>
      </c>
    </row>
    <row r="620" s="14" customFormat="1">
      <c r="A620" s="14"/>
      <c r="B620" s="258"/>
      <c r="C620" s="259"/>
      <c r="D620" s="249" t="s">
        <v>233</v>
      </c>
      <c r="E620" s="260" t="s">
        <v>1</v>
      </c>
      <c r="F620" s="261" t="s">
        <v>597</v>
      </c>
      <c r="G620" s="259"/>
      <c r="H620" s="262">
        <v>28.280999999999999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233</v>
      </c>
      <c r="AU620" s="268" t="s">
        <v>14</v>
      </c>
      <c r="AV620" s="14" t="s">
        <v>89</v>
      </c>
      <c r="AW620" s="14" t="s">
        <v>35</v>
      </c>
      <c r="AX620" s="14" t="s">
        <v>80</v>
      </c>
      <c r="AY620" s="268" t="s">
        <v>222</v>
      </c>
    </row>
    <row r="621" s="14" customFormat="1">
      <c r="A621" s="14"/>
      <c r="B621" s="258"/>
      <c r="C621" s="259"/>
      <c r="D621" s="249" t="s">
        <v>233</v>
      </c>
      <c r="E621" s="260" t="s">
        <v>1</v>
      </c>
      <c r="F621" s="261" t="s">
        <v>598</v>
      </c>
      <c r="G621" s="259"/>
      <c r="H621" s="262">
        <v>-6.0599999999999996</v>
      </c>
      <c r="I621" s="263"/>
      <c r="J621" s="259"/>
      <c r="K621" s="259"/>
      <c r="L621" s="264"/>
      <c r="M621" s="265"/>
      <c r="N621" s="266"/>
      <c r="O621" s="266"/>
      <c r="P621" s="266"/>
      <c r="Q621" s="266"/>
      <c r="R621" s="266"/>
      <c r="S621" s="266"/>
      <c r="T621" s="26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8" t="s">
        <v>233</v>
      </c>
      <c r="AU621" s="268" t="s">
        <v>14</v>
      </c>
      <c r="AV621" s="14" t="s">
        <v>89</v>
      </c>
      <c r="AW621" s="14" t="s">
        <v>35</v>
      </c>
      <c r="AX621" s="14" t="s">
        <v>80</v>
      </c>
      <c r="AY621" s="268" t="s">
        <v>222</v>
      </c>
    </row>
    <row r="622" s="15" customFormat="1">
      <c r="A622" s="15"/>
      <c r="B622" s="269"/>
      <c r="C622" s="270"/>
      <c r="D622" s="249" t="s">
        <v>233</v>
      </c>
      <c r="E622" s="271" t="s">
        <v>1</v>
      </c>
      <c r="F622" s="272" t="s">
        <v>242</v>
      </c>
      <c r="G622" s="270"/>
      <c r="H622" s="273">
        <v>269.90800000000002</v>
      </c>
      <c r="I622" s="274"/>
      <c r="J622" s="270"/>
      <c r="K622" s="270"/>
      <c r="L622" s="275"/>
      <c r="M622" s="276"/>
      <c r="N622" s="277"/>
      <c r="O622" s="277"/>
      <c r="P622" s="277"/>
      <c r="Q622" s="277"/>
      <c r="R622" s="277"/>
      <c r="S622" s="277"/>
      <c r="T622" s="27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9" t="s">
        <v>233</v>
      </c>
      <c r="AU622" s="279" t="s">
        <v>14</v>
      </c>
      <c r="AV622" s="15" t="s">
        <v>114</v>
      </c>
      <c r="AW622" s="15" t="s">
        <v>35</v>
      </c>
      <c r="AX622" s="15" t="s">
        <v>87</v>
      </c>
      <c r="AY622" s="279" t="s">
        <v>222</v>
      </c>
    </row>
    <row r="623" s="2" customFormat="1" ht="24.15" customHeight="1">
      <c r="A623" s="40"/>
      <c r="B623" s="41"/>
      <c r="C623" s="229" t="s">
        <v>599</v>
      </c>
      <c r="D623" s="229" t="s">
        <v>225</v>
      </c>
      <c r="E623" s="230" t="s">
        <v>600</v>
      </c>
      <c r="F623" s="231" t="s">
        <v>601</v>
      </c>
      <c r="G623" s="232" t="s">
        <v>228</v>
      </c>
      <c r="H623" s="233">
        <v>33.439999999999998</v>
      </c>
      <c r="I623" s="234"/>
      <c r="J623" s="235">
        <f>ROUND(I623*H623,2)</f>
        <v>0</v>
      </c>
      <c r="K623" s="231" t="s">
        <v>229</v>
      </c>
      <c r="L623" s="46"/>
      <c r="M623" s="236" t="s">
        <v>1</v>
      </c>
      <c r="N623" s="237" t="s">
        <v>45</v>
      </c>
      <c r="O623" s="93"/>
      <c r="P623" s="238">
        <f>O623*H623</f>
        <v>0</v>
      </c>
      <c r="Q623" s="238">
        <v>0.079210000000000003</v>
      </c>
      <c r="R623" s="238">
        <f>Q623*H623</f>
        <v>2.6487824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114</v>
      </c>
      <c r="AT623" s="240" t="s">
        <v>225</v>
      </c>
      <c r="AU623" s="240" t="s">
        <v>14</v>
      </c>
      <c r="AY623" s="19" t="s">
        <v>222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87</v>
      </c>
      <c r="BK623" s="241">
        <f>ROUND(I623*H623,2)</f>
        <v>0</v>
      </c>
      <c r="BL623" s="19" t="s">
        <v>114</v>
      </c>
      <c r="BM623" s="240" t="s">
        <v>602</v>
      </c>
    </row>
    <row r="624" s="2" customFormat="1">
      <c r="A624" s="40"/>
      <c r="B624" s="41"/>
      <c r="C624" s="42"/>
      <c r="D624" s="242" t="s">
        <v>231</v>
      </c>
      <c r="E624" s="42"/>
      <c r="F624" s="243" t="s">
        <v>603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231</v>
      </c>
      <c r="AU624" s="19" t="s">
        <v>14</v>
      </c>
    </row>
    <row r="625" s="13" customFormat="1">
      <c r="A625" s="13"/>
      <c r="B625" s="247"/>
      <c r="C625" s="248"/>
      <c r="D625" s="249" t="s">
        <v>233</v>
      </c>
      <c r="E625" s="250" t="s">
        <v>1</v>
      </c>
      <c r="F625" s="251" t="s">
        <v>234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233</v>
      </c>
      <c r="AU625" s="257" t="s">
        <v>14</v>
      </c>
      <c r="AV625" s="13" t="s">
        <v>87</v>
      </c>
      <c r="AW625" s="13" t="s">
        <v>35</v>
      </c>
      <c r="AX625" s="13" t="s">
        <v>80</v>
      </c>
      <c r="AY625" s="257" t="s">
        <v>222</v>
      </c>
    </row>
    <row r="626" s="13" customFormat="1">
      <c r="A626" s="13"/>
      <c r="B626" s="247"/>
      <c r="C626" s="248"/>
      <c r="D626" s="249" t="s">
        <v>233</v>
      </c>
      <c r="E626" s="250" t="s">
        <v>1</v>
      </c>
      <c r="F626" s="251" t="s">
        <v>235</v>
      </c>
      <c r="G626" s="248"/>
      <c r="H626" s="250" t="s">
        <v>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233</v>
      </c>
      <c r="AU626" s="257" t="s">
        <v>14</v>
      </c>
      <c r="AV626" s="13" t="s">
        <v>87</v>
      </c>
      <c r="AW626" s="13" t="s">
        <v>35</v>
      </c>
      <c r="AX626" s="13" t="s">
        <v>80</v>
      </c>
      <c r="AY626" s="257" t="s">
        <v>222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237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14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3" customFormat="1">
      <c r="A628" s="13"/>
      <c r="B628" s="247"/>
      <c r="C628" s="248"/>
      <c r="D628" s="249" t="s">
        <v>233</v>
      </c>
      <c r="E628" s="250" t="s">
        <v>1</v>
      </c>
      <c r="F628" s="251" t="s">
        <v>578</v>
      </c>
      <c r="G628" s="248"/>
      <c r="H628" s="250" t="s">
        <v>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233</v>
      </c>
      <c r="AU628" s="257" t="s">
        <v>14</v>
      </c>
      <c r="AV628" s="13" t="s">
        <v>87</v>
      </c>
      <c r="AW628" s="13" t="s">
        <v>35</v>
      </c>
      <c r="AX628" s="13" t="s">
        <v>80</v>
      </c>
      <c r="AY628" s="257" t="s">
        <v>222</v>
      </c>
    </row>
    <row r="629" s="13" customFormat="1">
      <c r="A629" s="13"/>
      <c r="B629" s="247"/>
      <c r="C629" s="248"/>
      <c r="D629" s="249" t="s">
        <v>233</v>
      </c>
      <c r="E629" s="250" t="s">
        <v>1</v>
      </c>
      <c r="F629" s="251" t="s">
        <v>604</v>
      </c>
      <c r="G629" s="248"/>
      <c r="H629" s="250" t="s">
        <v>1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233</v>
      </c>
      <c r="AU629" s="257" t="s">
        <v>14</v>
      </c>
      <c r="AV629" s="13" t="s">
        <v>87</v>
      </c>
      <c r="AW629" s="13" t="s">
        <v>35</v>
      </c>
      <c r="AX629" s="13" t="s">
        <v>80</v>
      </c>
      <c r="AY629" s="257" t="s">
        <v>222</v>
      </c>
    </row>
    <row r="630" s="14" customFormat="1">
      <c r="A630" s="14"/>
      <c r="B630" s="258"/>
      <c r="C630" s="259"/>
      <c r="D630" s="249" t="s">
        <v>233</v>
      </c>
      <c r="E630" s="260" t="s">
        <v>1</v>
      </c>
      <c r="F630" s="261" t="s">
        <v>605</v>
      </c>
      <c r="G630" s="259"/>
      <c r="H630" s="262">
        <v>7.8079999999999998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233</v>
      </c>
      <c r="AU630" s="268" t="s">
        <v>14</v>
      </c>
      <c r="AV630" s="14" t="s">
        <v>89</v>
      </c>
      <c r="AW630" s="14" t="s">
        <v>35</v>
      </c>
      <c r="AX630" s="14" t="s">
        <v>80</v>
      </c>
      <c r="AY630" s="268" t="s">
        <v>222</v>
      </c>
    </row>
    <row r="631" s="13" customFormat="1">
      <c r="A631" s="13"/>
      <c r="B631" s="247"/>
      <c r="C631" s="248"/>
      <c r="D631" s="249" t="s">
        <v>233</v>
      </c>
      <c r="E631" s="250" t="s">
        <v>1</v>
      </c>
      <c r="F631" s="251" t="s">
        <v>606</v>
      </c>
      <c r="G631" s="248"/>
      <c r="H631" s="250" t="s">
        <v>1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7" t="s">
        <v>233</v>
      </c>
      <c r="AU631" s="257" t="s">
        <v>14</v>
      </c>
      <c r="AV631" s="13" t="s">
        <v>87</v>
      </c>
      <c r="AW631" s="13" t="s">
        <v>35</v>
      </c>
      <c r="AX631" s="13" t="s">
        <v>80</v>
      </c>
      <c r="AY631" s="257" t="s">
        <v>222</v>
      </c>
    </row>
    <row r="632" s="14" customFormat="1">
      <c r="A632" s="14"/>
      <c r="B632" s="258"/>
      <c r="C632" s="259"/>
      <c r="D632" s="249" t="s">
        <v>233</v>
      </c>
      <c r="E632" s="260" t="s">
        <v>1</v>
      </c>
      <c r="F632" s="261" t="s">
        <v>607</v>
      </c>
      <c r="G632" s="259"/>
      <c r="H632" s="262">
        <v>28.661999999999999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233</v>
      </c>
      <c r="AU632" s="268" t="s">
        <v>14</v>
      </c>
      <c r="AV632" s="14" t="s">
        <v>89</v>
      </c>
      <c r="AW632" s="14" t="s">
        <v>35</v>
      </c>
      <c r="AX632" s="14" t="s">
        <v>80</v>
      </c>
      <c r="AY632" s="268" t="s">
        <v>222</v>
      </c>
    </row>
    <row r="633" s="14" customFormat="1">
      <c r="A633" s="14"/>
      <c r="B633" s="258"/>
      <c r="C633" s="259"/>
      <c r="D633" s="249" t="s">
        <v>233</v>
      </c>
      <c r="E633" s="260" t="s">
        <v>1</v>
      </c>
      <c r="F633" s="261" t="s">
        <v>608</v>
      </c>
      <c r="G633" s="259"/>
      <c r="H633" s="262">
        <v>-3.0299999999999998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8" t="s">
        <v>233</v>
      </c>
      <c r="AU633" s="268" t="s">
        <v>14</v>
      </c>
      <c r="AV633" s="14" t="s">
        <v>89</v>
      </c>
      <c r="AW633" s="14" t="s">
        <v>35</v>
      </c>
      <c r="AX633" s="14" t="s">
        <v>80</v>
      </c>
      <c r="AY633" s="268" t="s">
        <v>222</v>
      </c>
    </row>
    <row r="634" s="15" customFormat="1">
      <c r="A634" s="15"/>
      <c r="B634" s="269"/>
      <c r="C634" s="270"/>
      <c r="D634" s="249" t="s">
        <v>233</v>
      </c>
      <c r="E634" s="271" t="s">
        <v>1</v>
      </c>
      <c r="F634" s="272" t="s">
        <v>242</v>
      </c>
      <c r="G634" s="270"/>
      <c r="H634" s="273">
        <v>33.439999999999998</v>
      </c>
      <c r="I634" s="274"/>
      <c r="J634" s="270"/>
      <c r="K634" s="270"/>
      <c r="L634" s="275"/>
      <c r="M634" s="276"/>
      <c r="N634" s="277"/>
      <c r="O634" s="277"/>
      <c r="P634" s="277"/>
      <c r="Q634" s="277"/>
      <c r="R634" s="277"/>
      <c r="S634" s="277"/>
      <c r="T634" s="278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9" t="s">
        <v>233</v>
      </c>
      <c r="AU634" s="279" t="s">
        <v>14</v>
      </c>
      <c r="AV634" s="15" t="s">
        <v>114</v>
      </c>
      <c r="AW634" s="15" t="s">
        <v>35</v>
      </c>
      <c r="AX634" s="15" t="s">
        <v>87</v>
      </c>
      <c r="AY634" s="279" t="s">
        <v>222</v>
      </c>
    </row>
    <row r="635" s="2" customFormat="1" ht="24.15" customHeight="1">
      <c r="A635" s="40"/>
      <c r="B635" s="41"/>
      <c r="C635" s="229" t="s">
        <v>533</v>
      </c>
      <c r="D635" s="229" t="s">
        <v>225</v>
      </c>
      <c r="E635" s="230" t="s">
        <v>609</v>
      </c>
      <c r="F635" s="231" t="s">
        <v>610</v>
      </c>
      <c r="G635" s="232" t="s">
        <v>526</v>
      </c>
      <c r="H635" s="233">
        <v>45.109999999999999</v>
      </c>
      <c r="I635" s="234"/>
      <c r="J635" s="235">
        <f>ROUND(I635*H635,2)</f>
        <v>0</v>
      </c>
      <c r="K635" s="231" t="s">
        <v>229</v>
      </c>
      <c r="L635" s="46"/>
      <c r="M635" s="236" t="s">
        <v>1</v>
      </c>
      <c r="N635" s="237" t="s">
        <v>45</v>
      </c>
      <c r="O635" s="93"/>
      <c r="P635" s="238">
        <f>O635*H635</f>
        <v>0</v>
      </c>
      <c r="Q635" s="238">
        <v>0.00012999999999999999</v>
      </c>
      <c r="R635" s="238">
        <f>Q635*H635</f>
        <v>0.0058642999999999994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114</v>
      </c>
      <c r="AT635" s="240" t="s">
        <v>225</v>
      </c>
      <c r="AU635" s="240" t="s">
        <v>14</v>
      </c>
      <c r="AY635" s="19" t="s">
        <v>222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87</v>
      </c>
      <c r="BK635" s="241">
        <f>ROUND(I635*H635,2)</f>
        <v>0</v>
      </c>
      <c r="BL635" s="19" t="s">
        <v>114</v>
      </c>
      <c r="BM635" s="240" t="s">
        <v>611</v>
      </c>
    </row>
    <row r="636" s="2" customFormat="1">
      <c r="A636" s="40"/>
      <c r="B636" s="41"/>
      <c r="C636" s="42"/>
      <c r="D636" s="242" t="s">
        <v>231</v>
      </c>
      <c r="E636" s="42"/>
      <c r="F636" s="243" t="s">
        <v>612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231</v>
      </c>
      <c r="AU636" s="19" t="s">
        <v>14</v>
      </c>
    </row>
    <row r="637" s="13" customFormat="1">
      <c r="A637" s="13"/>
      <c r="B637" s="247"/>
      <c r="C637" s="248"/>
      <c r="D637" s="249" t="s">
        <v>233</v>
      </c>
      <c r="E637" s="250" t="s">
        <v>1</v>
      </c>
      <c r="F637" s="251" t="s">
        <v>613</v>
      </c>
      <c r="G637" s="248"/>
      <c r="H637" s="250" t="s">
        <v>1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7" t="s">
        <v>233</v>
      </c>
      <c r="AU637" s="257" t="s">
        <v>14</v>
      </c>
      <c r="AV637" s="13" t="s">
        <v>87</v>
      </c>
      <c r="AW637" s="13" t="s">
        <v>35</v>
      </c>
      <c r="AX637" s="13" t="s">
        <v>80</v>
      </c>
      <c r="AY637" s="257" t="s">
        <v>222</v>
      </c>
    </row>
    <row r="638" s="14" customFormat="1">
      <c r="A638" s="14"/>
      <c r="B638" s="258"/>
      <c r="C638" s="259"/>
      <c r="D638" s="249" t="s">
        <v>233</v>
      </c>
      <c r="E638" s="260" t="s">
        <v>1</v>
      </c>
      <c r="F638" s="261" t="s">
        <v>614</v>
      </c>
      <c r="G638" s="259"/>
      <c r="H638" s="262">
        <v>45.109999999999999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233</v>
      </c>
      <c r="AU638" s="268" t="s">
        <v>14</v>
      </c>
      <c r="AV638" s="14" t="s">
        <v>89</v>
      </c>
      <c r="AW638" s="14" t="s">
        <v>35</v>
      </c>
      <c r="AX638" s="14" t="s">
        <v>80</v>
      </c>
      <c r="AY638" s="268" t="s">
        <v>222</v>
      </c>
    </row>
    <row r="639" s="15" customFormat="1">
      <c r="A639" s="15"/>
      <c r="B639" s="269"/>
      <c r="C639" s="270"/>
      <c r="D639" s="249" t="s">
        <v>233</v>
      </c>
      <c r="E639" s="271" t="s">
        <v>1</v>
      </c>
      <c r="F639" s="272" t="s">
        <v>242</v>
      </c>
      <c r="G639" s="270"/>
      <c r="H639" s="273">
        <v>45.109999999999999</v>
      </c>
      <c r="I639" s="274"/>
      <c r="J639" s="270"/>
      <c r="K639" s="270"/>
      <c r="L639" s="275"/>
      <c r="M639" s="276"/>
      <c r="N639" s="277"/>
      <c r="O639" s="277"/>
      <c r="P639" s="277"/>
      <c r="Q639" s="277"/>
      <c r="R639" s="277"/>
      <c r="S639" s="277"/>
      <c r="T639" s="27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9" t="s">
        <v>233</v>
      </c>
      <c r="AU639" s="279" t="s">
        <v>14</v>
      </c>
      <c r="AV639" s="15" t="s">
        <v>114</v>
      </c>
      <c r="AW639" s="15" t="s">
        <v>35</v>
      </c>
      <c r="AX639" s="15" t="s">
        <v>87</v>
      </c>
      <c r="AY639" s="279" t="s">
        <v>222</v>
      </c>
    </row>
    <row r="640" s="2" customFormat="1" ht="16.5" customHeight="1">
      <c r="A640" s="40"/>
      <c r="B640" s="41"/>
      <c r="C640" s="229" t="s">
        <v>615</v>
      </c>
      <c r="D640" s="229" t="s">
        <v>225</v>
      </c>
      <c r="E640" s="230" t="s">
        <v>616</v>
      </c>
      <c r="F640" s="231" t="s">
        <v>617</v>
      </c>
      <c r="G640" s="232" t="s">
        <v>228</v>
      </c>
      <c r="H640" s="233">
        <v>4.4279999999999999</v>
      </c>
      <c r="I640" s="234"/>
      <c r="J640" s="235">
        <f>ROUND(I640*H640,2)</f>
        <v>0</v>
      </c>
      <c r="K640" s="231" t="s">
        <v>229</v>
      </c>
      <c r="L640" s="46"/>
      <c r="M640" s="236" t="s">
        <v>1</v>
      </c>
      <c r="N640" s="237" t="s">
        <v>45</v>
      </c>
      <c r="O640" s="93"/>
      <c r="P640" s="238">
        <f>O640*H640</f>
        <v>0</v>
      </c>
      <c r="Q640" s="238">
        <v>0.083409999999999998</v>
      </c>
      <c r="R640" s="238">
        <f>Q640*H640</f>
        <v>0.36933948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114</v>
      </c>
      <c r="AT640" s="240" t="s">
        <v>225</v>
      </c>
      <c r="AU640" s="240" t="s">
        <v>14</v>
      </c>
      <c r="AY640" s="19" t="s">
        <v>222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87</v>
      </c>
      <c r="BK640" s="241">
        <f>ROUND(I640*H640,2)</f>
        <v>0</v>
      </c>
      <c r="BL640" s="19" t="s">
        <v>114</v>
      </c>
      <c r="BM640" s="240" t="s">
        <v>618</v>
      </c>
    </row>
    <row r="641" s="2" customFormat="1">
      <c r="A641" s="40"/>
      <c r="B641" s="41"/>
      <c r="C641" s="42"/>
      <c r="D641" s="242" t="s">
        <v>231</v>
      </c>
      <c r="E641" s="42"/>
      <c r="F641" s="243" t="s">
        <v>619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231</v>
      </c>
      <c r="AU641" s="19" t="s">
        <v>14</v>
      </c>
    </row>
    <row r="642" s="13" customFormat="1">
      <c r="A642" s="13"/>
      <c r="B642" s="247"/>
      <c r="C642" s="248"/>
      <c r="D642" s="249" t="s">
        <v>233</v>
      </c>
      <c r="E642" s="250" t="s">
        <v>1</v>
      </c>
      <c r="F642" s="251" t="s">
        <v>620</v>
      </c>
      <c r="G642" s="248"/>
      <c r="H642" s="250" t="s">
        <v>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233</v>
      </c>
      <c r="AU642" s="257" t="s">
        <v>14</v>
      </c>
      <c r="AV642" s="13" t="s">
        <v>87</v>
      </c>
      <c r="AW642" s="13" t="s">
        <v>35</v>
      </c>
      <c r="AX642" s="13" t="s">
        <v>80</v>
      </c>
      <c r="AY642" s="257" t="s">
        <v>222</v>
      </c>
    </row>
    <row r="643" s="13" customFormat="1">
      <c r="A643" s="13"/>
      <c r="B643" s="247"/>
      <c r="C643" s="248"/>
      <c r="D643" s="249" t="s">
        <v>233</v>
      </c>
      <c r="E643" s="250" t="s">
        <v>1</v>
      </c>
      <c r="F643" s="251" t="s">
        <v>621</v>
      </c>
      <c r="G643" s="248"/>
      <c r="H643" s="250" t="s">
        <v>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233</v>
      </c>
      <c r="AU643" s="257" t="s">
        <v>14</v>
      </c>
      <c r="AV643" s="13" t="s">
        <v>87</v>
      </c>
      <c r="AW643" s="13" t="s">
        <v>35</v>
      </c>
      <c r="AX643" s="13" t="s">
        <v>80</v>
      </c>
      <c r="AY643" s="257" t="s">
        <v>222</v>
      </c>
    </row>
    <row r="644" s="14" customFormat="1">
      <c r="A644" s="14"/>
      <c r="B644" s="258"/>
      <c r="C644" s="259"/>
      <c r="D644" s="249" t="s">
        <v>233</v>
      </c>
      <c r="E644" s="260" t="s">
        <v>1</v>
      </c>
      <c r="F644" s="261" t="s">
        <v>622</v>
      </c>
      <c r="G644" s="259"/>
      <c r="H644" s="262">
        <v>1.0800000000000001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233</v>
      </c>
      <c r="AU644" s="268" t="s">
        <v>14</v>
      </c>
      <c r="AV644" s="14" t="s">
        <v>89</v>
      </c>
      <c r="AW644" s="14" t="s">
        <v>35</v>
      </c>
      <c r="AX644" s="14" t="s">
        <v>80</v>
      </c>
      <c r="AY644" s="268" t="s">
        <v>222</v>
      </c>
    </row>
    <row r="645" s="13" customFormat="1">
      <c r="A645" s="13"/>
      <c r="B645" s="247"/>
      <c r="C645" s="248"/>
      <c r="D645" s="249" t="s">
        <v>233</v>
      </c>
      <c r="E645" s="250" t="s">
        <v>1</v>
      </c>
      <c r="F645" s="251" t="s">
        <v>623</v>
      </c>
      <c r="G645" s="248"/>
      <c r="H645" s="250" t="s">
        <v>1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7" t="s">
        <v>233</v>
      </c>
      <c r="AU645" s="257" t="s">
        <v>14</v>
      </c>
      <c r="AV645" s="13" t="s">
        <v>87</v>
      </c>
      <c r="AW645" s="13" t="s">
        <v>35</v>
      </c>
      <c r="AX645" s="13" t="s">
        <v>80</v>
      </c>
      <c r="AY645" s="257" t="s">
        <v>222</v>
      </c>
    </row>
    <row r="646" s="14" customFormat="1">
      <c r="A646" s="14"/>
      <c r="B646" s="258"/>
      <c r="C646" s="259"/>
      <c r="D646" s="249" t="s">
        <v>233</v>
      </c>
      <c r="E646" s="260" t="s">
        <v>1</v>
      </c>
      <c r="F646" s="261" t="s">
        <v>624</v>
      </c>
      <c r="G646" s="259"/>
      <c r="H646" s="262">
        <v>0.82799999999999996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8" t="s">
        <v>233</v>
      </c>
      <c r="AU646" s="268" t="s">
        <v>14</v>
      </c>
      <c r="AV646" s="14" t="s">
        <v>89</v>
      </c>
      <c r="AW646" s="14" t="s">
        <v>35</v>
      </c>
      <c r="AX646" s="14" t="s">
        <v>80</v>
      </c>
      <c r="AY646" s="268" t="s">
        <v>222</v>
      </c>
    </row>
    <row r="647" s="13" customFormat="1">
      <c r="A647" s="13"/>
      <c r="B647" s="247"/>
      <c r="C647" s="248"/>
      <c r="D647" s="249" t="s">
        <v>233</v>
      </c>
      <c r="E647" s="250" t="s">
        <v>1</v>
      </c>
      <c r="F647" s="251" t="s">
        <v>625</v>
      </c>
      <c r="G647" s="248"/>
      <c r="H647" s="250" t="s">
        <v>1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7" t="s">
        <v>233</v>
      </c>
      <c r="AU647" s="257" t="s">
        <v>14</v>
      </c>
      <c r="AV647" s="13" t="s">
        <v>87</v>
      </c>
      <c r="AW647" s="13" t="s">
        <v>35</v>
      </c>
      <c r="AX647" s="13" t="s">
        <v>80</v>
      </c>
      <c r="AY647" s="257" t="s">
        <v>222</v>
      </c>
    </row>
    <row r="648" s="14" customFormat="1">
      <c r="A648" s="14"/>
      <c r="B648" s="258"/>
      <c r="C648" s="259"/>
      <c r="D648" s="249" t="s">
        <v>233</v>
      </c>
      <c r="E648" s="260" t="s">
        <v>1</v>
      </c>
      <c r="F648" s="261" t="s">
        <v>626</v>
      </c>
      <c r="G648" s="259"/>
      <c r="H648" s="262">
        <v>2.52</v>
      </c>
      <c r="I648" s="263"/>
      <c r="J648" s="259"/>
      <c r="K648" s="259"/>
      <c r="L648" s="264"/>
      <c r="M648" s="265"/>
      <c r="N648" s="266"/>
      <c r="O648" s="266"/>
      <c r="P648" s="266"/>
      <c r="Q648" s="266"/>
      <c r="R648" s="266"/>
      <c r="S648" s="266"/>
      <c r="T648" s="26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8" t="s">
        <v>233</v>
      </c>
      <c r="AU648" s="268" t="s">
        <v>14</v>
      </c>
      <c r="AV648" s="14" t="s">
        <v>89</v>
      </c>
      <c r="AW648" s="14" t="s">
        <v>35</v>
      </c>
      <c r="AX648" s="14" t="s">
        <v>80</v>
      </c>
      <c r="AY648" s="268" t="s">
        <v>222</v>
      </c>
    </row>
    <row r="649" s="15" customFormat="1">
      <c r="A649" s="15"/>
      <c r="B649" s="269"/>
      <c r="C649" s="270"/>
      <c r="D649" s="249" t="s">
        <v>233</v>
      </c>
      <c r="E649" s="271" t="s">
        <v>1</v>
      </c>
      <c r="F649" s="272" t="s">
        <v>242</v>
      </c>
      <c r="G649" s="270"/>
      <c r="H649" s="273">
        <v>4.4279999999999999</v>
      </c>
      <c r="I649" s="274"/>
      <c r="J649" s="270"/>
      <c r="K649" s="270"/>
      <c r="L649" s="275"/>
      <c r="M649" s="276"/>
      <c r="N649" s="277"/>
      <c r="O649" s="277"/>
      <c r="P649" s="277"/>
      <c r="Q649" s="277"/>
      <c r="R649" s="277"/>
      <c r="S649" s="277"/>
      <c r="T649" s="278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9" t="s">
        <v>233</v>
      </c>
      <c r="AU649" s="279" t="s">
        <v>14</v>
      </c>
      <c r="AV649" s="15" t="s">
        <v>114</v>
      </c>
      <c r="AW649" s="15" t="s">
        <v>35</v>
      </c>
      <c r="AX649" s="15" t="s">
        <v>87</v>
      </c>
      <c r="AY649" s="279" t="s">
        <v>222</v>
      </c>
    </row>
    <row r="650" s="12" customFormat="1" ht="22.8" customHeight="1">
      <c r="A650" s="12"/>
      <c r="B650" s="213"/>
      <c r="C650" s="214"/>
      <c r="D650" s="215" t="s">
        <v>79</v>
      </c>
      <c r="E650" s="227" t="s">
        <v>114</v>
      </c>
      <c r="F650" s="227" t="s">
        <v>627</v>
      </c>
      <c r="G650" s="214"/>
      <c r="H650" s="214"/>
      <c r="I650" s="217"/>
      <c r="J650" s="228">
        <f>BK650</f>
        <v>0</v>
      </c>
      <c r="K650" s="214"/>
      <c r="L650" s="219"/>
      <c r="M650" s="220"/>
      <c r="N650" s="221"/>
      <c r="O650" s="221"/>
      <c r="P650" s="222">
        <f>P651</f>
        <v>0</v>
      </c>
      <c r="Q650" s="221"/>
      <c r="R650" s="222">
        <f>R651</f>
        <v>10.17876315</v>
      </c>
      <c r="S650" s="221"/>
      <c r="T650" s="223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24" t="s">
        <v>87</v>
      </c>
      <c r="AT650" s="225" t="s">
        <v>79</v>
      </c>
      <c r="AU650" s="225" t="s">
        <v>87</v>
      </c>
      <c r="AY650" s="224" t="s">
        <v>222</v>
      </c>
      <c r="BK650" s="226">
        <f>BK651</f>
        <v>0</v>
      </c>
    </row>
    <row r="651" s="12" customFormat="1" ht="20.88" customHeight="1">
      <c r="A651" s="12"/>
      <c r="B651" s="213"/>
      <c r="C651" s="214"/>
      <c r="D651" s="215" t="s">
        <v>79</v>
      </c>
      <c r="E651" s="227" t="s">
        <v>518</v>
      </c>
      <c r="F651" s="227" t="s">
        <v>628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SUM(P652:P684)</f>
        <v>0</v>
      </c>
      <c r="Q651" s="221"/>
      <c r="R651" s="222">
        <f>SUM(R652:R684)</f>
        <v>10.17876315</v>
      </c>
      <c r="S651" s="221"/>
      <c r="T651" s="223">
        <f>SUM(T652:T684)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87</v>
      </c>
      <c r="AT651" s="225" t="s">
        <v>79</v>
      </c>
      <c r="AU651" s="225" t="s">
        <v>89</v>
      </c>
      <c r="AY651" s="224" t="s">
        <v>222</v>
      </c>
      <c r="BK651" s="226">
        <f>SUM(BK652:BK684)</f>
        <v>0</v>
      </c>
    </row>
    <row r="652" s="2" customFormat="1" ht="16.5" customHeight="1">
      <c r="A652" s="40"/>
      <c r="B652" s="41"/>
      <c r="C652" s="229" t="s">
        <v>545</v>
      </c>
      <c r="D652" s="229" t="s">
        <v>225</v>
      </c>
      <c r="E652" s="230" t="s">
        <v>629</v>
      </c>
      <c r="F652" s="231" t="s">
        <v>630</v>
      </c>
      <c r="G652" s="232" t="s">
        <v>247</v>
      </c>
      <c r="H652" s="233">
        <v>3.012</v>
      </c>
      <c r="I652" s="234"/>
      <c r="J652" s="235">
        <f>ROUND(I652*H652,2)</f>
        <v>0</v>
      </c>
      <c r="K652" s="231" t="s">
        <v>229</v>
      </c>
      <c r="L652" s="46"/>
      <c r="M652" s="236" t="s">
        <v>1</v>
      </c>
      <c r="N652" s="237" t="s">
        <v>45</v>
      </c>
      <c r="O652" s="93"/>
      <c r="P652" s="238">
        <f>O652*H652</f>
        <v>0</v>
      </c>
      <c r="Q652" s="238">
        <v>2.5019800000000001</v>
      </c>
      <c r="R652" s="238">
        <f>Q652*H652</f>
        <v>7.5359637600000005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114</v>
      </c>
      <c r="AT652" s="240" t="s">
        <v>225</v>
      </c>
      <c r="AU652" s="240" t="s">
        <v>14</v>
      </c>
      <c r="AY652" s="19" t="s">
        <v>222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87</v>
      </c>
      <c r="BK652" s="241">
        <f>ROUND(I652*H652,2)</f>
        <v>0</v>
      </c>
      <c r="BL652" s="19" t="s">
        <v>114</v>
      </c>
      <c r="BM652" s="240" t="s">
        <v>631</v>
      </c>
    </row>
    <row r="653" s="2" customFormat="1">
      <c r="A653" s="40"/>
      <c r="B653" s="41"/>
      <c r="C653" s="42"/>
      <c r="D653" s="242" t="s">
        <v>231</v>
      </c>
      <c r="E653" s="42"/>
      <c r="F653" s="243" t="s">
        <v>632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231</v>
      </c>
      <c r="AU653" s="19" t="s">
        <v>14</v>
      </c>
    </row>
    <row r="654" s="13" customFormat="1">
      <c r="A654" s="13"/>
      <c r="B654" s="247"/>
      <c r="C654" s="248"/>
      <c r="D654" s="249" t="s">
        <v>233</v>
      </c>
      <c r="E654" s="250" t="s">
        <v>1</v>
      </c>
      <c r="F654" s="251" t="s">
        <v>234</v>
      </c>
      <c r="G654" s="248"/>
      <c r="H654" s="250" t="s">
        <v>1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7" t="s">
        <v>233</v>
      </c>
      <c r="AU654" s="257" t="s">
        <v>14</v>
      </c>
      <c r="AV654" s="13" t="s">
        <v>87</v>
      </c>
      <c r="AW654" s="13" t="s">
        <v>35</v>
      </c>
      <c r="AX654" s="13" t="s">
        <v>80</v>
      </c>
      <c r="AY654" s="257" t="s">
        <v>222</v>
      </c>
    </row>
    <row r="655" s="13" customFormat="1">
      <c r="A655" s="13"/>
      <c r="B655" s="247"/>
      <c r="C655" s="248"/>
      <c r="D655" s="249" t="s">
        <v>233</v>
      </c>
      <c r="E655" s="250" t="s">
        <v>1</v>
      </c>
      <c r="F655" s="251" t="s">
        <v>235</v>
      </c>
      <c r="G655" s="248"/>
      <c r="H655" s="250" t="s">
        <v>1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7" t="s">
        <v>233</v>
      </c>
      <c r="AU655" s="257" t="s">
        <v>14</v>
      </c>
      <c r="AV655" s="13" t="s">
        <v>87</v>
      </c>
      <c r="AW655" s="13" t="s">
        <v>35</v>
      </c>
      <c r="AX655" s="13" t="s">
        <v>80</v>
      </c>
      <c r="AY655" s="257" t="s">
        <v>222</v>
      </c>
    </row>
    <row r="656" s="13" customFormat="1">
      <c r="A656" s="13"/>
      <c r="B656" s="247"/>
      <c r="C656" s="248"/>
      <c r="D656" s="249" t="s">
        <v>233</v>
      </c>
      <c r="E656" s="250" t="s">
        <v>1</v>
      </c>
      <c r="F656" s="251" t="s">
        <v>237</v>
      </c>
      <c r="G656" s="248"/>
      <c r="H656" s="250" t="s">
        <v>1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7" t="s">
        <v>233</v>
      </c>
      <c r="AU656" s="257" t="s">
        <v>14</v>
      </c>
      <c r="AV656" s="13" t="s">
        <v>87</v>
      </c>
      <c r="AW656" s="13" t="s">
        <v>35</v>
      </c>
      <c r="AX656" s="13" t="s">
        <v>80</v>
      </c>
      <c r="AY656" s="257" t="s">
        <v>222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633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14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4" customFormat="1">
      <c r="A658" s="14"/>
      <c r="B658" s="258"/>
      <c r="C658" s="259"/>
      <c r="D658" s="249" t="s">
        <v>233</v>
      </c>
      <c r="E658" s="260" t="s">
        <v>1</v>
      </c>
      <c r="F658" s="261" t="s">
        <v>634</v>
      </c>
      <c r="G658" s="259"/>
      <c r="H658" s="262">
        <v>3.012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233</v>
      </c>
      <c r="AU658" s="268" t="s">
        <v>14</v>
      </c>
      <c r="AV658" s="14" t="s">
        <v>89</v>
      </c>
      <c r="AW658" s="14" t="s">
        <v>35</v>
      </c>
      <c r="AX658" s="14" t="s">
        <v>80</v>
      </c>
      <c r="AY658" s="268" t="s">
        <v>222</v>
      </c>
    </row>
    <row r="659" s="15" customFormat="1">
      <c r="A659" s="15"/>
      <c r="B659" s="269"/>
      <c r="C659" s="270"/>
      <c r="D659" s="249" t="s">
        <v>233</v>
      </c>
      <c r="E659" s="271" t="s">
        <v>1</v>
      </c>
      <c r="F659" s="272" t="s">
        <v>242</v>
      </c>
      <c r="G659" s="270"/>
      <c r="H659" s="273">
        <v>3.012</v>
      </c>
      <c r="I659" s="274"/>
      <c r="J659" s="270"/>
      <c r="K659" s="270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233</v>
      </c>
      <c r="AU659" s="279" t="s">
        <v>14</v>
      </c>
      <c r="AV659" s="15" t="s">
        <v>114</v>
      </c>
      <c r="AW659" s="15" t="s">
        <v>35</v>
      </c>
      <c r="AX659" s="15" t="s">
        <v>87</v>
      </c>
      <c r="AY659" s="279" t="s">
        <v>222</v>
      </c>
    </row>
    <row r="660" s="2" customFormat="1" ht="24.15" customHeight="1">
      <c r="A660" s="40"/>
      <c r="B660" s="41"/>
      <c r="C660" s="229" t="s">
        <v>635</v>
      </c>
      <c r="D660" s="229" t="s">
        <v>225</v>
      </c>
      <c r="E660" s="230" t="s">
        <v>636</v>
      </c>
      <c r="F660" s="231" t="s">
        <v>637</v>
      </c>
      <c r="G660" s="232" t="s">
        <v>526</v>
      </c>
      <c r="H660" s="233">
        <v>75.299999999999997</v>
      </c>
      <c r="I660" s="234"/>
      <c r="J660" s="235">
        <f>ROUND(I660*H660,2)</f>
        <v>0</v>
      </c>
      <c r="K660" s="231" t="s">
        <v>229</v>
      </c>
      <c r="L660" s="46"/>
      <c r="M660" s="236" t="s">
        <v>1</v>
      </c>
      <c r="N660" s="237" t="s">
        <v>45</v>
      </c>
      <c r="O660" s="93"/>
      <c r="P660" s="238">
        <f>O660*H660</f>
        <v>0</v>
      </c>
      <c r="Q660" s="238">
        <v>0.027699999999999999</v>
      </c>
      <c r="R660" s="238">
        <f>Q660*H660</f>
        <v>2.0858099999999999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114</v>
      </c>
      <c r="AT660" s="240" t="s">
        <v>225</v>
      </c>
      <c r="AU660" s="240" t="s">
        <v>14</v>
      </c>
      <c r="AY660" s="19" t="s">
        <v>222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87</v>
      </c>
      <c r="BK660" s="241">
        <f>ROUND(I660*H660,2)</f>
        <v>0</v>
      </c>
      <c r="BL660" s="19" t="s">
        <v>114</v>
      </c>
      <c r="BM660" s="240" t="s">
        <v>638</v>
      </c>
    </row>
    <row r="661" s="2" customFormat="1">
      <c r="A661" s="40"/>
      <c r="B661" s="41"/>
      <c r="C661" s="42"/>
      <c r="D661" s="242" t="s">
        <v>231</v>
      </c>
      <c r="E661" s="42"/>
      <c r="F661" s="243" t="s">
        <v>639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231</v>
      </c>
      <c r="AU661" s="19" t="s">
        <v>14</v>
      </c>
    </row>
    <row r="662" s="13" customFormat="1">
      <c r="A662" s="13"/>
      <c r="B662" s="247"/>
      <c r="C662" s="248"/>
      <c r="D662" s="249" t="s">
        <v>233</v>
      </c>
      <c r="E662" s="250" t="s">
        <v>1</v>
      </c>
      <c r="F662" s="251" t="s">
        <v>234</v>
      </c>
      <c r="G662" s="248"/>
      <c r="H662" s="250" t="s">
        <v>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7" t="s">
        <v>233</v>
      </c>
      <c r="AU662" s="257" t="s">
        <v>14</v>
      </c>
      <c r="AV662" s="13" t="s">
        <v>87</v>
      </c>
      <c r="AW662" s="13" t="s">
        <v>35</v>
      </c>
      <c r="AX662" s="13" t="s">
        <v>80</v>
      </c>
      <c r="AY662" s="257" t="s">
        <v>222</v>
      </c>
    </row>
    <row r="663" s="13" customFormat="1">
      <c r="A663" s="13"/>
      <c r="B663" s="247"/>
      <c r="C663" s="248"/>
      <c r="D663" s="249" t="s">
        <v>233</v>
      </c>
      <c r="E663" s="250" t="s">
        <v>1</v>
      </c>
      <c r="F663" s="251" t="s">
        <v>235</v>
      </c>
      <c r="G663" s="248"/>
      <c r="H663" s="250" t="s">
        <v>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7" t="s">
        <v>233</v>
      </c>
      <c r="AU663" s="257" t="s">
        <v>14</v>
      </c>
      <c r="AV663" s="13" t="s">
        <v>87</v>
      </c>
      <c r="AW663" s="13" t="s">
        <v>35</v>
      </c>
      <c r="AX663" s="13" t="s">
        <v>80</v>
      </c>
      <c r="AY663" s="257" t="s">
        <v>222</v>
      </c>
    </row>
    <row r="664" s="13" customFormat="1">
      <c r="A664" s="13"/>
      <c r="B664" s="247"/>
      <c r="C664" s="248"/>
      <c r="D664" s="249" t="s">
        <v>233</v>
      </c>
      <c r="E664" s="250" t="s">
        <v>1</v>
      </c>
      <c r="F664" s="251" t="s">
        <v>237</v>
      </c>
      <c r="G664" s="248"/>
      <c r="H664" s="250" t="s">
        <v>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7" t="s">
        <v>233</v>
      </c>
      <c r="AU664" s="257" t="s">
        <v>14</v>
      </c>
      <c r="AV664" s="13" t="s">
        <v>87</v>
      </c>
      <c r="AW664" s="13" t="s">
        <v>35</v>
      </c>
      <c r="AX664" s="13" t="s">
        <v>80</v>
      </c>
      <c r="AY664" s="257" t="s">
        <v>222</v>
      </c>
    </row>
    <row r="665" s="13" customFormat="1">
      <c r="A665" s="13"/>
      <c r="B665" s="247"/>
      <c r="C665" s="248"/>
      <c r="D665" s="249" t="s">
        <v>233</v>
      </c>
      <c r="E665" s="250" t="s">
        <v>1</v>
      </c>
      <c r="F665" s="251" t="s">
        <v>633</v>
      </c>
      <c r="G665" s="248"/>
      <c r="H665" s="250" t="s">
        <v>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7" t="s">
        <v>233</v>
      </c>
      <c r="AU665" s="257" t="s">
        <v>14</v>
      </c>
      <c r="AV665" s="13" t="s">
        <v>87</v>
      </c>
      <c r="AW665" s="13" t="s">
        <v>35</v>
      </c>
      <c r="AX665" s="13" t="s">
        <v>80</v>
      </c>
      <c r="AY665" s="257" t="s">
        <v>222</v>
      </c>
    </row>
    <row r="666" s="14" customFormat="1">
      <c r="A666" s="14"/>
      <c r="B666" s="258"/>
      <c r="C666" s="259"/>
      <c r="D666" s="249" t="s">
        <v>233</v>
      </c>
      <c r="E666" s="260" t="s">
        <v>1</v>
      </c>
      <c r="F666" s="261" t="s">
        <v>640</v>
      </c>
      <c r="G666" s="259"/>
      <c r="H666" s="262">
        <v>75.299999999999997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8" t="s">
        <v>233</v>
      </c>
      <c r="AU666" s="268" t="s">
        <v>14</v>
      </c>
      <c r="AV666" s="14" t="s">
        <v>89</v>
      </c>
      <c r="AW666" s="14" t="s">
        <v>35</v>
      </c>
      <c r="AX666" s="14" t="s">
        <v>80</v>
      </c>
      <c r="AY666" s="268" t="s">
        <v>222</v>
      </c>
    </row>
    <row r="667" s="15" customFormat="1">
      <c r="A667" s="15"/>
      <c r="B667" s="269"/>
      <c r="C667" s="270"/>
      <c r="D667" s="249" t="s">
        <v>233</v>
      </c>
      <c r="E667" s="271" t="s">
        <v>1</v>
      </c>
      <c r="F667" s="272" t="s">
        <v>242</v>
      </c>
      <c r="G667" s="270"/>
      <c r="H667" s="273">
        <v>75.299999999999997</v>
      </c>
      <c r="I667" s="274"/>
      <c r="J667" s="270"/>
      <c r="K667" s="270"/>
      <c r="L667" s="275"/>
      <c r="M667" s="276"/>
      <c r="N667" s="277"/>
      <c r="O667" s="277"/>
      <c r="P667" s="277"/>
      <c r="Q667" s="277"/>
      <c r="R667" s="277"/>
      <c r="S667" s="277"/>
      <c r="T667" s="27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9" t="s">
        <v>233</v>
      </c>
      <c r="AU667" s="279" t="s">
        <v>14</v>
      </c>
      <c r="AV667" s="15" t="s">
        <v>114</v>
      </c>
      <c r="AW667" s="15" t="s">
        <v>35</v>
      </c>
      <c r="AX667" s="15" t="s">
        <v>87</v>
      </c>
      <c r="AY667" s="279" t="s">
        <v>222</v>
      </c>
    </row>
    <row r="668" s="2" customFormat="1" ht="24.15" customHeight="1">
      <c r="A668" s="40"/>
      <c r="B668" s="41"/>
      <c r="C668" s="229" t="s">
        <v>552</v>
      </c>
      <c r="D668" s="229" t="s">
        <v>225</v>
      </c>
      <c r="E668" s="230" t="s">
        <v>641</v>
      </c>
      <c r="F668" s="231" t="s">
        <v>642</v>
      </c>
      <c r="G668" s="232" t="s">
        <v>329</v>
      </c>
      <c r="H668" s="233">
        <v>0.52900000000000003</v>
      </c>
      <c r="I668" s="234"/>
      <c r="J668" s="235">
        <f>ROUND(I668*H668,2)</f>
        <v>0</v>
      </c>
      <c r="K668" s="231" t="s">
        <v>229</v>
      </c>
      <c r="L668" s="46"/>
      <c r="M668" s="236" t="s">
        <v>1</v>
      </c>
      <c r="N668" s="237" t="s">
        <v>45</v>
      </c>
      <c r="O668" s="93"/>
      <c r="P668" s="238">
        <f>O668*H668</f>
        <v>0</v>
      </c>
      <c r="Q668" s="238">
        <v>1.05291</v>
      </c>
      <c r="R668" s="238">
        <f>Q668*H668</f>
        <v>0.55698939000000003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114</v>
      </c>
      <c r="AT668" s="240" t="s">
        <v>225</v>
      </c>
      <c r="AU668" s="240" t="s">
        <v>14</v>
      </c>
      <c r="AY668" s="19" t="s">
        <v>222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87</v>
      </c>
      <c r="BK668" s="241">
        <f>ROUND(I668*H668,2)</f>
        <v>0</v>
      </c>
      <c r="BL668" s="19" t="s">
        <v>114</v>
      </c>
      <c r="BM668" s="240" t="s">
        <v>643</v>
      </c>
    </row>
    <row r="669" s="2" customFormat="1">
      <c r="A669" s="40"/>
      <c r="B669" s="41"/>
      <c r="C669" s="42"/>
      <c r="D669" s="242" t="s">
        <v>231</v>
      </c>
      <c r="E669" s="42"/>
      <c r="F669" s="243" t="s">
        <v>644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231</v>
      </c>
      <c r="AU669" s="19" t="s">
        <v>14</v>
      </c>
    </row>
    <row r="670" s="13" customFormat="1">
      <c r="A670" s="13"/>
      <c r="B670" s="247"/>
      <c r="C670" s="248"/>
      <c r="D670" s="249" t="s">
        <v>233</v>
      </c>
      <c r="E670" s="250" t="s">
        <v>1</v>
      </c>
      <c r="F670" s="251" t="s">
        <v>234</v>
      </c>
      <c r="G670" s="248"/>
      <c r="H670" s="250" t="s">
        <v>1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7" t="s">
        <v>233</v>
      </c>
      <c r="AU670" s="257" t="s">
        <v>14</v>
      </c>
      <c r="AV670" s="13" t="s">
        <v>87</v>
      </c>
      <c r="AW670" s="13" t="s">
        <v>35</v>
      </c>
      <c r="AX670" s="13" t="s">
        <v>80</v>
      </c>
      <c r="AY670" s="257" t="s">
        <v>222</v>
      </c>
    </row>
    <row r="671" s="13" customFormat="1">
      <c r="A671" s="13"/>
      <c r="B671" s="247"/>
      <c r="C671" s="248"/>
      <c r="D671" s="249" t="s">
        <v>233</v>
      </c>
      <c r="E671" s="250" t="s">
        <v>1</v>
      </c>
      <c r="F671" s="251" t="s">
        <v>235</v>
      </c>
      <c r="G671" s="248"/>
      <c r="H671" s="250" t="s">
        <v>1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7" t="s">
        <v>233</v>
      </c>
      <c r="AU671" s="257" t="s">
        <v>14</v>
      </c>
      <c r="AV671" s="13" t="s">
        <v>87</v>
      </c>
      <c r="AW671" s="13" t="s">
        <v>35</v>
      </c>
      <c r="AX671" s="13" t="s">
        <v>80</v>
      </c>
      <c r="AY671" s="257" t="s">
        <v>222</v>
      </c>
    </row>
    <row r="672" s="13" customFormat="1">
      <c r="A672" s="13"/>
      <c r="B672" s="247"/>
      <c r="C672" s="248"/>
      <c r="D672" s="249" t="s">
        <v>233</v>
      </c>
      <c r="E672" s="250" t="s">
        <v>1</v>
      </c>
      <c r="F672" s="251" t="s">
        <v>237</v>
      </c>
      <c r="G672" s="248"/>
      <c r="H672" s="250" t="s">
        <v>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7" t="s">
        <v>233</v>
      </c>
      <c r="AU672" s="257" t="s">
        <v>14</v>
      </c>
      <c r="AV672" s="13" t="s">
        <v>87</v>
      </c>
      <c r="AW672" s="13" t="s">
        <v>35</v>
      </c>
      <c r="AX672" s="13" t="s">
        <v>80</v>
      </c>
      <c r="AY672" s="257" t="s">
        <v>222</v>
      </c>
    </row>
    <row r="673" s="13" customFormat="1">
      <c r="A673" s="13"/>
      <c r="B673" s="247"/>
      <c r="C673" s="248"/>
      <c r="D673" s="249" t="s">
        <v>233</v>
      </c>
      <c r="E673" s="250" t="s">
        <v>1</v>
      </c>
      <c r="F673" s="251" t="s">
        <v>563</v>
      </c>
      <c r="G673" s="248"/>
      <c r="H673" s="250" t="s">
        <v>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233</v>
      </c>
      <c r="AU673" s="257" t="s">
        <v>14</v>
      </c>
      <c r="AV673" s="13" t="s">
        <v>87</v>
      </c>
      <c r="AW673" s="13" t="s">
        <v>35</v>
      </c>
      <c r="AX673" s="13" t="s">
        <v>80</v>
      </c>
      <c r="AY673" s="257" t="s">
        <v>222</v>
      </c>
    </row>
    <row r="674" s="13" customFormat="1">
      <c r="A674" s="13"/>
      <c r="B674" s="247"/>
      <c r="C674" s="248"/>
      <c r="D674" s="249" t="s">
        <v>233</v>
      </c>
      <c r="E674" s="250" t="s">
        <v>1</v>
      </c>
      <c r="F674" s="251" t="s">
        <v>645</v>
      </c>
      <c r="G674" s="248"/>
      <c r="H674" s="250" t="s">
        <v>1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7" t="s">
        <v>233</v>
      </c>
      <c r="AU674" s="257" t="s">
        <v>14</v>
      </c>
      <c r="AV674" s="13" t="s">
        <v>87</v>
      </c>
      <c r="AW674" s="13" t="s">
        <v>35</v>
      </c>
      <c r="AX674" s="13" t="s">
        <v>80</v>
      </c>
      <c r="AY674" s="257" t="s">
        <v>222</v>
      </c>
    </row>
    <row r="675" s="14" customFormat="1">
      <c r="A675" s="14"/>
      <c r="B675" s="258"/>
      <c r="C675" s="259"/>
      <c r="D675" s="249" t="s">
        <v>233</v>
      </c>
      <c r="E675" s="260" t="s">
        <v>1</v>
      </c>
      <c r="F675" s="261" t="s">
        <v>646</v>
      </c>
      <c r="G675" s="259"/>
      <c r="H675" s="262">
        <v>0.26800000000000002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233</v>
      </c>
      <c r="AU675" s="268" t="s">
        <v>14</v>
      </c>
      <c r="AV675" s="14" t="s">
        <v>89</v>
      </c>
      <c r="AW675" s="14" t="s">
        <v>35</v>
      </c>
      <c r="AX675" s="14" t="s">
        <v>80</v>
      </c>
      <c r="AY675" s="268" t="s">
        <v>222</v>
      </c>
    </row>
    <row r="676" s="13" customFormat="1">
      <c r="A676" s="13"/>
      <c r="B676" s="247"/>
      <c r="C676" s="248"/>
      <c r="D676" s="249" t="s">
        <v>233</v>
      </c>
      <c r="E676" s="250" t="s">
        <v>1</v>
      </c>
      <c r="F676" s="251" t="s">
        <v>647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233</v>
      </c>
      <c r="AU676" s="257" t="s">
        <v>14</v>
      </c>
      <c r="AV676" s="13" t="s">
        <v>87</v>
      </c>
      <c r="AW676" s="13" t="s">
        <v>35</v>
      </c>
      <c r="AX676" s="13" t="s">
        <v>80</v>
      </c>
      <c r="AY676" s="257" t="s">
        <v>222</v>
      </c>
    </row>
    <row r="677" s="14" customFormat="1">
      <c r="A677" s="14"/>
      <c r="B677" s="258"/>
      <c r="C677" s="259"/>
      <c r="D677" s="249" t="s">
        <v>233</v>
      </c>
      <c r="E677" s="260" t="s">
        <v>1</v>
      </c>
      <c r="F677" s="261" t="s">
        <v>648</v>
      </c>
      <c r="G677" s="259"/>
      <c r="H677" s="262">
        <v>0.17399999999999999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8" t="s">
        <v>233</v>
      </c>
      <c r="AU677" s="268" t="s">
        <v>14</v>
      </c>
      <c r="AV677" s="14" t="s">
        <v>89</v>
      </c>
      <c r="AW677" s="14" t="s">
        <v>35</v>
      </c>
      <c r="AX677" s="14" t="s">
        <v>80</v>
      </c>
      <c r="AY677" s="268" t="s">
        <v>222</v>
      </c>
    </row>
    <row r="678" s="13" customFormat="1">
      <c r="A678" s="13"/>
      <c r="B678" s="247"/>
      <c r="C678" s="248"/>
      <c r="D678" s="249" t="s">
        <v>233</v>
      </c>
      <c r="E678" s="250" t="s">
        <v>1</v>
      </c>
      <c r="F678" s="251" t="s">
        <v>649</v>
      </c>
      <c r="G678" s="248"/>
      <c r="H678" s="250" t="s">
        <v>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7" t="s">
        <v>233</v>
      </c>
      <c r="AU678" s="257" t="s">
        <v>14</v>
      </c>
      <c r="AV678" s="13" t="s">
        <v>87</v>
      </c>
      <c r="AW678" s="13" t="s">
        <v>35</v>
      </c>
      <c r="AX678" s="13" t="s">
        <v>80</v>
      </c>
      <c r="AY678" s="257" t="s">
        <v>222</v>
      </c>
    </row>
    <row r="679" s="13" customFormat="1">
      <c r="A679" s="13"/>
      <c r="B679" s="247"/>
      <c r="C679" s="248"/>
      <c r="D679" s="249" t="s">
        <v>233</v>
      </c>
      <c r="E679" s="250" t="s">
        <v>1</v>
      </c>
      <c r="F679" s="251" t="s">
        <v>650</v>
      </c>
      <c r="G679" s="248"/>
      <c r="H679" s="250" t="s">
        <v>1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7" t="s">
        <v>233</v>
      </c>
      <c r="AU679" s="257" t="s">
        <v>14</v>
      </c>
      <c r="AV679" s="13" t="s">
        <v>87</v>
      </c>
      <c r="AW679" s="13" t="s">
        <v>35</v>
      </c>
      <c r="AX679" s="13" t="s">
        <v>80</v>
      </c>
      <c r="AY679" s="257" t="s">
        <v>222</v>
      </c>
    </row>
    <row r="680" s="14" customFormat="1">
      <c r="A680" s="14"/>
      <c r="B680" s="258"/>
      <c r="C680" s="259"/>
      <c r="D680" s="249" t="s">
        <v>233</v>
      </c>
      <c r="E680" s="260" t="s">
        <v>1</v>
      </c>
      <c r="F680" s="261" t="s">
        <v>651</v>
      </c>
      <c r="G680" s="259"/>
      <c r="H680" s="262">
        <v>0.025000000000000001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233</v>
      </c>
      <c r="AU680" s="268" t="s">
        <v>14</v>
      </c>
      <c r="AV680" s="14" t="s">
        <v>89</v>
      </c>
      <c r="AW680" s="14" t="s">
        <v>35</v>
      </c>
      <c r="AX680" s="14" t="s">
        <v>80</v>
      </c>
      <c r="AY680" s="268" t="s">
        <v>222</v>
      </c>
    </row>
    <row r="681" s="13" customFormat="1">
      <c r="A681" s="13"/>
      <c r="B681" s="247"/>
      <c r="C681" s="248"/>
      <c r="D681" s="249" t="s">
        <v>233</v>
      </c>
      <c r="E681" s="250" t="s">
        <v>1</v>
      </c>
      <c r="F681" s="251" t="s">
        <v>647</v>
      </c>
      <c r="G681" s="248"/>
      <c r="H681" s="250" t="s">
        <v>1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7" t="s">
        <v>233</v>
      </c>
      <c r="AU681" s="257" t="s">
        <v>14</v>
      </c>
      <c r="AV681" s="13" t="s">
        <v>87</v>
      </c>
      <c r="AW681" s="13" t="s">
        <v>35</v>
      </c>
      <c r="AX681" s="13" t="s">
        <v>80</v>
      </c>
      <c r="AY681" s="257" t="s">
        <v>222</v>
      </c>
    </row>
    <row r="682" s="14" customFormat="1">
      <c r="A682" s="14"/>
      <c r="B682" s="258"/>
      <c r="C682" s="259"/>
      <c r="D682" s="249" t="s">
        <v>233</v>
      </c>
      <c r="E682" s="260" t="s">
        <v>1</v>
      </c>
      <c r="F682" s="261" t="s">
        <v>652</v>
      </c>
      <c r="G682" s="259"/>
      <c r="H682" s="262">
        <v>0.014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8" t="s">
        <v>233</v>
      </c>
      <c r="AU682" s="268" t="s">
        <v>14</v>
      </c>
      <c r="AV682" s="14" t="s">
        <v>89</v>
      </c>
      <c r="AW682" s="14" t="s">
        <v>35</v>
      </c>
      <c r="AX682" s="14" t="s">
        <v>80</v>
      </c>
      <c r="AY682" s="268" t="s">
        <v>222</v>
      </c>
    </row>
    <row r="683" s="15" customFormat="1">
      <c r="A683" s="15"/>
      <c r="B683" s="269"/>
      <c r="C683" s="270"/>
      <c r="D683" s="249" t="s">
        <v>233</v>
      </c>
      <c r="E683" s="271" t="s">
        <v>1</v>
      </c>
      <c r="F683" s="272" t="s">
        <v>242</v>
      </c>
      <c r="G683" s="270"/>
      <c r="H683" s="273">
        <v>0.48099999999999998</v>
      </c>
      <c r="I683" s="274"/>
      <c r="J683" s="270"/>
      <c r="K683" s="270"/>
      <c r="L683" s="275"/>
      <c r="M683" s="276"/>
      <c r="N683" s="277"/>
      <c r="O683" s="277"/>
      <c r="P683" s="277"/>
      <c r="Q683" s="277"/>
      <c r="R683" s="277"/>
      <c r="S683" s="277"/>
      <c r="T683" s="278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9" t="s">
        <v>233</v>
      </c>
      <c r="AU683" s="279" t="s">
        <v>14</v>
      </c>
      <c r="AV683" s="15" t="s">
        <v>114</v>
      </c>
      <c r="AW683" s="15" t="s">
        <v>35</v>
      </c>
      <c r="AX683" s="15" t="s">
        <v>80</v>
      </c>
      <c r="AY683" s="279" t="s">
        <v>222</v>
      </c>
    </row>
    <row r="684" s="14" customFormat="1">
      <c r="A684" s="14"/>
      <c r="B684" s="258"/>
      <c r="C684" s="259"/>
      <c r="D684" s="249" t="s">
        <v>233</v>
      </c>
      <c r="E684" s="260" t="s">
        <v>1</v>
      </c>
      <c r="F684" s="261" t="s">
        <v>653</v>
      </c>
      <c r="G684" s="259"/>
      <c r="H684" s="262">
        <v>0.52900000000000003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8" t="s">
        <v>233</v>
      </c>
      <c r="AU684" s="268" t="s">
        <v>14</v>
      </c>
      <c r="AV684" s="14" t="s">
        <v>89</v>
      </c>
      <c r="AW684" s="14" t="s">
        <v>35</v>
      </c>
      <c r="AX684" s="14" t="s">
        <v>87</v>
      </c>
      <c r="AY684" s="268" t="s">
        <v>222</v>
      </c>
    </row>
    <row r="685" s="12" customFormat="1" ht="22.8" customHeight="1">
      <c r="A685" s="12"/>
      <c r="B685" s="213"/>
      <c r="C685" s="214"/>
      <c r="D685" s="215" t="s">
        <v>79</v>
      </c>
      <c r="E685" s="227" t="s">
        <v>283</v>
      </c>
      <c r="F685" s="227" t="s">
        <v>654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P686+P726+P877+P968</f>
        <v>0</v>
      </c>
      <c r="Q685" s="221"/>
      <c r="R685" s="222">
        <f>R686+R726+R877+R968</f>
        <v>40.223126890000003</v>
      </c>
      <c r="S685" s="221"/>
      <c r="T685" s="223">
        <f>T686+T726+T877+T968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87</v>
      </c>
      <c r="AT685" s="225" t="s">
        <v>79</v>
      </c>
      <c r="AU685" s="225" t="s">
        <v>87</v>
      </c>
      <c r="AY685" s="224" t="s">
        <v>222</v>
      </c>
      <c r="BK685" s="226">
        <f>BK686+BK726+BK877+BK968</f>
        <v>0</v>
      </c>
    </row>
    <row r="686" s="12" customFormat="1" ht="20.88" customHeight="1">
      <c r="A686" s="12"/>
      <c r="B686" s="213"/>
      <c r="C686" s="214"/>
      <c r="D686" s="215" t="s">
        <v>79</v>
      </c>
      <c r="E686" s="227" t="s">
        <v>655</v>
      </c>
      <c r="F686" s="227" t="s">
        <v>656</v>
      </c>
      <c r="G686" s="214"/>
      <c r="H686" s="214"/>
      <c r="I686" s="217"/>
      <c r="J686" s="228">
        <f>BK686</f>
        <v>0</v>
      </c>
      <c r="K686" s="214"/>
      <c r="L686" s="219"/>
      <c r="M686" s="220"/>
      <c r="N686" s="221"/>
      <c r="O686" s="221"/>
      <c r="P686" s="222">
        <f>SUM(P687:P725)</f>
        <v>0</v>
      </c>
      <c r="Q686" s="221"/>
      <c r="R686" s="222">
        <f>SUM(R687:R725)</f>
        <v>7.4007545599999993</v>
      </c>
      <c r="S686" s="221"/>
      <c r="T686" s="223">
        <f>SUM(T687:T725)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4" t="s">
        <v>87</v>
      </c>
      <c r="AT686" s="225" t="s">
        <v>79</v>
      </c>
      <c r="AU686" s="225" t="s">
        <v>89</v>
      </c>
      <c r="AY686" s="224" t="s">
        <v>222</v>
      </c>
      <c r="BK686" s="226">
        <f>SUM(BK687:BK725)</f>
        <v>0</v>
      </c>
    </row>
    <row r="687" s="2" customFormat="1" ht="24.15" customHeight="1">
      <c r="A687" s="40"/>
      <c r="B687" s="41"/>
      <c r="C687" s="229" t="s">
        <v>657</v>
      </c>
      <c r="D687" s="229" t="s">
        <v>225</v>
      </c>
      <c r="E687" s="230" t="s">
        <v>658</v>
      </c>
      <c r="F687" s="231" t="s">
        <v>659</v>
      </c>
      <c r="G687" s="232" t="s">
        <v>228</v>
      </c>
      <c r="H687" s="233">
        <v>638.80999999999995</v>
      </c>
      <c r="I687" s="234"/>
      <c r="J687" s="235">
        <f>ROUND(I687*H687,2)</f>
        <v>0</v>
      </c>
      <c r="K687" s="231" t="s">
        <v>229</v>
      </c>
      <c r="L687" s="46"/>
      <c r="M687" s="236" t="s">
        <v>1</v>
      </c>
      <c r="N687" s="237" t="s">
        <v>45</v>
      </c>
      <c r="O687" s="93"/>
      <c r="P687" s="238">
        <f>O687*H687</f>
        <v>0</v>
      </c>
      <c r="Q687" s="238">
        <v>0.00025999999999999998</v>
      </c>
      <c r="R687" s="238">
        <f>Q687*H687</f>
        <v>0.16609059999999998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114</v>
      </c>
      <c r="AT687" s="240" t="s">
        <v>225</v>
      </c>
      <c r="AU687" s="240" t="s">
        <v>14</v>
      </c>
      <c r="AY687" s="19" t="s">
        <v>222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87</v>
      </c>
      <c r="BK687" s="241">
        <f>ROUND(I687*H687,2)</f>
        <v>0</v>
      </c>
      <c r="BL687" s="19" t="s">
        <v>114</v>
      </c>
      <c r="BM687" s="240" t="s">
        <v>660</v>
      </c>
    </row>
    <row r="688" s="2" customFormat="1">
      <c r="A688" s="40"/>
      <c r="B688" s="41"/>
      <c r="C688" s="42"/>
      <c r="D688" s="242" t="s">
        <v>231</v>
      </c>
      <c r="E688" s="42"/>
      <c r="F688" s="243" t="s">
        <v>661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231</v>
      </c>
      <c r="AU688" s="19" t="s">
        <v>14</v>
      </c>
    </row>
    <row r="689" s="13" customFormat="1">
      <c r="A689" s="13"/>
      <c r="B689" s="247"/>
      <c r="C689" s="248"/>
      <c r="D689" s="249" t="s">
        <v>233</v>
      </c>
      <c r="E689" s="250" t="s">
        <v>1</v>
      </c>
      <c r="F689" s="251" t="s">
        <v>234</v>
      </c>
      <c r="G689" s="248"/>
      <c r="H689" s="250" t="s">
        <v>1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7" t="s">
        <v>233</v>
      </c>
      <c r="AU689" s="257" t="s">
        <v>14</v>
      </c>
      <c r="AV689" s="13" t="s">
        <v>87</v>
      </c>
      <c r="AW689" s="13" t="s">
        <v>35</v>
      </c>
      <c r="AX689" s="13" t="s">
        <v>80</v>
      </c>
      <c r="AY689" s="257" t="s">
        <v>222</v>
      </c>
    </row>
    <row r="690" s="13" customFormat="1">
      <c r="A690" s="13"/>
      <c r="B690" s="247"/>
      <c r="C690" s="248"/>
      <c r="D690" s="249" t="s">
        <v>233</v>
      </c>
      <c r="E690" s="250" t="s">
        <v>1</v>
      </c>
      <c r="F690" s="251" t="s">
        <v>235</v>
      </c>
      <c r="G690" s="248"/>
      <c r="H690" s="250" t="s">
        <v>1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7" t="s">
        <v>233</v>
      </c>
      <c r="AU690" s="257" t="s">
        <v>14</v>
      </c>
      <c r="AV690" s="13" t="s">
        <v>87</v>
      </c>
      <c r="AW690" s="13" t="s">
        <v>35</v>
      </c>
      <c r="AX690" s="13" t="s">
        <v>80</v>
      </c>
      <c r="AY690" s="257" t="s">
        <v>222</v>
      </c>
    </row>
    <row r="691" s="13" customFormat="1">
      <c r="A691" s="13"/>
      <c r="B691" s="247"/>
      <c r="C691" s="248"/>
      <c r="D691" s="249" t="s">
        <v>233</v>
      </c>
      <c r="E691" s="250" t="s">
        <v>1</v>
      </c>
      <c r="F691" s="251" t="s">
        <v>237</v>
      </c>
      <c r="G691" s="248"/>
      <c r="H691" s="250" t="s">
        <v>1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7" t="s">
        <v>233</v>
      </c>
      <c r="AU691" s="257" t="s">
        <v>14</v>
      </c>
      <c r="AV691" s="13" t="s">
        <v>87</v>
      </c>
      <c r="AW691" s="13" t="s">
        <v>35</v>
      </c>
      <c r="AX691" s="13" t="s">
        <v>80</v>
      </c>
      <c r="AY691" s="257" t="s">
        <v>222</v>
      </c>
    </row>
    <row r="692" s="14" customFormat="1">
      <c r="A692" s="14"/>
      <c r="B692" s="258"/>
      <c r="C692" s="259"/>
      <c r="D692" s="249" t="s">
        <v>233</v>
      </c>
      <c r="E692" s="260" t="s">
        <v>1</v>
      </c>
      <c r="F692" s="261" t="s">
        <v>662</v>
      </c>
      <c r="G692" s="259"/>
      <c r="H692" s="262">
        <v>741.57000000000005</v>
      </c>
      <c r="I692" s="263"/>
      <c r="J692" s="259"/>
      <c r="K692" s="259"/>
      <c r="L692" s="264"/>
      <c r="M692" s="265"/>
      <c r="N692" s="266"/>
      <c r="O692" s="266"/>
      <c r="P692" s="266"/>
      <c r="Q692" s="266"/>
      <c r="R692" s="266"/>
      <c r="S692" s="266"/>
      <c r="T692" s="26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8" t="s">
        <v>233</v>
      </c>
      <c r="AU692" s="268" t="s">
        <v>14</v>
      </c>
      <c r="AV692" s="14" t="s">
        <v>89</v>
      </c>
      <c r="AW692" s="14" t="s">
        <v>35</v>
      </c>
      <c r="AX692" s="14" t="s">
        <v>80</v>
      </c>
      <c r="AY692" s="268" t="s">
        <v>222</v>
      </c>
    </row>
    <row r="693" s="14" customFormat="1">
      <c r="A693" s="14"/>
      <c r="B693" s="258"/>
      <c r="C693" s="259"/>
      <c r="D693" s="249" t="s">
        <v>233</v>
      </c>
      <c r="E693" s="260" t="s">
        <v>1</v>
      </c>
      <c r="F693" s="261" t="s">
        <v>663</v>
      </c>
      <c r="G693" s="259"/>
      <c r="H693" s="262">
        <v>-30.48</v>
      </c>
      <c r="I693" s="263"/>
      <c r="J693" s="259"/>
      <c r="K693" s="259"/>
      <c r="L693" s="264"/>
      <c r="M693" s="265"/>
      <c r="N693" s="266"/>
      <c r="O693" s="266"/>
      <c r="P693" s="266"/>
      <c r="Q693" s="266"/>
      <c r="R693" s="266"/>
      <c r="S693" s="266"/>
      <c r="T693" s="26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8" t="s">
        <v>233</v>
      </c>
      <c r="AU693" s="268" t="s">
        <v>14</v>
      </c>
      <c r="AV693" s="14" t="s">
        <v>89</v>
      </c>
      <c r="AW693" s="14" t="s">
        <v>35</v>
      </c>
      <c r="AX693" s="14" t="s">
        <v>80</v>
      </c>
      <c r="AY693" s="268" t="s">
        <v>222</v>
      </c>
    </row>
    <row r="694" s="14" customFormat="1">
      <c r="A694" s="14"/>
      <c r="B694" s="258"/>
      <c r="C694" s="259"/>
      <c r="D694" s="249" t="s">
        <v>233</v>
      </c>
      <c r="E694" s="260" t="s">
        <v>1</v>
      </c>
      <c r="F694" s="261" t="s">
        <v>664</v>
      </c>
      <c r="G694" s="259"/>
      <c r="H694" s="262">
        <v>15.380000000000001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233</v>
      </c>
      <c r="AU694" s="268" t="s">
        <v>14</v>
      </c>
      <c r="AV694" s="14" t="s">
        <v>89</v>
      </c>
      <c r="AW694" s="14" t="s">
        <v>35</v>
      </c>
      <c r="AX694" s="14" t="s">
        <v>80</v>
      </c>
      <c r="AY694" s="268" t="s">
        <v>222</v>
      </c>
    </row>
    <row r="695" s="14" customFormat="1">
      <c r="A695" s="14"/>
      <c r="B695" s="258"/>
      <c r="C695" s="259"/>
      <c r="D695" s="249" t="s">
        <v>233</v>
      </c>
      <c r="E695" s="260" t="s">
        <v>1</v>
      </c>
      <c r="F695" s="261" t="s">
        <v>665</v>
      </c>
      <c r="G695" s="259"/>
      <c r="H695" s="262">
        <v>-87.659999999999997</v>
      </c>
      <c r="I695" s="263"/>
      <c r="J695" s="259"/>
      <c r="K695" s="259"/>
      <c r="L695" s="264"/>
      <c r="M695" s="265"/>
      <c r="N695" s="266"/>
      <c r="O695" s="266"/>
      <c r="P695" s="266"/>
      <c r="Q695" s="266"/>
      <c r="R695" s="266"/>
      <c r="S695" s="266"/>
      <c r="T695" s="26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8" t="s">
        <v>233</v>
      </c>
      <c r="AU695" s="268" t="s">
        <v>14</v>
      </c>
      <c r="AV695" s="14" t="s">
        <v>89</v>
      </c>
      <c r="AW695" s="14" t="s">
        <v>35</v>
      </c>
      <c r="AX695" s="14" t="s">
        <v>80</v>
      </c>
      <c r="AY695" s="268" t="s">
        <v>222</v>
      </c>
    </row>
    <row r="696" s="15" customFormat="1">
      <c r="A696" s="15"/>
      <c r="B696" s="269"/>
      <c r="C696" s="270"/>
      <c r="D696" s="249" t="s">
        <v>233</v>
      </c>
      <c r="E696" s="271" t="s">
        <v>1</v>
      </c>
      <c r="F696" s="272" t="s">
        <v>242</v>
      </c>
      <c r="G696" s="270"/>
      <c r="H696" s="273">
        <v>638.80999999999995</v>
      </c>
      <c r="I696" s="274"/>
      <c r="J696" s="270"/>
      <c r="K696" s="270"/>
      <c r="L696" s="275"/>
      <c r="M696" s="276"/>
      <c r="N696" s="277"/>
      <c r="O696" s="277"/>
      <c r="P696" s="277"/>
      <c r="Q696" s="277"/>
      <c r="R696" s="277"/>
      <c r="S696" s="277"/>
      <c r="T696" s="27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9" t="s">
        <v>233</v>
      </c>
      <c r="AU696" s="279" t="s">
        <v>14</v>
      </c>
      <c r="AV696" s="15" t="s">
        <v>114</v>
      </c>
      <c r="AW696" s="15" t="s">
        <v>35</v>
      </c>
      <c r="AX696" s="15" t="s">
        <v>87</v>
      </c>
      <c r="AY696" s="279" t="s">
        <v>222</v>
      </c>
    </row>
    <row r="697" s="2" customFormat="1" ht="21.75" customHeight="1">
      <c r="A697" s="40"/>
      <c r="B697" s="41"/>
      <c r="C697" s="229" t="s">
        <v>558</v>
      </c>
      <c r="D697" s="229" t="s">
        <v>225</v>
      </c>
      <c r="E697" s="230" t="s">
        <v>666</v>
      </c>
      <c r="F697" s="231" t="s">
        <v>667</v>
      </c>
      <c r="G697" s="232" t="s">
        <v>228</v>
      </c>
      <c r="H697" s="233">
        <v>43.057000000000002</v>
      </c>
      <c r="I697" s="234"/>
      <c r="J697" s="235">
        <f>ROUND(I697*H697,2)</f>
        <v>0</v>
      </c>
      <c r="K697" s="231" t="s">
        <v>229</v>
      </c>
      <c r="L697" s="46"/>
      <c r="M697" s="236" t="s">
        <v>1</v>
      </c>
      <c r="N697" s="237" t="s">
        <v>45</v>
      </c>
      <c r="O697" s="93"/>
      <c r="P697" s="238">
        <f>O697*H697</f>
        <v>0</v>
      </c>
      <c r="Q697" s="238">
        <v>0.0043800000000000002</v>
      </c>
      <c r="R697" s="238">
        <f>Q697*H697</f>
        <v>0.18858966000000002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114</v>
      </c>
      <c r="AT697" s="240" t="s">
        <v>225</v>
      </c>
      <c r="AU697" s="240" t="s">
        <v>14</v>
      </c>
      <c r="AY697" s="19" t="s">
        <v>222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87</v>
      </c>
      <c r="BK697" s="241">
        <f>ROUND(I697*H697,2)</f>
        <v>0</v>
      </c>
      <c r="BL697" s="19" t="s">
        <v>114</v>
      </c>
      <c r="BM697" s="240" t="s">
        <v>668</v>
      </c>
    </row>
    <row r="698" s="2" customFormat="1">
      <c r="A698" s="40"/>
      <c r="B698" s="41"/>
      <c r="C698" s="42"/>
      <c r="D698" s="242" t="s">
        <v>231</v>
      </c>
      <c r="E698" s="42"/>
      <c r="F698" s="243" t="s">
        <v>669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231</v>
      </c>
      <c r="AU698" s="19" t="s">
        <v>14</v>
      </c>
    </row>
    <row r="699" s="13" customFormat="1">
      <c r="A699" s="13"/>
      <c r="B699" s="247"/>
      <c r="C699" s="248"/>
      <c r="D699" s="249" t="s">
        <v>233</v>
      </c>
      <c r="E699" s="250" t="s">
        <v>1</v>
      </c>
      <c r="F699" s="251" t="s">
        <v>234</v>
      </c>
      <c r="G699" s="248"/>
      <c r="H699" s="250" t="s">
        <v>1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7" t="s">
        <v>233</v>
      </c>
      <c r="AU699" s="257" t="s">
        <v>14</v>
      </c>
      <c r="AV699" s="13" t="s">
        <v>87</v>
      </c>
      <c r="AW699" s="13" t="s">
        <v>35</v>
      </c>
      <c r="AX699" s="13" t="s">
        <v>80</v>
      </c>
      <c r="AY699" s="257" t="s">
        <v>222</v>
      </c>
    </row>
    <row r="700" s="13" customFormat="1">
      <c r="A700" s="13"/>
      <c r="B700" s="247"/>
      <c r="C700" s="248"/>
      <c r="D700" s="249" t="s">
        <v>233</v>
      </c>
      <c r="E700" s="250" t="s">
        <v>1</v>
      </c>
      <c r="F700" s="251" t="s">
        <v>235</v>
      </c>
      <c r="G700" s="248"/>
      <c r="H700" s="250" t="s">
        <v>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233</v>
      </c>
      <c r="AU700" s="257" t="s">
        <v>14</v>
      </c>
      <c r="AV700" s="13" t="s">
        <v>87</v>
      </c>
      <c r="AW700" s="13" t="s">
        <v>35</v>
      </c>
      <c r="AX700" s="13" t="s">
        <v>80</v>
      </c>
      <c r="AY700" s="257" t="s">
        <v>222</v>
      </c>
    </row>
    <row r="701" s="13" customFormat="1">
      <c r="A701" s="13"/>
      <c r="B701" s="247"/>
      <c r="C701" s="248"/>
      <c r="D701" s="249" t="s">
        <v>233</v>
      </c>
      <c r="E701" s="250" t="s">
        <v>1</v>
      </c>
      <c r="F701" s="251" t="s">
        <v>237</v>
      </c>
      <c r="G701" s="248"/>
      <c r="H701" s="250" t="s">
        <v>1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7" t="s">
        <v>233</v>
      </c>
      <c r="AU701" s="257" t="s">
        <v>14</v>
      </c>
      <c r="AV701" s="13" t="s">
        <v>87</v>
      </c>
      <c r="AW701" s="13" t="s">
        <v>35</v>
      </c>
      <c r="AX701" s="13" t="s">
        <v>80</v>
      </c>
      <c r="AY701" s="257" t="s">
        <v>222</v>
      </c>
    </row>
    <row r="702" s="13" customFormat="1">
      <c r="A702" s="13"/>
      <c r="B702" s="247"/>
      <c r="C702" s="248"/>
      <c r="D702" s="249" t="s">
        <v>233</v>
      </c>
      <c r="E702" s="250" t="s">
        <v>1</v>
      </c>
      <c r="F702" s="251" t="s">
        <v>670</v>
      </c>
      <c r="G702" s="248"/>
      <c r="H702" s="250" t="s">
        <v>1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7" t="s">
        <v>233</v>
      </c>
      <c r="AU702" s="257" t="s">
        <v>14</v>
      </c>
      <c r="AV702" s="13" t="s">
        <v>87</v>
      </c>
      <c r="AW702" s="13" t="s">
        <v>35</v>
      </c>
      <c r="AX702" s="13" t="s">
        <v>80</v>
      </c>
      <c r="AY702" s="257" t="s">
        <v>222</v>
      </c>
    </row>
    <row r="703" s="13" customFormat="1">
      <c r="A703" s="13"/>
      <c r="B703" s="247"/>
      <c r="C703" s="248"/>
      <c r="D703" s="249" t="s">
        <v>233</v>
      </c>
      <c r="E703" s="250" t="s">
        <v>1</v>
      </c>
      <c r="F703" s="251" t="s">
        <v>671</v>
      </c>
      <c r="G703" s="248"/>
      <c r="H703" s="250" t="s">
        <v>1</v>
      </c>
      <c r="I703" s="252"/>
      <c r="J703" s="248"/>
      <c r="K703" s="248"/>
      <c r="L703" s="253"/>
      <c r="M703" s="254"/>
      <c r="N703" s="255"/>
      <c r="O703" s="255"/>
      <c r="P703" s="255"/>
      <c r="Q703" s="255"/>
      <c r="R703" s="255"/>
      <c r="S703" s="255"/>
      <c r="T703" s="25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7" t="s">
        <v>233</v>
      </c>
      <c r="AU703" s="257" t="s">
        <v>14</v>
      </c>
      <c r="AV703" s="13" t="s">
        <v>87</v>
      </c>
      <c r="AW703" s="13" t="s">
        <v>35</v>
      </c>
      <c r="AX703" s="13" t="s">
        <v>80</v>
      </c>
      <c r="AY703" s="257" t="s">
        <v>222</v>
      </c>
    </row>
    <row r="704" s="14" customFormat="1">
      <c r="A704" s="14"/>
      <c r="B704" s="258"/>
      <c r="C704" s="259"/>
      <c r="D704" s="249" t="s">
        <v>233</v>
      </c>
      <c r="E704" s="260" t="s">
        <v>1</v>
      </c>
      <c r="F704" s="261" t="s">
        <v>607</v>
      </c>
      <c r="G704" s="259"/>
      <c r="H704" s="262">
        <v>28.661999999999999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233</v>
      </c>
      <c r="AU704" s="268" t="s">
        <v>14</v>
      </c>
      <c r="AV704" s="14" t="s">
        <v>89</v>
      </c>
      <c r="AW704" s="14" t="s">
        <v>35</v>
      </c>
      <c r="AX704" s="14" t="s">
        <v>80</v>
      </c>
      <c r="AY704" s="268" t="s">
        <v>222</v>
      </c>
    </row>
    <row r="705" s="14" customFormat="1">
      <c r="A705" s="14"/>
      <c r="B705" s="258"/>
      <c r="C705" s="259"/>
      <c r="D705" s="249" t="s">
        <v>233</v>
      </c>
      <c r="E705" s="260" t="s">
        <v>1</v>
      </c>
      <c r="F705" s="261" t="s">
        <v>608</v>
      </c>
      <c r="G705" s="259"/>
      <c r="H705" s="262">
        <v>-3.0299999999999998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233</v>
      </c>
      <c r="AU705" s="268" t="s">
        <v>14</v>
      </c>
      <c r="AV705" s="14" t="s">
        <v>89</v>
      </c>
      <c r="AW705" s="14" t="s">
        <v>35</v>
      </c>
      <c r="AX705" s="14" t="s">
        <v>80</v>
      </c>
      <c r="AY705" s="268" t="s">
        <v>222</v>
      </c>
    </row>
    <row r="706" s="13" customFormat="1">
      <c r="A706" s="13"/>
      <c r="B706" s="247"/>
      <c r="C706" s="248"/>
      <c r="D706" s="249" t="s">
        <v>233</v>
      </c>
      <c r="E706" s="250" t="s">
        <v>1</v>
      </c>
      <c r="F706" s="251" t="s">
        <v>672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233</v>
      </c>
      <c r="AU706" s="257" t="s">
        <v>14</v>
      </c>
      <c r="AV706" s="13" t="s">
        <v>87</v>
      </c>
      <c r="AW706" s="13" t="s">
        <v>35</v>
      </c>
      <c r="AX706" s="13" t="s">
        <v>80</v>
      </c>
      <c r="AY706" s="257" t="s">
        <v>222</v>
      </c>
    </row>
    <row r="707" s="14" customFormat="1">
      <c r="A707" s="14"/>
      <c r="B707" s="258"/>
      <c r="C707" s="259"/>
      <c r="D707" s="249" t="s">
        <v>233</v>
      </c>
      <c r="E707" s="260" t="s">
        <v>1</v>
      </c>
      <c r="F707" s="261" t="s">
        <v>673</v>
      </c>
      <c r="G707" s="259"/>
      <c r="H707" s="262">
        <v>6.5060000000000002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233</v>
      </c>
      <c r="AU707" s="268" t="s">
        <v>14</v>
      </c>
      <c r="AV707" s="14" t="s">
        <v>89</v>
      </c>
      <c r="AW707" s="14" t="s">
        <v>35</v>
      </c>
      <c r="AX707" s="14" t="s">
        <v>80</v>
      </c>
      <c r="AY707" s="268" t="s">
        <v>222</v>
      </c>
    </row>
    <row r="708" s="13" customFormat="1">
      <c r="A708" s="13"/>
      <c r="B708" s="247"/>
      <c r="C708" s="248"/>
      <c r="D708" s="249" t="s">
        <v>233</v>
      </c>
      <c r="E708" s="250" t="s">
        <v>1</v>
      </c>
      <c r="F708" s="251" t="s">
        <v>674</v>
      </c>
      <c r="G708" s="248"/>
      <c r="H708" s="250" t="s">
        <v>1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233</v>
      </c>
      <c r="AU708" s="257" t="s">
        <v>14</v>
      </c>
      <c r="AV708" s="13" t="s">
        <v>87</v>
      </c>
      <c r="AW708" s="13" t="s">
        <v>35</v>
      </c>
      <c r="AX708" s="13" t="s">
        <v>80</v>
      </c>
      <c r="AY708" s="257" t="s">
        <v>222</v>
      </c>
    </row>
    <row r="709" s="13" customFormat="1">
      <c r="A709" s="13"/>
      <c r="B709" s="247"/>
      <c r="C709" s="248"/>
      <c r="D709" s="249" t="s">
        <v>233</v>
      </c>
      <c r="E709" s="250" t="s">
        <v>1</v>
      </c>
      <c r="F709" s="251" t="s">
        <v>675</v>
      </c>
      <c r="G709" s="248"/>
      <c r="H709" s="250" t="s">
        <v>1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7" t="s">
        <v>233</v>
      </c>
      <c r="AU709" s="257" t="s">
        <v>14</v>
      </c>
      <c r="AV709" s="13" t="s">
        <v>87</v>
      </c>
      <c r="AW709" s="13" t="s">
        <v>35</v>
      </c>
      <c r="AX709" s="13" t="s">
        <v>80</v>
      </c>
      <c r="AY709" s="257" t="s">
        <v>222</v>
      </c>
    </row>
    <row r="710" s="14" customFormat="1">
      <c r="A710" s="14"/>
      <c r="B710" s="258"/>
      <c r="C710" s="259"/>
      <c r="D710" s="249" t="s">
        <v>233</v>
      </c>
      <c r="E710" s="260" t="s">
        <v>1</v>
      </c>
      <c r="F710" s="261" t="s">
        <v>676</v>
      </c>
      <c r="G710" s="259"/>
      <c r="H710" s="262">
        <v>10.237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233</v>
      </c>
      <c r="AU710" s="268" t="s">
        <v>14</v>
      </c>
      <c r="AV710" s="14" t="s">
        <v>89</v>
      </c>
      <c r="AW710" s="14" t="s">
        <v>35</v>
      </c>
      <c r="AX710" s="14" t="s">
        <v>80</v>
      </c>
      <c r="AY710" s="268" t="s">
        <v>222</v>
      </c>
    </row>
    <row r="711" s="14" customFormat="1">
      <c r="A711" s="14"/>
      <c r="B711" s="258"/>
      <c r="C711" s="259"/>
      <c r="D711" s="249" t="s">
        <v>233</v>
      </c>
      <c r="E711" s="260" t="s">
        <v>1</v>
      </c>
      <c r="F711" s="261" t="s">
        <v>677</v>
      </c>
      <c r="G711" s="259"/>
      <c r="H711" s="262">
        <v>-3.2320000000000002</v>
      </c>
      <c r="I711" s="263"/>
      <c r="J711" s="259"/>
      <c r="K711" s="259"/>
      <c r="L711" s="264"/>
      <c r="M711" s="265"/>
      <c r="N711" s="266"/>
      <c r="O711" s="266"/>
      <c r="P711" s="266"/>
      <c r="Q711" s="266"/>
      <c r="R711" s="266"/>
      <c r="S711" s="266"/>
      <c r="T711" s="26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8" t="s">
        <v>233</v>
      </c>
      <c r="AU711" s="268" t="s">
        <v>14</v>
      </c>
      <c r="AV711" s="14" t="s">
        <v>89</v>
      </c>
      <c r="AW711" s="14" t="s">
        <v>35</v>
      </c>
      <c r="AX711" s="14" t="s">
        <v>80</v>
      </c>
      <c r="AY711" s="268" t="s">
        <v>222</v>
      </c>
    </row>
    <row r="712" s="16" customFormat="1">
      <c r="A712" s="16"/>
      <c r="B712" s="290"/>
      <c r="C712" s="291"/>
      <c r="D712" s="249" t="s">
        <v>233</v>
      </c>
      <c r="E712" s="292" t="s">
        <v>1</v>
      </c>
      <c r="F712" s="293" t="s">
        <v>678</v>
      </c>
      <c r="G712" s="291"/>
      <c r="H712" s="294">
        <v>39.143000000000001</v>
      </c>
      <c r="I712" s="295"/>
      <c r="J712" s="291"/>
      <c r="K712" s="291"/>
      <c r="L712" s="296"/>
      <c r="M712" s="297"/>
      <c r="N712" s="298"/>
      <c r="O712" s="298"/>
      <c r="P712" s="298"/>
      <c r="Q712" s="298"/>
      <c r="R712" s="298"/>
      <c r="S712" s="298"/>
      <c r="T712" s="299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300" t="s">
        <v>233</v>
      </c>
      <c r="AU712" s="300" t="s">
        <v>14</v>
      </c>
      <c r="AV712" s="16" t="s">
        <v>14</v>
      </c>
      <c r="AW712" s="16" t="s">
        <v>35</v>
      </c>
      <c r="AX712" s="16" t="s">
        <v>80</v>
      </c>
      <c r="AY712" s="300" t="s">
        <v>222</v>
      </c>
    </row>
    <row r="713" s="13" customFormat="1">
      <c r="A713" s="13"/>
      <c r="B713" s="247"/>
      <c r="C713" s="248"/>
      <c r="D713" s="249" t="s">
        <v>233</v>
      </c>
      <c r="E713" s="250" t="s">
        <v>1</v>
      </c>
      <c r="F713" s="251" t="s">
        <v>679</v>
      </c>
      <c r="G713" s="248"/>
      <c r="H713" s="250" t="s">
        <v>1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7" t="s">
        <v>233</v>
      </c>
      <c r="AU713" s="257" t="s">
        <v>14</v>
      </c>
      <c r="AV713" s="13" t="s">
        <v>87</v>
      </c>
      <c r="AW713" s="13" t="s">
        <v>35</v>
      </c>
      <c r="AX713" s="13" t="s">
        <v>80</v>
      </c>
      <c r="AY713" s="257" t="s">
        <v>222</v>
      </c>
    </row>
    <row r="714" s="14" customFormat="1">
      <c r="A714" s="14"/>
      <c r="B714" s="258"/>
      <c r="C714" s="259"/>
      <c r="D714" s="249" t="s">
        <v>233</v>
      </c>
      <c r="E714" s="260" t="s">
        <v>1</v>
      </c>
      <c r="F714" s="261" t="s">
        <v>680</v>
      </c>
      <c r="G714" s="259"/>
      <c r="H714" s="262">
        <v>3.9140000000000001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8" t="s">
        <v>233</v>
      </c>
      <c r="AU714" s="268" t="s">
        <v>14</v>
      </c>
      <c r="AV714" s="14" t="s">
        <v>89</v>
      </c>
      <c r="AW714" s="14" t="s">
        <v>35</v>
      </c>
      <c r="AX714" s="14" t="s">
        <v>80</v>
      </c>
      <c r="AY714" s="268" t="s">
        <v>222</v>
      </c>
    </row>
    <row r="715" s="15" customFormat="1">
      <c r="A715" s="15"/>
      <c r="B715" s="269"/>
      <c r="C715" s="270"/>
      <c r="D715" s="249" t="s">
        <v>233</v>
      </c>
      <c r="E715" s="271" t="s">
        <v>1</v>
      </c>
      <c r="F715" s="272" t="s">
        <v>242</v>
      </c>
      <c r="G715" s="270"/>
      <c r="H715" s="273">
        <v>43.057000000000002</v>
      </c>
      <c r="I715" s="274"/>
      <c r="J715" s="270"/>
      <c r="K715" s="270"/>
      <c r="L715" s="275"/>
      <c r="M715" s="276"/>
      <c r="N715" s="277"/>
      <c r="O715" s="277"/>
      <c r="P715" s="277"/>
      <c r="Q715" s="277"/>
      <c r="R715" s="277"/>
      <c r="S715" s="277"/>
      <c r="T715" s="27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9" t="s">
        <v>233</v>
      </c>
      <c r="AU715" s="279" t="s">
        <v>14</v>
      </c>
      <c r="AV715" s="15" t="s">
        <v>114</v>
      </c>
      <c r="AW715" s="15" t="s">
        <v>35</v>
      </c>
      <c r="AX715" s="15" t="s">
        <v>87</v>
      </c>
      <c r="AY715" s="279" t="s">
        <v>222</v>
      </c>
    </row>
    <row r="716" s="2" customFormat="1" ht="24.15" customHeight="1">
      <c r="A716" s="40"/>
      <c r="B716" s="41"/>
      <c r="C716" s="229" t="s">
        <v>681</v>
      </c>
      <c r="D716" s="229" t="s">
        <v>225</v>
      </c>
      <c r="E716" s="230" t="s">
        <v>682</v>
      </c>
      <c r="F716" s="231" t="s">
        <v>683</v>
      </c>
      <c r="G716" s="232" t="s">
        <v>228</v>
      </c>
      <c r="H716" s="233">
        <v>638.80999999999995</v>
      </c>
      <c r="I716" s="234"/>
      <c r="J716" s="235">
        <f>ROUND(I716*H716,2)</f>
        <v>0</v>
      </c>
      <c r="K716" s="231" t="s">
        <v>229</v>
      </c>
      <c r="L716" s="46"/>
      <c r="M716" s="236" t="s">
        <v>1</v>
      </c>
      <c r="N716" s="237" t="s">
        <v>45</v>
      </c>
      <c r="O716" s="93"/>
      <c r="P716" s="238">
        <f>O716*H716</f>
        <v>0</v>
      </c>
      <c r="Q716" s="238">
        <v>0.01103</v>
      </c>
      <c r="R716" s="238">
        <f>Q716*H716</f>
        <v>7.046074299999999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114</v>
      </c>
      <c r="AT716" s="240" t="s">
        <v>225</v>
      </c>
      <c r="AU716" s="240" t="s">
        <v>14</v>
      </c>
      <c r="AY716" s="19" t="s">
        <v>222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87</v>
      </c>
      <c r="BK716" s="241">
        <f>ROUND(I716*H716,2)</f>
        <v>0</v>
      </c>
      <c r="BL716" s="19" t="s">
        <v>114</v>
      </c>
      <c r="BM716" s="240" t="s">
        <v>684</v>
      </c>
    </row>
    <row r="717" s="2" customFormat="1">
      <c r="A717" s="40"/>
      <c r="B717" s="41"/>
      <c r="C717" s="42"/>
      <c r="D717" s="242" t="s">
        <v>231</v>
      </c>
      <c r="E717" s="42"/>
      <c r="F717" s="243" t="s">
        <v>685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231</v>
      </c>
      <c r="AU717" s="19" t="s">
        <v>14</v>
      </c>
    </row>
    <row r="718" s="13" customFormat="1">
      <c r="A718" s="13"/>
      <c r="B718" s="247"/>
      <c r="C718" s="248"/>
      <c r="D718" s="249" t="s">
        <v>233</v>
      </c>
      <c r="E718" s="250" t="s">
        <v>1</v>
      </c>
      <c r="F718" s="251" t="s">
        <v>234</v>
      </c>
      <c r="G718" s="248"/>
      <c r="H718" s="250" t="s">
        <v>1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7" t="s">
        <v>233</v>
      </c>
      <c r="AU718" s="257" t="s">
        <v>14</v>
      </c>
      <c r="AV718" s="13" t="s">
        <v>87</v>
      </c>
      <c r="AW718" s="13" t="s">
        <v>35</v>
      </c>
      <c r="AX718" s="13" t="s">
        <v>80</v>
      </c>
      <c r="AY718" s="257" t="s">
        <v>222</v>
      </c>
    </row>
    <row r="719" s="13" customFormat="1">
      <c r="A719" s="13"/>
      <c r="B719" s="247"/>
      <c r="C719" s="248"/>
      <c r="D719" s="249" t="s">
        <v>233</v>
      </c>
      <c r="E719" s="250" t="s">
        <v>1</v>
      </c>
      <c r="F719" s="251" t="s">
        <v>235</v>
      </c>
      <c r="G719" s="248"/>
      <c r="H719" s="250" t="s">
        <v>1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7" t="s">
        <v>233</v>
      </c>
      <c r="AU719" s="257" t="s">
        <v>14</v>
      </c>
      <c r="AV719" s="13" t="s">
        <v>87</v>
      </c>
      <c r="AW719" s="13" t="s">
        <v>35</v>
      </c>
      <c r="AX719" s="13" t="s">
        <v>80</v>
      </c>
      <c r="AY719" s="257" t="s">
        <v>222</v>
      </c>
    </row>
    <row r="720" s="13" customFormat="1">
      <c r="A720" s="13"/>
      <c r="B720" s="247"/>
      <c r="C720" s="248"/>
      <c r="D720" s="249" t="s">
        <v>233</v>
      </c>
      <c r="E720" s="250" t="s">
        <v>1</v>
      </c>
      <c r="F720" s="251" t="s">
        <v>237</v>
      </c>
      <c r="G720" s="248"/>
      <c r="H720" s="250" t="s">
        <v>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7" t="s">
        <v>233</v>
      </c>
      <c r="AU720" s="257" t="s">
        <v>14</v>
      </c>
      <c r="AV720" s="13" t="s">
        <v>87</v>
      </c>
      <c r="AW720" s="13" t="s">
        <v>35</v>
      </c>
      <c r="AX720" s="13" t="s">
        <v>80</v>
      </c>
      <c r="AY720" s="257" t="s">
        <v>222</v>
      </c>
    </row>
    <row r="721" s="14" customFormat="1">
      <c r="A721" s="14"/>
      <c r="B721" s="258"/>
      <c r="C721" s="259"/>
      <c r="D721" s="249" t="s">
        <v>233</v>
      </c>
      <c r="E721" s="260" t="s">
        <v>1</v>
      </c>
      <c r="F721" s="261" t="s">
        <v>662</v>
      </c>
      <c r="G721" s="259"/>
      <c r="H721" s="262">
        <v>741.57000000000005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8" t="s">
        <v>233</v>
      </c>
      <c r="AU721" s="268" t="s">
        <v>14</v>
      </c>
      <c r="AV721" s="14" t="s">
        <v>89</v>
      </c>
      <c r="AW721" s="14" t="s">
        <v>35</v>
      </c>
      <c r="AX721" s="14" t="s">
        <v>80</v>
      </c>
      <c r="AY721" s="268" t="s">
        <v>222</v>
      </c>
    </row>
    <row r="722" s="14" customFormat="1">
      <c r="A722" s="14"/>
      <c r="B722" s="258"/>
      <c r="C722" s="259"/>
      <c r="D722" s="249" t="s">
        <v>233</v>
      </c>
      <c r="E722" s="260" t="s">
        <v>1</v>
      </c>
      <c r="F722" s="261" t="s">
        <v>663</v>
      </c>
      <c r="G722" s="259"/>
      <c r="H722" s="262">
        <v>-30.48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233</v>
      </c>
      <c r="AU722" s="268" t="s">
        <v>14</v>
      </c>
      <c r="AV722" s="14" t="s">
        <v>89</v>
      </c>
      <c r="AW722" s="14" t="s">
        <v>35</v>
      </c>
      <c r="AX722" s="14" t="s">
        <v>80</v>
      </c>
      <c r="AY722" s="268" t="s">
        <v>222</v>
      </c>
    </row>
    <row r="723" s="14" customFormat="1">
      <c r="A723" s="14"/>
      <c r="B723" s="258"/>
      <c r="C723" s="259"/>
      <c r="D723" s="249" t="s">
        <v>233</v>
      </c>
      <c r="E723" s="260" t="s">
        <v>1</v>
      </c>
      <c r="F723" s="261" t="s">
        <v>664</v>
      </c>
      <c r="G723" s="259"/>
      <c r="H723" s="262">
        <v>15.380000000000001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8" t="s">
        <v>233</v>
      </c>
      <c r="AU723" s="268" t="s">
        <v>14</v>
      </c>
      <c r="AV723" s="14" t="s">
        <v>89</v>
      </c>
      <c r="AW723" s="14" t="s">
        <v>35</v>
      </c>
      <c r="AX723" s="14" t="s">
        <v>80</v>
      </c>
      <c r="AY723" s="268" t="s">
        <v>222</v>
      </c>
    </row>
    <row r="724" s="14" customFormat="1">
      <c r="A724" s="14"/>
      <c r="B724" s="258"/>
      <c r="C724" s="259"/>
      <c r="D724" s="249" t="s">
        <v>233</v>
      </c>
      <c r="E724" s="260" t="s">
        <v>1</v>
      </c>
      <c r="F724" s="261" t="s">
        <v>665</v>
      </c>
      <c r="G724" s="259"/>
      <c r="H724" s="262">
        <v>-87.659999999999997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8" t="s">
        <v>233</v>
      </c>
      <c r="AU724" s="268" t="s">
        <v>14</v>
      </c>
      <c r="AV724" s="14" t="s">
        <v>89</v>
      </c>
      <c r="AW724" s="14" t="s">
        <v>35</v>
      </c>
      <c r="AX724" s="14" t="s">
        <v>80</v>
      </c>
      <c r="AY724" s="268" t="s">
        <v>222</v>
      </c>
    </row>
    <row r="725" s="15" customFormat="1">
      <c r="A725" s="15"/>
      <c r="B725" s="269"/>
      <c r="C725" s="270"/>
      <c r="D725" s="249" t="s">
        <v>233</v>
      </c>
      <c r="E725" s="271" t="s">
        <v>1</v>
      </c>
      <c r="F725" s="272" t="s">
        <v>242</v>
      </c>
      <c r="G725" s="270"/>
      <c r="H725" s="273">
        <v>638.80999999999995</v>
      </c>
      <c r="I725" s="274"/>
      <c r="J725" s="270"/>
      <c r="K725" s="270"/>
      <c r="L725" s="275"/>
      <c r="M725" s="276"/>
      <c r="N725" s="277"/>
      <c r="O725" s="277"/>
      <c r="P725" s="277"/>
      <c r="Q725" s="277"/>
      <c r="R725" s="277"/>
      <c r="S725" s="277"/>
      <c r="T725" s="27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9" t="s">
        <v>233</v>
      </c>
      <c r="AU725" s="279" t="s">
        <v>14</v>
      </c>
      <c r="AV725" s="15" t="s">
        <v>114</v>
      </c>
      <c r="AW725" s="15" t="s">
        <v>35</v>
      </c>
      <c r="AX725" s="15" t="s">
        <v>87</v>
      </c>
      <c r="AY725" s="279" t="s">
        <v>222</v>
      </c>
    </row>
    <row r="726" s="12" customFormat="1" ht="20.88" customHeight="1">
      <c r="A726" s="12"/>
      <c r="B726" s="213"/>
      <c r="C726" s="214"/>
      <c r="D726" s="215" t="s">
        <v>79</v>
      </c>
      <c r="E726" s="227" t="s">
        <v>602</v>
      </c>
      <c r="F726" s="227" t="s">
        <v>686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SUM(P727:P876)</f>
        <v>0</v>
      </c>
      <c r="Q726" s="221"/>
      <c r="R726" s="222">
        <f>SUM(R727:R876)</f>
        <v>5.5178970300000003</v>
      </c>
      <c r="S726" s="221"/>
      <c r="T726" s="223">
        <f>SUM(T727:T876)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87</v>
      </c>
      <c r="AT726" s="225" t="s">
        <v>79</v>
      </c>
      <c r="AU726" s="225" t="s">
        <v>89</v>
      </c>
      <c r="AY726" s="224" t="s">
        <v>222</v>
      </c>
      <c r="BK726" s="226">
        <f>SUM(BK727:BK876)</f>
        <v>0</v>
      </c>
    </row>
    <row r="727" s="2" customFormat="1" ht="21.75" customHeight="1">
      <c r="A727" s="40"/>
      <c r="B727" s="41"/>
      <c r="C727" s="229" t="s">
        <v>569</v>
      </c>
      <c r="D727" s="229" t="s">
        <v>225</v>
      </c>
      <c r="E727" s="230" t="s">
        <v>687</v>
      </c>
      <c r="F727" s="231" t="s">
        <v>688</v>
      </c>
      <c r="G727" s="232" t="s">
        <v>228</v>
      </c>
      <c r="H727" s="233">
        <v>273.43599999999998</v>
      </c>
      <c r="I727" s="234"/>
      <c r="J727" s="235">
        <f>ROUND(I727*H727,2)</f>
        <v>0</v>
      </c>
      <c r="K727" s="231" t="s">
        <v>229</v>
      </c>
      <c r="L727" s="46"/>
      <c r="M727" s="236" t="s">
        <v>1</v>
      </c>
      <c r="N727" s="237" t="s">
        <v>45</v>
      </c>
      <c r="O727" s="93"/>
      <c r="P727" s="238">
        <f>O727*H727</f>
        <v>0</v>
      </c>
      <c r="Q727" s="238">
        <v>0.0043800000000000002</v>
      </c>
      <c r="R727" s="238">
        <f>Q727*H727</f>
        <v>1.1976496800000001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114</v>
      </c>
      <c r="AT727" s="240" t="s">
        <v>225</v>
      </c>
      <c r="AU727" s="240" t="s">
        <v>14</v>
      </c>
      <c r="AY727" s="19" t="s">
        <v>222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87</v>
      </c>
      <c r="BK727" s="241">
        <f>ROUND(I727*H727,2)</f>
        <v>0</v>
      </c>
      <c r="BL727" s="19" t="s">
        <v>114</v>
      </c>
      <c r="BM727" s="240" t="s">
        <v>689</v>
      </c>
    </row>
    <row r="728" s="2" customFormat="1">
      <c r="A728" s="40"/>
      <c r="B728" s="41"/>
      <c r="C728" s="42"/>
      <c r="D728" s="242" t="s">
        <v>231</v>
      </c>
      <c r="E728" s="42"/>
      <c r="F728" s="243" t="s">
        <v>690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231</v>
      </c>
      <c r="AU728" s="19" t="s">
        <v>14</v>
      </c>
    </row>
    <row r="729" s="13" customFormat="1">
      <c r="A729" s="13"/>
      <c r="B729" s="247"/>
      <c r="C729" s="248"/>
      <c r="D729" s="249" t="s">
        <v>233</v>
      </c>
      <c r="E729" s="250" t="s">
        <v>1</v>
      </c>
      <c r="F729" s="251" t="s">
        <v>234</v>
      </c>
      <c r="G729" s="248"/>
      <c r="H729" s="250" t="s">
        <v>1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7" t="s">
        <v>233</v>
      </c>
      <c r="AU729" s="257" t="s">
        <v>14</v>
      </c>
      <c r="AV729" s="13" t="s">
        <v>87</v>
      </c>
      <c r="AW729" s="13" t="s">
        <v>35</v>
      </c>
      <c r="AX729" s="13" t="s">
        <v>80</v>
      </c>
      <c r="AY729" s="257" t="s">
        <v>222</v>
      </c>
    </row>
    <row r="730" s="13" customFormat="1">
      <c r="A730" s="13"/>
      <c r="B730" s="247"/>
      <c r="C730" s="248"/>
      <c r="D730" s="249" t="s">
        <v>233</v>
      </c>
      <c r="E730" s="250" t="s">
        <v>1</v>
      </c>
      <c r="F730" s="251" t="s">
        <v>235</v>
      </c>
      <c r="G730" s="248"/>
      <c r="H730" s="250" t="s">
        <v>1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7" t="s">
        <v>233</v>
      </c>
      <c r="AU730" s="257" t="s">
        <v>14</v>
      </c>
      <c r="AV730" s="13" t="s">
        <v>87</v>
      </c>
      <c r="AW730" s="13" t="s">
        <v>35</v>
      </c>
      <c r="AX730" s="13" t="s">
        <v>80</v>
      </c>
      <c r="AY730" s="257" t="s">
        <v>222</v>
      </c>
    </row>
    <row r="731" s="13" customFormat="1">
      <c r="A731" s="13"/>
      <c r="B731" s="247"/>
      <c r="C731" s="248"/>
      <c r="D731" s="249" t="s">
        <v>233</v>
      </c>
      <c r="E731" s="250" t="s">
        <v>1</v>
      </c>
      <c r="F731" s="251" t="s">
        <v>237</v>
      </c>
      <c r="G731" s="248"/>
      <c r="H731" s="250" t="s">
        <v>1</v>
      </c>
      <c r="I731" s="252"/>
      <c r="J731" s="248"/>
      <c r="K731" s="248"/>
      <c r="L731" s="253"/>
      <c r="M731" s="254"/>
      <c r="N731" s="255"/>
      <c r="O731" s="255"/>
      <c r="P731" s="255"/>
      <c r="Q731" s="255"/>
      <c r="R731" s="255"/>
      <c r="S731" s="255"/>
      <c r="T731" s="25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7" t="s">
        <v>233</v>
      </c>
      <c r="AU731" s="257" t="s">
        <v>14</v>
      </c>
      <c r="AV731" s="13" t="s">
        <v>87</v>
      </c>
      <c r="AW731" s="13" t="s">
        <v>35</v>
      </c>
      <c r="AX731" s="13" t="s">
        <v>80</v>
      </c>
      <c r="AY731" s="257" t="s">
        <v>222</v>
      </c>
    </row>
    <row r="732" s="13" customFormat="1">
      <c r="A732" s="13"/>
      <c r="B732" s="247"/>
      <c r="C732" s="248"/>
      <c r="D732" s="249" t="s">
        <v>233</v>
      </c>
      <c r="E732" s="250" t="s">
        <v>1</v>
      </c>
      <c r="F732" s="251" t="s">
        <v>691</v>
      </c>
      <c r="G732" s="248"/>
      <c r="H732" s="250" t="s">
        <v>1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7" t="s">
        <v>233</v>
      </c>
      <c r="AU732" s="257" t="s">
        <v>14</v>
      </c>
      <c r="AV732" s="13" t="s">
        <v>87</v>
      </c>
      <c r="AW732" s="13" t="s">
        <v>35</v>
      </c>
      <c r="AX732" s="13" t="s">
        <v>80</v>
      </c>
      <c r="AY732" s="257" t="s">
        <v>222</v>
      </c>
    </row>
    <row r="733" s="14" customFormat="1">
      <c r="A733" s="14"/>
      <c r="B733" s="258"/>
      <c r="C733" s="259"/>
      <c r="D733" s="249" t="s">
        <v>233</v>
      </c>
      <c r="E733" s="260" t="s">
        <v>1</v>
      </c>
      <c r="F733" s="261" t="s">
        <v>692</v>
      </c>
      <c r="G733" s="259"/>
      <c r="H733" s="262">
        <v>23.312999999999999</v>
      </c>
      <c r="I733" s="263"/>
      <c r="J733" s="259"/>
      <c r="K733" s="259"/>
      <c r="L733" s="264"/>
      <c r="M733" s="265"/>
      <c r="N733" s="266"/>
      <c r="O733" s="266"/>
      <c r="P733" s="266"/>
      <c r="Q733" s="266"/>
      <c r="R733" s="266"/>
      <c r="S733" s="266"/>
      <c r="T733" s="26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8" t="s">
        <v>233</v>
      </c>
      <c r="AU733" s="268" t="s">
        <v>14</v>
      </c>
      <c r="AV733" s="14" t="s">
        <v>89</v>
      </c>
      <c r="AW733" s="14" t="s">
        <v>35</v>
      </c>
      <c r="AX733" s="14" t="s">
        <v>80</v>
      </c>
      <c r="AY733" s="268" t="s">
        <v>222</v>
      </c>
    </row>
    <row r="734" s="13" customFormat="1">
      <c r="A734" s="13"/>
      <c r="B734" s="247"/>
      <c r="C734" s="248"/>
      <c r="D734" s="249" t="s">
        <v>233</v>
      </c>
      <c r="E734" s="250" t="s">
        <v>1</v>
      </c>
      <c r="F734" s="251" t="s">
        <v>693</v>
      </c>
      <c r="G734" s="248"/>
      <c r="H734" s="250" t="s">
        <v>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233</v>
      </c>
      <c r="AU734" s="257" t="s">
        <v>14</v>
      </c>
      <c r="AV734" s="13" t="s">
        <v>87</v>
      </c>
      <c r="AW734" s="13" t="s">
        <v>35</v>
      </c>
      <c r="AX734" s="13" t="s">
        <v>80</v>
      </c>
      <c r="AY734" s="257" t="s">
        <v>222</v>
      </c>
    </row>
    <row r="735" s="14" customFormat="1">
      <c r="A735" s="14"/>
      <c r="B735" s="258"/>
      <c r="C735" s="259"/>
      <c r="D735" s="249" t="s">
        <v>233</v>
      </c>
      <c r="E735" s="260" t="s">
        <v>1</v>
      </c>
      <c r="F735" s="261" t="s">
        <v>694</v>
      </c>
      <c r="G735" s="259"/>
      <c r="H735" s="262">
        <v>232.953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233</v>
      </c>
      <c r="AU735" s="268" t="s">
        <v>14</v>
      </c>
      <c r="AV735" s="14" t="s">
        <v>89</v>
      </c>
      <c r="AW735" s="14" t="s">
        <v>35</v>
      </c>
      <c r="AX735" s="14" t="s">
        <v>80</v>
      </c>
      <c r="AY735" s="268" t="s">
        <v>222</v>
      </c>
    </row>
    <row r="736" s="14" customFormat="1">
      <c r="A736" s="14"/>
      <c r="B736" s="258"/>
      <c r="C736" s="259"/>
      <c r="D736" s="249" t="s">
        <v>233</v>
      </c>
      <c r="E736" s="260" t="s">
        <v>1</v>
      </c>
      <c r="F736" s="261" t="s">
        <v>695</v>
      </c>
      <c r="G736" s="259"/>
      <c r="H736" s="262">
        <v>17.170000000000002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233</v>
      </c>
      <c r="AU736" s="268" t="s">
        <v>14</v>
      </c>
      <c r="AV736" s="14" t="s">
        <v>89</v>
      </c>
      <c r="AW736" s="14" t="s">
        <v>35</v>
      </c>
      <c r="AX736" s="14" t="s">
        <v>80</v>
      </c>
      <c r="AY736" s="268" t="s">
        <v>222</v>
      </c>
    </row>
    <row r="737" s="15" customFormat="1">
      <c r="A737" s="15"/>
      <c r="B737" s="269"/>
      <c r="C737" s="270"/>
      <c r="D737" s="249" t="s">
        <v>233</v>
      </c>
      <c r="E737" s="271" t="s">
        <v>1</v>
      </c>
      <c r="F737" s="272" t="s">
        <v>242</v>
      </c>
      <c r="G737" s="270"/>
      <c r="H737" s="273">
        <v>273.43599999999998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233</v>
      </c>
      <c r="AU737" s="279" t="s">
        <v>14</v>
      </c>
      <c r="AV737" s="15" t="s">
        <v>114</v>
      </c>
      <c r="AW737" s="15" t="s">
        <v>35</v>
      </c>
      <c r="AX737" s="15" t="s">
        <v>87</v>
      </c>
      <c r="AY737" s="279" t="s">
        <v>222</v>
      </c>
    </row>
    <row r="738" s="2" customFormat="1" ht="24.15" customHeight="1">
      <c r="A738" s="40"/>
      <c r="B738" s="41"/>
      <c r="C738" s="229" t="s">
        <v>696</v>
      </c>
      <c r="D738" s="229" t="s">
        <v>225</v>
      </c>
      <c r="E738" s="230" t="s">
        <v>697</v>
      </c>
      <c r="F738" s="231" t="s">
        <v>698</v>
      </c>
      <c r="G738" s="232" t="s">
        <v>526</v>
      </c>
      <c r="H738" s="233">
        <v>73.980000000000004</v>
      </c>
      <c r="I738" s="234"/>
      <c r="J738" s="235">
        <f>ROUND(I738*H738,2)</f>
        <v>0</v>
      </c>
      <c r="K738" s="231" t="s">
        <v>229</v>
      </c>
      <c r="L738" s="46"/>
      <c r="M738" s="236" t="s">
        <v>1</v>
      </c>
      <c r="N738" s="237" t="s">
        <v>45</v>
      </c>
      <c r="O738" s="93"/>
      <c r="P738" s="238">
        <f>O738*H738</f>
        <v>0</v>
      </c>
      <c r="Q738" s="238">
        <v>0</v>
      </c>
      <c r="R738" s="238">
        <f>Q738*H738</f>
        <v>0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114</v>
      </c>
      <c r="AT738" s="240" t="s">
        <v>225</v>
      </c>
      <c r="AU738" s="240" t="s">
        <v>14</v>
      </c>
      <c r="AY738" s="19" t="s">
        <v>222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87</v>
      </c>
      <c r="BK738" s="241">
        <f>ROUND(I738*H738,2)</f>
        <v>0</v>
      </c>
      <c r="BL738" s="19" t="s">
        <v>114</v>
      </c>
      <c r="BM738" s="240" t="s">
        <v>699</v>
      </c>
    </row>
    <row r="739" s="2" customFormat="1">
      <c r="A739" s="40"/>
      <c r="B739" s="41"/>
      <c r="C739" s="42"/>
      <c r="D739" s="242" t="s">
        <v>231</v>
      </c>
      <c r="E739" s="42"/>
      <c r="F739" s="243" t="s">
        <v>700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231</v>
      </c>
      <c r="AU739" s="19" t="s">
        <v>14</v>
      </c>
    </row>
    <row r="740" s="13" customFormat="1">
      <c r="A740" s="13"/>
      <c r="B740" s="247"/>
      <c r="C740" s="248"/>
      <c r="D740" s="249" t="s">
        <v>233</v>
      </c>
      <c r="E740" s="250" t="s">
        <v>1</v>
      </c>
      <c r="F740" s="251" t="s">
        <v>234</v>
      </c>
      <c r="G740" s="248"/>
      <c r="H740" s="250" t="s">
        <v>1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7" t="s">
        <v>233</v>
      </c>
      <c r="AU740" s="257" t="s">
        <v>14</v>
      </c>
      <c r="AV740" s="13" t="s">
        <v>87</v>
      </c>
      <c r="AW740" s="13" t="s">
        <v>35</v>
      </c>
      <c r="AX740" s="13" t="s">
        <v>80</v>
      </c>
      <c r="AY740" s="257" t="s">
        <v>222</v>
      </c>
    </row>
    <row r="741" s="13" customFormat="1">
      <c r="A741" s="13"/>
      <c r="B741" s="247"/>
      <c r="C741" s="248"/>
      <c r="D741" s="249" t="s">
        <v>233</v>
      </c>
      <c r="E741" s="250" t="s">
        <v>1</v>
      </c>
      <c r="F741" s="251" t="s">
        <v>235</v>
      </c>
      <c r="G741" s="248"/>
      <c r="H741" s="250" t="s">
        <v>1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233</v>
      </c>
      <c r="AU741" s="257" t="s">
        <v>14</v>
      </c>
      <c r="AV741" s="13" t="s">
        <v>87</v>
      </c>
      <c r="AW741" s="13" t="s">
        <v>35</v>
      </c>
      <c r="AX741" s="13" t="s">
        <v>80</v>
      </c>
      <c r="AY741" s="257" t="s">
        <v>222</v>
      </c>
    </row>
    <row r="742" s="13" customFormat="1">
      <c r="A742" s="13"/>
      <c r="B742" s="247"/>
      <c r="C742" s="248"/>
      <c r="D742" s="249" t="s">
        <v>233</v>
      </c>
      <c r="E742" s="250" t="s">
        <v>1</v>
      </c>
      <c r="F742" s="251" t="s">
        <v>237</v>
      </c>
      <c r="G742" s="248"/>
      <c r="H742" s="250" t="s">
        <v>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233</v>
      </c>
      <c r="AU742" s="257" t="s">
        <v>14</v>
      </c>
      <c r="AV742" s="13" t="s">
        <v>87</v>
      </c>
      <c r="AW742" s="13" t="s">
        <v>35</v>
      </c>
      <c r="AX742" s="13" t="s">
        <v>80</v>
      </c>
      <c r="AY742" s="257" t="s">
        <v>222</v>
      </c>
    </row>
    <row r="743" s="13" customFormat="1">
      <c r="A743" s="13"/>
      <c r="B743" s="247"/>
      <c r="C743" s="248"/>
      <c r="D743" s="249" t="s">
        <v>233</v>
      </c>
      <c r="E743" s="250" t="s">
        <v>1</v>
      </c>
      <c r="F743" s="251" t="s">
        <v>701</v>
      </c>
      <c r="G743" s="248"/>
      <c r="H743" s="250" t="s">
        <v>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233</v>
      </c>
      <c r="AU743" s="257" t="s">
        <v>14</v>
      </c>
      <c r="AV743" s="13" t="s">
        <v>87</v>
      </c>
      <c r="AW743" s="13" t="s">
        <v>35</v>
      </c>
      <c r="AX743" s="13" t="s">
        <v>80</v>
      </c>
      <c r="AY743" s="257" t="s">
        <v>222</v>
      </c>
    </row>
    <row r="744" s="14" customFormat="1">
      <c r="A744" s="14"/>
      <c r="B744" s="258"/>
      <c r="C744" s="259"/>
      <c r="D744" s="249" t="s">
        <v>233</v>
      </c>
      <c r="E744" s="260" t="s">
        <v>1</v>
      </c>
      <c r="F744" s="261" t="s">
        <v>702</v>
      </c>
      <c r="G744" s="259"/>
      <c r="H744" s="262">
        <v>13.699999999999999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233</v>
      </c>
      <c r="AU744" s="268" t="s">
        <v>14</v>
      </c>
      <c r="AV744" s="14" t="s">
        <v>89</v>
      </c>
      <c r="AW744" s="14" t="s">
        <v>35</v>
      </c>
      <c r="AX744" s="14" t="s">
        <v>80</v>
      </c>
      <c r="AY744" s="268" t="s">
        <v>222</v>
      </c>
    </row>
    <row r="745" s="14" customFormat="1">
      <c r="A745" s="14"/>
      <c r="B745" s="258"/>
      <c r="C745" s="259"/>
      <c r="D745" s="249" t="s">
        <v>233</v>
      </c>
      <c r="E745" s="260" t="s">
        <v>1</v>
      </c>
      <c r="F745" s="261" t="s">
        <v>703</v>
      </c>
      <c r="G745" s="259"/>
      <c r="H745" s="262">
        <v>21.800000000000001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8" t="s">
        <v>233</v>
      </c>
      <c r="AU745" s="268" t="s">
        <v>14</v>
      </c>
      <c r="AV745" s="14" t="s">
        <v>89</v>
      </c>
      <c r="AW745" s="14" t="s">
        <v>35</v>
      </c>
      <c r="AX745" s="14" t="s">
        <v>80</v>
      </c>
      <c r="AY745" s="268" t="s">
        <v>222</v>
      </c>
    </row>
    <row r="746" s="14" customFormat="1">
      <c r="A746" s="14"/>
      <c r="B746" s="258"/>
      <c r="C746" s="259"/>
      <c r="D746" s="249" t="s">
        <v>233</v>
      </c>
      <c r="E746" s="260" t="s">
        <v>1</v>
      </c>
      <c r="F746" s="261" t="s">
        <v>704</v>
      </c>
      <c r="G746" s="259"/>
      <c r="H746" s="262">
        <v>38.479999999999997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8" t="s">
        <v>233</v>
      </c>
      <c r="AU746" s="268" t="s">
        <v>14</v>
      </c>
      <c r="AV746" s="14" t="s">
        <v>89</v>
      </c>
      <c r="AW746" s="14" t="s">
        <v>35</v>
      </c>
      <c r="AX746" s="14" t="s">
        <v>80</v>
      </c>
      <c r="AY746" s="268" t="s">
        <v>222</v>
      </c>
    </row>
    <row r="747" s="15" customFormat="1">
      <c r="A747" s="15"/>
      <c r="B747" s="269"/>
      <c r="C747" s="270"/>
      <c r="D747" s="249" t="s">
        <v>233</v>
      </c>
      <c r="E747" s="271" t="s">
        <v>1</v>
      </c>
      <c r="F747" s="272" t="s">
        <v>242</v>
      </c>
      <c r="G747" s="270"/>
      <c r="H747" s="273">
        <v>73.980000000000004</v>
      </c>
      <c r="I747" s="274"/>
      <c r="J747" s="270"/>
      <c r="K747" s="270"/>
      <c r="L747" s="275"/>
      <c r="M747" s="276"/>
      <c r="N747" s="277"/>
      <c r="O747" s="277"/>
      <c r="P747" s="277"/>
      <c r="Q747" s="277"/>
      <c r="R747" s="277"/>
      <c r="S747" s="277"/>
      <c r="T747" s="27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9" t="s">
        <v>233</v>
      </c>
      <c r="AU747" s="279" t="s">
        <v>14</v>
      </c>
      <c r="AV747" s="15" t="s">
        <v>114</v>
      </c>
      <c r="AW747" s="15" t="s">
        <v>35</v>
      </c>
      <c r="AX747" s="15" t="s">
        <v>87</v>
      </c>
      <c r="AY747" s="279" t="s">
        <v>222</v>
      </c>
    </row>
    <row r="748" s="2" customFormat="1" ht="24.15" customHeight="1">
      <c r="A748" s="40"/>
      <c r="B748" s="41"/>
      <c r="C748" s="280" t="s">
        <v>576</v>
      </c>
      <c r="D748" s="280" t="s">
        <v>367</v>
      </c>
      <c r="E748" s="281" t="s">
        <v>705</v>
      </c>
      <c r="F748" s="282" t="s">
        <v>706</v>
      </c>
      <c r="G748" s="283" t="s">
        <v>526</v>
      </c>
      <c r="H748" s="284">
        <v>40.404000000000003</v>
      </c>
      <c r="I748" s="285"/>
      <c r="J748" s="286">
        <f>ROUND(I748*H748,2)</f>
        <v>0</v>
      </c>
      <c r="K748" s="282" t="s">
        <v>229</v>
      </c>
      <c r="L748" s="287"/>
      <c r="M748" s="288" t="s">
        <v>1</v>
      </c>
      <c r="N748" s="289" t="s">
        <v>45</v>
      </c>
      <c r="O748" s="93"/>
      <c r="P748" s="238">
        <f>O748*H748</f>
        <v>0</v>
      </c>
      <c r="Q748" s="238">
        <v>4.0000000000000003E-05</v>
      </c>
      <c r="R748" s="238">
        <f>Q748*H748</f>
        <v>0.0016161600000000002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299</v>
      </c>
      <c r="AT748" s="240" t="s">
        <v>367</v>
      </c>
      <c r="AU748" s="240" t="s">
        <v>14</v>
      </c>
      <c r="AY748" s="19" t="s">
        <v>222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87</v>
      </c>
      <c r="BK748" s="241">
        <f>ROUND(I748*H748,2)</f>
        <v>0</v>
      </c>
      <c r="BL748" s="19" t="s">
        <v>114</v>
      </c>
      <c r="BM748" s="240" t="s">
        <v>707</v>
      </c>
    </row>
    <row r="749" s="14" customFormat="1">
      <c r="A749" s="14"/>
      <c r="B749" s="258"/>
      <c r="C749" s="259"/>
      <c r="D749" s="249" t="s">
        <v>233</v>
      </c>
      <c r="E749" s="260" t="s">
        <v>1</v>
      </c>
      <c r="F749" s="261" t="s">
        <v>708</v>
      </c>
      <c r="G749" s="259"/>
      <c r="H749" s="262">
        <v>40.404000000000003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233</v>
      </c>
      <c r="AU749" s="268" t="s">
        <v>14</v>
      </c>
      <c r="AV749" s="14" t="s">
        <v>89</v>
      </c>
      <c r="AW749" s="14" t="s">
        <v>35</v>
      </c>
      <c r="AX749" s="14" t="s">
        <v>80</v>
      </c>
      <c r="AY749" s="268" t="s">
        <v>222</v>
      </c>
    </row>
    <row r="750" s="15" customFormat="1">
      <c r="A750" s="15"/>
      <c r="B750" s="269"/>
      <c r="C750" s="270"/>
      <c r="D750" s="249" t="s">
        <v>233</v>
      </c>
      <c r="E750" s="271" t="s">
        <v>1</v>
      </c>
      <c r="F750" s="272" t="s">
        <v>242</v>
      </c>
      <c r="G750" s="270"/>
      <c r="H750" s="273">
        <v>40.404000000000003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233</v>
      </c>
      <c r="AU750" s="279" t="s">
        <v>14</v>
      </c>
      <c r="AV750" s="15" t="s">
        <v>114</v>
      </c>
      <c r="AW750" s="15" t="s">
        <v>35</v>
      </c>
      <c r="AX750" s="15" t="s">
        <v>87</v>
      </c>
      <c r="AY750" s="279" t="s">
        <v>222</v>
      </c>
    </row>
    <row r="751" s="2" customFormat="1" ht="24.15" customHeight="1">
      <c r="A751" s="40"/>
      <c r="B751" s="41"/>
      <c r="C751" s="280" t="s">
        <v>655</v>
      </c>
      <c r="D751" s="280" t="s">
        <v>367</v>
      </c>
      <c r="E751" s="281" t="s">
        <v>709</v>
      </c>
      <c r="F751" s="282" t="s">
        <v>710</v>
      </c>
      <c r="G751" s="283" t="s">
        <v>526</v>
      </c>
      <c r="H751" s="284">
        <v>22.890000000000001</v>
      </c>
      <c r="I751" s="285"/>
      <c r="J751" s="286">
        <f>ROUND(I751*H751,2)</f>
        <v>0</v>
      </c>
      <c r="K751" s="282" t="s">
        <v>229</v>
      </c>
      <c r="L751" s="287"/>
      <c r="M751" s="288" t="s">
        <v>1</v>
      </c>
      <c r="N751" s="289" t="s">
        <v>45</v>
      </c>
      <c r="O751" s="93"/>
      <c r="P751" s="238">
        <f>O751*H751</f>
        <v>0</v>
      </c>
      <c r="Q751" s="238">
        <v>0.00029999999999999997</v>
      </c>
      <c r="R751" s="238">
        <f>Q751*H751</f>
        <v>0.0068669999999999998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299</v>
      </c>
      <c r="AT751" s="240" t="s">
        <v>367</v>
      </c>
      <c r="AU751" s="240" t="s">
        <v>14</v>
      </c>
      <c r="AY751" s="19" t="s">
        <v>222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87</v>
      </c>
      <c r="BK751" s="241">
        <f>ROUND(I751*H751,2)</f>
        <v>0</v>
      </c>
      <c r="BL751" s="19" t="s">
        <v>114</v>
      </c>
      <c r="BM751" s="240" t="s">
        <v>711</v>
      </c>
    </row>
    <row r="752" s="14" customFormat="1">
      <c r="A752" s="14"/>
      <c r="B752" s="258"/>
      <c r="C752" s="259"/>
      <c r="D752" s="249" t="s">
        <v>233</v>
      </c>
      <c r="E752" s="260" t="s">
        <v>1</v>
      </c>
      <c r="F752" s="261" t="s">
        <v>712</v>
      </c>
      <c r="G752" s="259"/>
      <c r="H752" s="262">
        <v>22.890000000000001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8" t="s">
        <v>233</v>
      </c>
      <c r="AU752" s="268" t="s">
        <v>14</v>
      </c>
      <c r="AV752" s="14" t="s">
        <v>89</v>
      </c>
      <c r="AW752" s="14" t="s">
        <v>35</v>
      </c>
      <c r="AX752" s="14" t="s">
        <v>80</v>
      </c>
      <c r="AY752" s="268" t="s">
        <v>222</v>
      </c>
    </row>
    <row r="753" s="15" customFormat="1">
      <c r="A753" s="15"/>
      <c r="B753" s="269"/>
      <c r="C753" s="270"/>
      <c r="D753" s="249" t="s">
        <v>233</v>
      </c>
      <c r="E753" s="271" t="s">
        <v>1</v>
      </c>
      <c r="F753" s="272" t="s">
        <v>242</v>
      </c>
      <c r="G753" s="270"/>
      <c r="H753" s="273">
        <v>22.890000000000001</v>
      </c>
      <c r="I753" s="274"/>
      <c r="J753" s="270"/>
      <c r="K753" s="270"/>
      <c r="L753" s="275"/>
      <c r="M753" s="276"/>
      <c r="N753" s="277"/>
      <c r="O753" s="277"/>
      <c r="P753" s="277"/>
      <c r="Q753" s="277"/>
      <c r="R753" s="277"/>
      <c r="S753" s="277"/>
      <c r="T753" s="27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9" t="s">
        <v>233</v>
      </c>
      <c r="AU753" s="279" t="s">
        <v>14</v>
      </c>
      <c r="AV753" s="15" t="s">
        <v>114</v>
      </c>
      <c r="AW753" s="15" t="s">
        <v>35</v>
      </c>
      <c r="AX753" s="15" t="s">
        <v>87</v>
      </c>
      <c r="AY753" s="279" t="s">
        <v>222</v>
      </c>
    </row>
    <row r="754" s="2" customFormat="1" ht="24.15" customHeight="1">
      <c r="A754" s="40"/>
      <c r="B754" s="41"/>
      <c r="C754" s="280" t="s">
        <v>602</v>
      </c>
      <c r="D754" s="280" t="s">
        <v>367</v>
      </c>
      <c r="E754" s="281" t="s">
        <v>713</v>
      </c>
      <c r="F754" s="282" t="s">
        <v>714</v>
      </c>
      <c r="G754" s="283" t="s">
        <v>526</v>
      </c>
      <c r="H754" s="284">
        <v>14.385</v>
      </c>
      <c r="I754" s="285"/>
      <c r="J754" s="286">
        <f>ROUND(I754*H754,2)</f>
        <v>0</v>
      </c>
      <c r="K754" s="282" t="s">
        <v>229</v>
      </c>
      <c r="L754" s="287"/>
      <c r="M754" s="288" t="s">
        <v>1</v>
      </c>
      <c r="N754" s="289" t="s">
        <v>45</v>
      </c>
      <c r="O754" s="93"/>
      <c r="P754" s="238">
        <f>O754*H754</f>
        <v>0</v>
      </c>
      <c r="Q754" s="238">
        <v>0.00020000000000000001</v>
      </c>
      <c r="R754" s="238">
        <f>Q754*H754</f>
        <v>0.0028770000000000002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299</v>
      </c>
      <c r="AT754" s="240" t="s">
        <v>367</v>
      </c>
      <c r="AU754" s="240" t="s">
        <v>14</v>
      </c>
      <c r="AY754" s="19" t="s">
        <v>222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87</v>
      </c>
      <c r="BK754" s="241">
        <f>ROUND(I754*H754,2)</f>
        <v>0</v>
      </c>
      <c r="BL754" s="19" t="s">
        <v>114</v>
      </c>
      <c r="BM754" s="240" t="s">
        <v>715</v>
      </c>
    </row>
    <row r="755" s="14" customFormat="1">
      <c r="A755" s="14"/>
      <c r="B755" s="258"/>
      <c r="C755" s="259"/>
      <c r="D755" s="249" t="s">
        <v>233</v>
      </c>
      <c r="E755" s="260" t="s">
        <v>1</v>
      </c>
      <c r="F755" s="261" t="s">
        <v>716</v>
      </c>
      <c r="G755" s="259"/>
      <c r="H755" s="262">
        <v>14.385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8" t="s">
        <v>233</v>
      </c>
      <c r="AU755" s="268" t="s">
        <v>14</v>
      </c>
      <c r="AV755" s="14" t="s">
        <v>89</v>
      </c>
      <c r="AW755" s="14" t="s">
        <v>35</v>
      </c>
      <c r="AX755" s="14" t="s">
        <v>80</v>
      </c>
      <c r="AY755" s="268" t="s">
        <v>222</v>
      </c>
    </row>
    <row r="756" s="15" customFormat="1">
      <c r="A756" s="15"/>
      <c r="B756" s="269"/>
      <c r="C756" s="270"/>
      <c r="D756" s="249" t="s">
        <v>233</v>
      </c>
      <c r="E756" s="271" t="s">
        <v>1</v>
      </c>
      <c r="F756" s="272" t="s">
        <v>242</v>
      </c>
      <c r="G756" s="270"/>
      <c r="H756" s="273">
        <v>14.385</v>
      </c>
      <c r="I756" s="274"/>
      <c r="J756" s="270"/>
      <c r="K756" s="270"/>
      <c r="L756" s="275"/>
      <c r="M756" s="276"/>
      <c r="N756" s="277"/>
      <c r="O756" s="277"/>
      <c r="P756" s="277"/>
      <c r="Q756" s="277"/>
      <c r="R756" s="277"/>
      <c r="S756" s="277"/>
      <c r="T756" s="27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9" t="s">
        <v>233</v>
      </c>
      <c r="AU756" s="279" t="s">
        <v>14</v>
      </c>
      <c r="AV756" s="15" t="s">
        <v>114</v>
      </c>
      <c r="AW756" s="15" t="s">
        <v>35</v>
      </c>
      <c r="AX756" s="15" t="s">
        <v>87</v>
      </c>
      <c r="AY756" s="279" t="s">
        <v>222</v>
      </c>
    </row>
    <row r="757" s="2" customFormat="1" ht="24.15" customHeight="1">
      <c r="A757" s="40"/>
      <c r="B757" s="41"/>
      <c r="C757" s="229" t="s">
        <v>717</v>
      </c>
      <c r="D757" s="229" t="s">
        <v>225</v>
      </c>
      <c r="E757" s="230" t="s">
        <v>718</v>
      </c>
      <c r="F757" s="231" t="s">
        <v>719</v>
      </c>
      <c r="G757" s="232" t="s">
        <v>228</v>
      </c>
      <c r="H757" s="233">
        <v>250.12299999999999</v>
      </c>
      <c r="I757" s="234"/>
      <c r="J757" s="235">
        <f>ROUND(I757*H757,2)</f>
        <v>0</v>
      </c>
      <c r="K757" s="231" t="s">
        <v>229</v>
      </c>
      <c r="L757" s="46"/>
      <c r="M757" s="236" t="s">
        <v>1</v>
      </c>
      <c r="N757" s="237" t="s">
        <v>45</v>
      </c>
      <c r="O757" s="93"/>
      <c r="P757" s="238">
        <f>O757*H757</f>
        <v>0</v>
      </c>
      <c r="Q757" s="238">
        <v>0.00022000000000000001</v>
      </c>
      <c r="R757" s="238">
        <f>Q757*H757</f>
        <v>0.055027060000000003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114</v>
      </c>
      <c r="AT757" s="240" t="s">
        <v>225</v>
      </c>
      <c r="AU757" s="240" t="s">
        <v>14</v>
      </c>
      <c r="AY757" s="19" t="s">
        <v>222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87</v>
      </c>
      <c r="BK757" s="241">
        <f>ROUND(I757*H757,2)</f>
        <v>0</v>
      </c>
      <c r="BL757" s="19" t="s">
        <v>114</v>
      </c>
      <c r="BM757" s="240" t="s">
        <v>720</v>
      </c>
    </row>
    <row r="758" s="2" customFormat="1">
      <c r="A758" s="40"/>
      <c r="B758" s="41"/>
      <c r="C758" s="42"/>
      <c r="D758" s="242" t="s">
        <v>231</v>
      </c>
      <c r="E758" s="42"/>
      <c r="F758" s="243" t="s">
        <v>721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231</v>
      </c>
      <c r="AU758" s="19" t="s">
        <v>14</v>
      </c>
    </row>
    <row r="759" s="13" customFormat="1">
      <c r="A759" s="13"/>
      <c r="B759" s="247"/>
      <c r="C759" s="248"/>
      <c r="D759" s="249" t="s">
        <v>233</v>
      </c>
      <c r="E759" s="250" t="s">
        <v>1</v>
      </c>
      <c r="F759" s="251" t="s">
        <v>234</v>
      </c>
      <c r="G759" s="248"/>
      <c r="H759" s="250" t="s">
        <v>1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233</v>
      </c>
      <c r="AU759" s="257" t="s">
        <v>14</v>
      </c>
      <c r="AV759" s="13" t="s">
        <v>87</v>
      </c>
      <c r="AW759" s="13" t="s">
        <v>35</v>
      </c>
      <c r="AX759" s="13" t="s">
        <v>80</v>
      </c>
      <c r="AY759" s="257" t="s">
        <v>222</v>
      </c>
    </row>
    <row r="760" s="13" customFormat="1">
      <c r="A760" s="13"/>
      <c r="B760" s="247"/>
      <c r="C760" s="248"/>
      <c r="D760" s="249" t="s">
        <v>233</v>
      </c>
      <c r="E760" s="250" t="s">
        <v>1</v>
      </c>
      <c r="F760" s="251" t="s">
        <v>235</v>
      </c>
      <c r="G760" s="248"/>
      <c r="H760" s="250" t="s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233</v>
      </c>
      <c r="AU760" s="257" t="s">
        <v>14</v>
      </c>
      <c r="AV760" s="13" t="s">
        <v>87</v>
      </c>
      <c r="AW760" s="13" t="s">
        <v>35</v>
      </c>
      <c r="AX760" s="13" t="s">
        <v>80</v>
      </c>
      <c r="AY760" s="257" t="s">
        <v>222</v>
      </c>
    </row>
    <row r="761" s="13" customFormat="1">
      <c r="A761" s="13"/>
      <c r="B761" s="247"/>
      <c r="C761" s="248"/>
      <c r="D761" s="249" t="s">
        <v>233</v>
      </c>
      <c r="E761" s="250" t="s">
        <v>1</v>
      </c>
      <c r="F761" s="251" t="s">
        <v>237</v>
      </c>
      <c r="G761" s="248"/>
      <c r="H761" s="250" t="s">
        <v>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233</v>
      </c>
      <c r="AU761" s="257" t="s">
        <v>14</v>
      </c>
      <c r="AV761" s="13" t="s">
        <v>87</v>
      </c>
      <c r="AW761" s="13" t="s">
        <v>35</v>
      </c>
      <c r="AX761" s="13" t="s">
        <v>80</v>
      </c>
      <c r="AY761" s="257" t="s">
        <v>222</v>
      </c>
    </row>
    <row r="762" s="13" customFormat="1">
      <c r="A762" s="13"/>
      <c r="B762" s="247"/>
      <c r="C762" s="248"/>
      <c r="D762" s="249" t="s">
        <v>233</v>
      </c>
      <c r="E762" s="250" t="s">
        <v>1</v>
      </c>
      <c r="F762" s="251" t="s">
        <v>693</v>
      </c>
      <c r="G762" s="248"/>
      <c r="H762" s="250" t="s">
        <v>1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7" t="s">
        <v>233</v>
      </c>
      <c r="AU762" s="257" t="s">
        <v>14</v>
      </c>
      <c r="AV762" s="13" t="s">
        <v>87</v>
      </c>
      <c r="AW762" s="13" t="s">
        <v>35</v>
      </c>
      <c r="AX762" s="13" t="s">
        <v>80</v>
      </c>
      <c r="AY762" s="257" t="s">
        <v>222</v>
      </c>
    </row>
    <row r="763" s="14" customFormat="1">
      <c r="A763" s="14"/>
      <c r="B763" s="258"/>
      <c r="C763" s="259"/>
      <c r="D763" s="249" t="s">
        <v>233</v>
      </c>
      <c r="E763" s="260" t="s">
        <v>1</v>
      </c>
      <c r="F763" s="261" t="s">
        <v>694</v>
      </c>
      <c r="G763" s="259"/>
      <c r="H763" s="262">
        <v>232.953</v>
      </c>
      <c r="I763" s="263"/>
      <c r="J763" s="259"/>
      <c r="K763" s="259"/>
      <c r="L763" s="264"/>
      <c r="M763" s="265"/>
      <c r="N763" s="266"/>
      <c r="O763" s="266"/>
      <c r="P763" s="266"/>
      <c r="Q763" s="266"/>
      <c r="R763" s="266"/>
      <c r="S763" s="266"/>
      <c r="T763" s="26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8" t="s">
        <v>233</v>
      </c>
      <c r="AU763" s="268" t="s">
        <v>14</v>
      </c>
      <c r="AV763" s="14" t="s">
        <v>89</v>
      </c>
      <c r="AW763" s="14" t="s">
        <v>35</v>
      </c>
      <c r="AX763" s="14" t="s">
        <v>80</v>
      </c>
      <c r="AY763" s="268" t="s">
        <v>222</v>
      </c>
    </row>
    <row r="764" s="14" customFormat="1">
      <c r="A764" s="14"/>
      <c r="B764" s="258"/>
      <c r="C764" s="259"/>
      <c r="D764" s="249" t="s">
        <v>233</v>
      </c>
      <c r="E764" s="260" t="s">
        <v>1</v>
      </c>
      <c r="F764" s="261" t="s">
        <v>695</v>
      </c>
      <c r="G764" s="259"/>
      <c r="H764" s="262">
        <v>17.170000000000002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233</v>
      </c>
      <c r="AU764" s="268" t="s">
        <v>14</v>
      </c>
      <c r="AV764" s="14" t="s">
        <v>89</v>
      </c>
      <c r="AW764" s="14" t="s">
        <v>35</v>
      </c>
      <c r="AX764" s="14" t="s">
        <v>80</v>
      </c>
      <c r="AY764" s="268" t="s">
        <v>222</v>
      </c>
    </row>
    <row r="765" s="15" customFormat="1">
      <c r="A765" s="15"/>
      <c r="B765" s="269"/>
      <c r="C765" s="270"/>
      <c r="D765" s="249" t="s">
        <v>233</v>
      </c>
      <c r="E765" s="271" t="s">
        <v>1</v>
      </c>
      <c r="F765" s="272" t="s">
        <v>242</v>
      </c>
      <c r="G765" s="270"/>
      <c r="H765" s="273">
        <v>250.12299999999999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9" t="s">
        <v>233</v>
      </c>
      <c r="AU765" s="279" t="s">
        <v>14</v>
      </c>
      <c r="AV765" s="15" t="s">
        <v>114</v>
      </c>
      <c r="AW765" s="15" t="s">
        <v>35</v>
      </c>
      <c r="AX765" s="15" t="s">
        <v>87</v>
      </c>
      <c r="AY765" s="279" t="s">
        <v>222</v>
      </c>
    </row>
    <row r="766" s="2" customFormat="1" ht="24.15" customHeight="1">
      <c r="A766" s="40"/>
      <c r="B766" s="41"/>
      <c r="C766" s="229" t="s">
        <v>611</v>
      </c>
      <c r="D766" s="229" t="s">
        <v>225</v>
      </c>
      <c r="E766" s="230" t="s">
        <v>722</v>
      </c>
      <c r="F766" s="231" t="s">
        <v>723</v>
      </c>
      <c r="G766" s="232" t="s">
        <v>228</v>
      </c>
      <c r="H766" s="233">
        <v>23.312999999999999</v>
      </c>
      <c r="I766" s="234"/>
      <c r="J766" s="235">
        <f>ROUND(I766*H766,2)</f>
        <v>0</v>
      </c>
      <c r="K766" s="231" t="s">
        <v>229</v>
      </c>
      <c r="L766" s="46"/>
      <c r="M766" s="236" t="s">
        <v>1</v>
      </c>
      <c r="N766" s="237" t="s">
        <v>45</v>
      </c>
      <c r="O766" s="93"/>
      <c r="P766" s="238">
        <f>O766*H766</f>
        <v>0</v>
      </c>
      <c r="Q766" s="238">
        <v>0.00018000000000000001</v>
      </c>
      <c r="R766" s="238">
        <f>Q766*H766</f>
        <v>0.0041963399999999998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114</v>
      </c>
      <c r="AT766" s="240" t="s">
        <v>225</v>
      </c>
      <c r="AU766" s="240" t="s">
        <v>14</v>
      </c>
      <c r="AY766" s="19" t="s">
        <v>222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9" t="s">
        <v>87</v>
      </c>
      <c r="BK766" s="241">
        <f>ROUND(I766*H766,2)</f>
        <v>0</v>
      </c>
      <c r="BL766" s="19" t="s">
        <v>114</v>
      </c>
      <c r="BM766" s="240" t="s">
        <v>724</v>
      </c>
    </row>
    <row r="767" s="2" customFormat="1">
      <c r="A767" s="40"/>
      <c r="B767" s="41"/>
      <c r="C767" s="42"/>
      <c r="D767" s="242" t="s">
        <v>231</v>
      </c>
      <c r="E767" s="42"/>
      <c r="F767" s="243" t="s">
        <v>725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231</v>
      </c>
      <c r="AU767" s="19" t="s">
        <v>14</v>
      </c>
    </row>
    <row r="768" s="13" customFormat="1">
      <c r="A768" s="13"/>
      <c r="B768" s="247"/>
      <c r="C768" s="248"/>
      <c r="D768" s="249" t="s">
        <v>233</v>
      </c>
      <c r="E768" s="250" t="s">
        <v>1</v>
      </c>
      <c r="F768" s="251" t="s">
        <v>234</v>
      </c>
      <c r="G768" s="248"/>
      <c r="H768" s="250" t="s">
        <v>1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7" t="s">
        <v>233</v>
      </c>
      <c r="AU768" s="257" t="s">
        <v>14</v>
      </c>
      <c r="AV768" s="13" t="s">
        <v>87</v>
      </c>
      <c r="AW768" s="13" t="s">
        <v>35</v>
      </c>
      <c r="AX768" s="13" t="s">
        <v>80</v>
      </c>
      <c r="AY768" s="257" t="s">
        <v>222</v>
      </c>
    </row>
    <row r="769" s="13" customFormat="1">
      <c r="A769" s="13"/>
      <c r="B769" s="247"/>
      <c r="C769" s="248"/>
      <c r="D769" s="249" t="s">
        <v>233</v>
      </c>
      <c r="E769" s="250" t="s">
        <v>1</v>
      </c>
      <c r="F769" s="251" t="s">
        <v>235</v>
      </c>
      <c r="G769" s="248"/>
      <c r="H769" s="250" t="s">
        <v>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233</v>
      </c>
      <c r="AU769" s="257" t="s">
        <v>14</v>
      </c>
      <c r="AV769" s="13" t="s">
        <v>87</v>
      </c>
      <c r="AW769" s="13" t="s">
        <v>35</v>
      </c>
      <c r="AX769" s="13" t="s">
        <v>80</v>
      </c>
      <c r="AY769" s="257" t="s">
        <v>222</v>
      </c>
    </row>
    <row r="770" s="13" customFormat="1">
      <c r="A770" s="13"/>
      <c r="B770" s="247"/>
      <c r="C770" s="248"/>
      <c r="D770" s="249" t="s">
        <v>233</v>
      </c>
      <c r="E770" s="250" t="s">
        <v>1</v>
      </c>
      <c r="F770" s="251" t="s">
        <v>237</v>
      </c>
      <c r="G770" s="248"/>
      <c r="H770" s="250" t="s">
        <v>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7" t="s">
        <v>233</v>
      </c>
      <c r="AU770" s="257" t="s">
        <v>14</v>
      </c>
      <c r="AV770" s="13" t="s">
        <v>87</v>
      </c>
      <c r="AW770" s="13" t="s">
        <v>35</v>
      </c>
      <c r="AX770" s="13" t="s">
        <v>80</v>
      </c>
      <c r="AY770" s="257" t="s">
        <v>222</v>
      </c>
    </row>
    <row r="771" s="13" customFormat="1">
      <c r="A771" s="13"/>
      <c r="B771" s="247"/>
      <c r="C771" s="248"/>
      <c r="D771" s="249" t="s">
        <v>233</v>
      </c>
      <c r="E771" s="250" t="s">
        <v>1</v>
      </c>
      <c r="F771" s="251" t="s">
        <v>691</v>
      </c>
      <c r="G771" s="248"/>
      <c r="H771" s="250" t="s">
        <v>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233</v>
      </c>
      <c r="AU771" s="257" t="s">
        <v>14</v>
      </c>
      <c r="AV771" s="13" t="s">
        <v>87</v>
      </c>
      <c r="AW771" s="13" t="s">
        <v>35</v>
      </c>
      <c r="AX771" s="13" t="s">
        <v>80</v>
      </c>
      <c r="AY771" s="257" t="s">
        <v>222</v>
      </c>
    </row>
    <row r="772" s="14" customFormat="1">
      <c r="A772" s="14"/>
      <c r="B772" s="258"/>
      <c r="C772" s="259"/>
      <c r="D772" s="249" t="s">
        <v>233</v>
      </c>
      <c r="E772" s="260" t="s">
        <v>1</v>
      </c>
      <c r="F772" s="261" t="s">
        <v>692</v>
      </c>
      <c r="G772" s="259"/>
      <c r="H772" s="262">
        <v>23.312999999999999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8" t="s">
        <v>233</v>
      </c>
      <c r="AU772" s="268" t="s">
        <v>14</v>
      </c>
      <c r="AV772" s="14" t="s">
        <v>89</v>
      </c>
      <c r="AW772" s="14" t="s">
        <v>35</v>
      </c>
      <c r="AX772" s="14" t="s">
        <v>80</v>
      </c>
      <c r="AY772" s="268" t="s">
        <v>222</v>
      </c>
    </row>
    <row r="773" s="15" customFormat="1">
      <c r="A773" s="15"/>
      <c r="B773" s="269"/>
      <c r="C773" s="270"/>
      <c r="D773" s="249" t="s">
        <v>233</v>
      </c>
      <c r="E773" s="271" t="s">
        <v>1</v>
      </c>
      <c r="F773" s="272" t="s">
        <v>242</v>
      </c>
      <c r="G773" s="270"/>
      <c r="H773" s="273">
        <v>23.312999999999999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9" t="s">
        <v>233</v>
      </c>
      <c r="AU773" s="279" t="s">
        <v>14</v>
      </c>
      <c r="AV773" s="15" t="s">
        <v>114</v>
      </c>
      <c r="AW773" s="15" t="s">
        <v>35</v>
      </c>
      <c r="AX773" s="15" t="s">
        <v>87</v>
      </c>
      <c r="AY773" s="279" t="s">
        <v>222</v>
      </c>
    </row>
    <row r="774" s="2" customFormat="1" ht="37.8" customHeight="1">
      <c r="A774" s="40"/>
      <c r="B774" s="41"/>
      <c r="C774" s="229" t="s">
        <v>726</v>
      </c>
      <c r="D774" s="229" t="s">
        <v>225</v>
      </c>
      <c r="E774" s="230" t="s">
        <v>727</v>
      </c>
      <c r="F774" s="231" t="s">
        <v>728</v>
      </c>
      <c r="G774" s="232" t="s">
        <v>228</v>
      </c>
      <c r="H774" s="233">
        <v>232.953</v>
      </c>
      <c r="I774" s="234"/>
      <c r="J774" s="235">
        <f>ROUND(I774*H774,2)</f>
        <v>0</v>
      </c>
      <c r="K774" s="231" t="s">
        <v>229</v>
      </c>
      <c r="L774" s="46"/>
      <c r="M774" s="236" t="s">
        <v>1</v>
      </c>
      <c r="N774" s="237" t="s">
        <v>45</v>
      </c>
      <c r="O774" s="93"/>
      <c r="P774" s="238">
        <f>O774*H774</f>
        <v>0</v>
      </c>
      <c r="Q774" s="238">
        <v>0.0089099999999999995</v>
      </c>
      <c r="R774" s="238">
        <f>Q774*H774</f>
        <v>2.0756112299999998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114</v>
      </c>
      <c r="AT774" s="240" t="s">
        <v>225</v>
      </c>
      <c r="AU774" s="240" t="s">
        <v>14</v>
      </c>
      <c r="AY774" s="19" t="s">
        <v>222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87</v>
      </c>
      <c r="BK774" s="241">
        <f>ROUND(I774*H774,2)</f>
        <v>0</v>
      </c>
      <c r="BL774" s="19" t="s">
        <v>114</v>
      </c>
      <c r="BM774" s="240" t="s">
        <v>729</v>
      </c>
    </row>
    <row r="775" s="2" customFormat="1">
      <c r="A775" s="40"/>
      <c r="B775" s="41"/>
      <c r="C775" s="42"/>
      <c r="D775" s="242" t="s">
        <v>231</v>
      </c>
      <c r="E775" s="42"/>
      <c r="F775" s="243" t="s">
        <v>730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231</v>
      </c>
      <c r="AU775" s="19" t="s">
        <v>14</v>
      </c>
    </row>
    <row r="776" s="13" customFormat="1">
      <c r="A776" s="13"/>
      <c r="B776" s="247"/>
      <c r="C776" s="248"/>
      <c r="D776" s="249" t="s">
        <v>233</v>
      </c>
      <c r="E776" s="250" t="s">
        <v>1</v>
      </c>
      <c r="F776" s="251" t="s">
        <v>234</v>
      </c>
      <c r="G776" s="248"/>
      <c r="H776" s="250" t="s">
        <v>1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7" t="s">
        <v>233</v>
      </c>
      <c r="AU776" s="257" t="s">
        <v>14</v>
      </c>
      <c r="AV776" s="13" t="s">
        <v>87</v>
      </c>
      <c r="AW776" s="13" t="s">
        <v>35</v>
      </c>
      <c r="AX776" s="13" t="s">
        <v>80</v>
      </c>
      <c r="AY776" s="257" t="s">
        <v>222</v>
      </c>
    </row>
    <row r="777" s="13" customFormat="1">
      <c r="A777" s="13"/>
      <c r="B777" s="247"/>
      <c r="C777" s="248"/>
      <c r="D777" s="249" t="s">
        <v>233</v>
      </c>
      <c r="E777" s="250" t="s">
        <v>1</v>
      </c>
      <c r="F777" s="251" t="s">
        <v>235</v>
      </c>
      <c r="G777" s="248"/>
      <c r="H777" s="250" t="s">
        <v>1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233</v>
      </c>
      <c r="AU777" s="257" t="s">
        <v>14</v>
      </c>
      <c r="AV777" s="13" t="s">
        <v>87</v>
      </c>
      <c r="AW777" s="13" t="s">
        <v>35</v>
      </c>
      <c r="AX777" s="13" t="s">
        <v>80</v>
      </c>
      <c r="AY777" s="257" t="s">
        <v>222</v>
      </c>
    </row>
    <row r="778" s="13" customFormat="1">
      <c r="A778" s="13"/>
      <c r="B778" s="247"/>
      <c r="C778" s="248"/>
      <c r="D778" s="249" t="s">
        <v>233</v>
      </c>
      <c r="E778" s="250" t="s">
        <v>1</v>
      </c>
      <c r="F778" s="251" t="s">
        <v>237</v>
      </c>
      <c r="G778" s="248"/>
      <c r="H778" s="250" t="s">
        <v>1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7" t="s">
        <v>233</v>
      </c>
      <c r="AU778" s="257" t="s">
        <v>14</v>
      </c>
      <c r="AV778" s="13" t="s">
        <v>87</v>
      </c>
      <c r="AW778" s="13" t="s">
        <v>35</v>
      </c>
      <c r="AX778" s="13" t="s">
        <v>80</v>
      </c>
      <c r="AY778" s="257" t="s">
        <v>222</v>
      </c>
    </row>
    <row r="779" s="13" customFormat="1">
      <c r="A779" s="13"/>
      <c r="B779" s="247"/>
      <c r="C779" s="248"/>
      <c r="D779" s="249" t="s">
        <v>233</v>
      </c>
      <c r="E779" s="250" t="s">
        <v>1</v>
      </c>
      <c r="F779" s="251" t="s">
        <v>731</v>
      </c>
      <c r="G779" s="248"/>
      <c r="H779" s="250" t="s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7" t="s">
        <v>233</v>
      </c>
      <c r="AU779" s="257" t="s">
        <v>14</v>
      </c>
      <c r="AV779" s="13" t="s">
        <v>87</v>
      </c>
      <c r="AW779" s="13" t="s">
        <v>35</v>
      </c>
      <c r="AX779" s="13" t="s">
        <v>80</v>
      </c>
      <c r="AY779" s="257" t="s">
        <v>222</v>
      </c>
    </row>
    <row r="780" s="13" customFormat="1">
      <c r="A780" s="13"/>
      <c r="B780" s="247"/>
      <c r="C780" s="248"/>
      <c r="D780" s="249" t="s">
        <v>233</v>
      </c>
      <c r="E780" s="250" t="s">
        <v>1</v>
      </c>
      <c r="F780" s="251" t="s">
        <v>732</v>
      </c>
      <c r="G780" s="248"/>
      <c r="H780" s="250" t="s">
        <v>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7" t="s">
        <v>233</v>
      </c>
      <c r="AU780" s="257" t="s">
        <v>14</v>
      </c>
      <c r="AV780" s="13" t="s">
        <v>87</v>
      </c>
      <c r="AW780" s="13" t="s">
        <v>35</v>
      </c>
      <c r="AX780" s="13" t="s">
        <v>80</v>
      </c>
      <c r="AY780" s="257" t="s">
        <v>222</v>
      </c>
    </row>
    <row r="781" s="14" customFormat="1">
      <c r="A781" s="14"/>
      <c r="B781" s="258"/>
      <c r="C781" s="259"/>
      <c r="D781" s="249" t="s">
        <v>233</v>
      </c>
      <c r="E781" s="260" t="s">
        <v>1</v>
      </c>
      <c r="F781" s="261" t="s">
        <v>733</v>
      </c>
      <c r="G781" s="259"/>
      <c r="H781" s="262">
        <v>263.43700000000001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8" t="s">
        <v>233</v>
      </c>
      <c r="AU781" s="268" t="s">
        <v>14</v>
      </c>
      <c r="AV781" s="14" t="s">
        <v>89</v>
      </c>
      <c r="AW781" s="14" t="s">
        <v>35</v>
      </c>
      <c r="AX781" s="14" t="s">
        <v>80</v>
      </c>
      <c r="AY781" s="268" t="s">
        <v>222</v>
      </c>
    </row>
    <row r="782" s="13" customFormat="1">
      <c r="A782" s="13"/>
      <c r="B782" s="247"/>
      <c r="C782" s="248"/>
      <c r="D782" s="249" t="s">
        <v>233</v>
      </c>
      <c r="E782" s="250" t="s">
        <v>1</v>
      </c>
      <c r="F782" s="251" t="s">
        <v>456</v>
      </c>
      <c r="G782" s="248"/>
      <c r="H782" s="250" t="s">
        <v>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233</v>
      </c>
      <c r="AU782" s="257" t="s">
        <v>14</v>
      </c>
      <c r="AV782" s="13" t="s">
        <v>87</v>
      </c>
      <c r="AW782" s="13" t="s">
        <v>35</v>
      </c>
      <c r="AX782" s="13" t="s">
        <v>80</v>
      </c>
      <c r="AY782" s="257" t="s">
        <v>222</v>
      </c>
    </row>
    <row r="783" s="14" customFormat="1">
      <c r="A783" s="14"/>
      <c r="B783" s="258"/>
      <c r="C783" s="259"/>
      <c r="D783" s="249" t="s">
        <v>233</v>
      </c>
      <c r="E783" s="260" t="s">
        <v>1</v>
      </c>
      <c r="F783" s="261" t="s">
        <v>457</v>
      </c>
      <c r="G783" s="259"/>
      <c r="H783" s="262">
        <v>-5.2800000000000002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233</v>
      </c>
      <c r="AU783" s="268" t="s">
        <v>14</v>
      </c>
      <c r="AV783" s="14" t="s">
        <v>89</v>
      </c>
      <c r="AW783" s="14" t="s">
        <v>35</v>
      </c>
      <c r="AX783" s="14" t="s">
        <v>80</v>
      </c>
      <c r="AY783" s="268" t="s">
        <v>222</v>
      </c>
    </row>
    <row r="784" s="14" customFormat="1">
      <c r="A784" s="14"/>
      <c r="B784" s="258"/>
      <c r="C784" s="259"/>
      <c r="D784" s="249" t="s">
        <v>233</v>
      </c>
      <c r="E784" s="260" t="s">
        <v>1</v>
      </c>
      <c r="F784" s="261" t="s">
        <v>458</v>
      </c>
      <c r="G784" s="259"/>
      <c r="H784" s="262">
        <v>-1.3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233</v>
      </c>
      <c r="AU784" s="268" t="s">
        <v>14</v>
      </c>
      <c r="AV784" s="14" t="s">
        <v>89</v>
      </c>
      <c r="AW784" s="14" t="s">
        <v>35</v>
      </c>
      <c r="AX784" s="14" t="s">
        <v>80</v>
      </c>
      <c r="AY784" s="268" t="s">
        <v>222</v>
      </c>
    </row>
    <row r="785" s="14" customFormat="1">
      <c r="A785" s="14"/>
      <c r="B785" s="258"/>
      <c r="C785" s="259"/>
      <c r="D785" s="249" t="s">
        <v>233</v>
      </c>
      <c r="E785" s="260" t="s">
        <v>1</v>
      </c>
      <c r="F785" s="261" t="s">
        <v>459</v>
      </c>
      <c r="G785" s="259"/>
      <c r="H785" s="262">
        <v>-4.3200000000000003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233</v>
      </c>
      <c r="AU785" s="268" t="s">
        <v>14</v>
      </c>
      <c r="AV785" s="14" t="s">
        <v>89</v>
      </c>
      <c r="AW785" s="14" t="s">
        <v>35</v>
      </c>
      <c r="AX785" s="14" t="s">
        <v>80</v>
      </c>
      <c r="AY785" s="268" t="s">
        <v>222</v>
      </c>
    </row>
    <row r="786" s="14" customFormat="1">
      <c r="A786" s="14"/>
      <c r="B786" s="258"/>
      <c r="C786" s="259"/>
      <c r="D786" s="249" t="s">
        <v>233</v>
      </c>
      <c r="E786" s="260" t="s">
        <v>1</v>
      </c>
      <c r="F786" s="261" t="s">
        <v>460</v>
      </c>
      <c r="G786" s="259"/>
      <c r="H786" s="262">
        <v>-2.3399999999999999</v>
      </c>
      <c r="I786" s="263"/>
      <c r="J786" s="259"/>
      <c r="K786" s="259"/>
      <c r="L786" s="264"/>
      <c r="M786" s="265"/>
      <c r="N786" s="266"/>
      <c r="O786" s="266"/>
      <c r="P786" s="266"/>
      <c r="Q786" s="266"/>
      <c r="R786" s="266"/>
      <c r="S786" s="266"/>
      <c r="T786" s="26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8" t="s">
        <v>233</v>
      </c>
      <c r="AU786" s="268" t="s">
        <v>14</v>
      </c>
      <c r="AV786" s="14" t="s">
        <v>89</v>
      </c>
      <c r="AW786" s="14" t="s">
        <v>35</v>
      </c>
      <c r="AX786" s="14" t="s">
        <v>80</v>
      </c>
      <c r="AY786" s="268" t="s">
        <v>222</v>
      </c>
    </row>
    <row r="787" s="14" customFormat="1">
      <c r="A787" s="14"/>
      <c r="B787" s="258"/>
      <c r="C787" s="259"/>
      <c r="D787" s="249" t="s">
        <v>233</v>
      </c>
      <c r="E787" s="260" t="s">
        <v>1</v>
      </c>
      <c r="F787" s="261" t="s">
        <v>461</v>
      </c>
      <c r="G787" s="259"/>
      <c r="H787" s="262">
        <v>-2.9249999999999998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8" t="s">
        <v>233</v>
      </c>
      <c r="AU787" s="268" t="s">
        <v>14</v>
      </c>
      <c r="AV787" s="14" t="s">
        <v>89</v>
      </c>
      <c r="AW787" s="14" t="s">
        <v>35</v>
      </c>
      <c r="AX787" s="14" t="s">
        <v>80</v>
      </c>
      <c r="AY787" s="268" t="s">
        <v>222</v>
      </c>
    </row>
    <row r="788" s="14" customFormat="1">
      <c r="A788" s="14"/>
      <c r="B788" s="258"/>
      <c r="C788" s="259"/>
      <c r="D788" s="249" t="s">
        <v>233</v>
      </c>
      <c r="E788" s="260" t="s">
        <v>1</v>
      </c>
      <c r="F788" s="261" t="s">
        <v>734</v>
      </c>
      <c r="G788" s="259"/>
      <c r="H788" s="262">
        <v>-1.7729999999999999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233</v>
      </c>
      <c r="AU788" s="268" t="s">
        <v>14</v>
      </c>
      <c r="AV788" s="14" t="s">
        <v>89</v>
      </c>
      <c r="AW788" s="14" t="s">
        <v>35</v>
      </c>
      <c r="AX788" s="14" t="s">
        <v>80</v>
      </c>
      <c r="AY788" s="268" t="s">
        <v>222</v>
      </c>
    </row>
    <row r="789" s="14" customFormat="1">
      <c r="A789" s="14"/>
      <c r="B789" s="258"/>
      <c r="C789" s="259"/>
      <c r="D789" s="249" t="s">
        <v>233</v>
      </c>
      <c r="E789" s="260" t="s">
        <v>1</v>
      </c>
      <c r="F789" s="261" t="s">
        <v>463</v>
      </c>
      <c r="G789" s="259"/>
      <c r="H789" s="262">
        <v>-3.5459999999999998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233</v>
      </c>
      <c r="AU789" s="268" t="s">
        <v>14</v>
      </c>
      <c r="AV789" s="14" t="s">
        <v>89</v>
      </c>
      <c r="AW789" s="14" t="s">
        <v>35</v>
      </c>
      <c r="AX789" s="14" t="s">
        <v>80</v>
      </c>
      <c r="AY789" s="268" t="s">
        <v>222</v>
      </c>
    </row>
    <row r="790" s="14" customFormat="1">
      <c r="A790" s="14"/>
      <c r="B790" s="258"/>
      <c r="C790" s="259"/>
      <c r="D790" s="249" t="s">
        <v>233</v>
      </c>
      <c r="E790" s="260" t="s">
        <v>1</v>
      </c>
      <c r="F790" s="261" t="s">
        <v>464</v>
      </c>
      <c r="G790" s="259"/>
      <c r="H790" s="262">
        <v>-9</v>
      </c>
      <c r="I790" s="263"/>
      <c r="J790" s="259"/>
      <c r="K790" s="259"/>
      <c r="L790" s="264"/>
      <c r="M790" s="265"/>
      <c r="N790" s="266"/>
      <c r="O790" s="266"/>
      <c r="P790" s="266"/>
      <c r="Q790" s="266"/>
      <c r="R790" s="266"/>
      <c r="S790" s="266"/>
      <c r="T790" s="26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8" t="s">
        <v>233</v>
      </c>
      <c r="AU790" s="268" t="s">
        <v>14</v>
      </c>
      <c r="AV790" s="14" t="s">
        <v>89</v>
      </c>
      <c r="AW790" s="14" t="s">
        <v>35</v>
      </c>
      <c r="AX790" s="14" t="s">
        <v>80</v>
      </c>
      <c r="AY790" s="268" t="s">
        <v>222</v>
      </c>
    </row>
    <row r="791" s="15" customFormat="1">
      <c r="A791" s="15"/>
      <c r="B791" s="269"/>
      <c r="C791" s="270"/>
      <c r="D791" s="249" t="s">
        <v>233</v>
      </c>
      <c r="E791" s="271" t="s">
        <v>1</v>
      </c>
      <c r="F791" s="272" t="s">
        <v>242</v>
      </c>
      <c r="G791" s="270"/>
      <c r="H791" s="273">
        <v>232.953</v>
      </c>
      <c r="I791" s="274"/>
      <c r="J791" s="270"/>
      <c r="K791" s="270"/>
      <c r="L791" s="275"/>
      <c r="M791" s="276"/>
      <c r="N791" s="277"/>
      <c r="O791" s="277"/>
      <c r="P791" s="277"/>
      <c r="Q791" s="277"/>
      <c r="R791" s="277"/>
      <c r="S791" s="277"/>
      <c r="T791" s="27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9" t="s">
        <v>233</v>
      </c>
      <c r="AU791" s="279" t="s">
        <v>14</v>
      </c>
      <c r="AV791" s="15" t="s">
        <v>114</v>
      </c>
      <c r="AW791" s="15" t="s">
        <v>35</v>
      </c>
      <c r="AX791" s="15" t="s">
        <v>87</v>
      </c>
      <c r="AY791" s="279" t="s">
        <v>222</v>
      </c>
    </row>
    <row r="792" s="2" customFormat="1" ht="21.75" customHeight="1">
      <c r="A792" s="40"/>
      <c r="B792" s="41"/>
      <c r="C792" s="280" t="s">
        <v>618</v>
      </c>
      <c r="D792" s="280" t="s">
        <v>367</v>
      </c>
      <c r="E792" s="281" t="s">
        <v>735</v>
      </c>
      <c r="F792" s="282" t="s">
        <v>736</v>
      </c>
      <c r="G792" s="283" t="s">
        <v>228</v>
      </c>
      <c r="H792" s="284">
        <v>244.601</v>
      </c>
      <c r="I792" s="285"/>
      <c r="J792" s="286">
        <f>ROUND(I792*H792,2)</f>
        <v>0</v>
      </c>
      <c r="K792" s="282" t="s">
        <v>229</v>
      </c>
      <c r="L792" s="287"/>
      <c r="M792" s="288" t="s">
        <v>1</v>
      </c>
      <c r="N792" s="289" t="s">
        <v>45</v>
      </c>
      <c r="O792" s="93"/>
      <c r="P792" s="238">
        <f>O792*H792</f>
        <v>0</v>
      </c>
      <c r="Q792" s="238">
        <v>0.0035999999999999999</v>
      </c>
      <c r="R792" s="238">
        <f>Q792*H792</f>
        <v>0.8805636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299</v>
      </c>
      <c r="AT792" s="240" t="s">
        <v>367</v>
      </c>
      <c r="AU792" s="240" t="s">
        <v>14</v>
      </c>
      <c r="AY792" s="19" t="s">
        <v>222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87</v>
      </c>
      <c r="BK792" s="241">
        <f>ROUND(I792*H792,2)</f>
        <v>0</v>
      </c>
      <c r="BL792" s="19" t="s">
        <v>114</v>
      </c>
      <c r="BM792" s="240" t="s">
        <v>737</v>
      </c>
    </row>
    <row r="793" s="14" customFormat="1">
      <c r="A793" s="14"/>
      <c r="B793" s="258"/>
      <c r="C793" s="259"/>
      <c r="D793" s="249" t="s">
        <v>233</v>
      </c>
      <c r="E793" s="260" t="s">
        <v>1</v>
      </c>
      <c r="F793" s="261" t="s">
        <v>738</v>
      </c>
      <c r="G793" s="259"/>
      <c r="H793" s="262">
        <v>244.601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233</v>
      </c>
      <c r="AU793" s="268" t="s">
        <v>14</v>
      </c>
      <c r="AV793" s="14" t="s">
        <v>89</v>
      </c>
      <c r="AW793" s="14" t="s">
        <v>35</v>
      </c>
      <c r="AX793" s="14" t="s">
        <v>80</v>
      </c>
      <c r="AY793" s="268" t="s">
        <v>222</v>
      </c>
    </row>
    <row r="794" s="15" customFormat="1">
      <c r="A794" s="15"/>
      <c r="B794" s="269"/>
      <c r="C794" s="270"/>
      <c r="D794" s="249" t="s">
        <v>233</v>
      </c>
      <c r="E794" s="271" t="s">
        <v>1</v>
      </c>
      <c r="F794" s="272" t="s">
        <v>242</v>
      </c>
      <c r="G794" s="270"/>
      <c r="H794" s="273">
        <v>244.601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233</v>
      </c>
      <c r="AU794" s="279" t="s">
        <v>14</v>
      </c>
      <c r="AV794" s="15" t="s">
        <v>114</v>
      </c>
      <c r="AW794" s="15" t="s">
        <v>35</v>
      </c>
      <c r="AX794" s="15" t="s">
        <v>87</v>
      </c>
      <c r="AY794" s="279" t="s">
        <v>222</v>
      </c>
    </row>
    <row r="795" s="2" customFormat="1" ht="37.8" customHeight="1">
      <c r="A795" s="40"/>
      <c r="B795" s="41"/>
      <c r="C795" s="229" t="s">
        <v>739</v>
      </c>
      <c r="D795" s="229" t="s">
        <v>225</v>
      </c>
      <c r="E795" s="230" t="s">
        <v>740</v>
      </c>
      <c r="F795" s="231" t="s">
        <v>741</v>
      </c>
      <c r="G795" s="232" t="s">
        <v>526</v>
      </c>
      <c r="H795" s="233">
        <v>57.280000000000001</v>
      </c>
      <c r="I795" s="234"/>
      <c r="J795" s="235">
        <f>ROUND(I795*H795,2)</f>
        <v>0</v>
      </c>
      <c r="K795" s="231" t="s">
        <v>229</v>
      </c>
      <c r="L795" s="46"/>
      <c r="M795" s="236" t="s">
        <v>1</v>
      </c>
      <c r="N795" s="237" t="s">
        <v>45</v>
      </c>
      <c r="O795" s="93"/>
      <c r="P795" s="238">
        <f>O795*H795</f>
        <v>0</v>
      </c>
      <c r="Q795" s="238">
        <v>0.0017600000000000001</v>
      </c>
      <c r="R795" s="238">
        <f>Q795*H795</f>
        <v>0.10081280000000001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114</v>
      </c>
      <c r="AT795" s="240" t="s">
        <v>225</v>
      </c>
      <c r="AU795" s="240" t="s">
        <v>14</v>
      </c>
      <c r="AY795" s="19" t="s">
        <v>222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87</v>
      </c>
      <c r="BK795" s="241">
        <f>ROUND(I795*H795,2)</f>
        <v>0</v>
      </c>
      <c r="BL795" s="19" t="s">
        <v>114</v>
      </c>
      <c r="BM795" s="240" t="s">
        <v>742</v>
      </c>
    </row>
    <row r="796" s="2" customFormat="1">
      <c r="A796" s="40"/>
      <c r="B796" s="41"/>
      <c r="C796" s="42"/>
      <c r="D796" s="242" t="s">
        <v>231</v>
      </c>
      <c r="E796" s="42"/>
      <c r="F796" s="243" t="s">
        <v>743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231</v>
      </c>
      <c r="AU796" s="19" t="s">
        <v>14</v>
      </c>
    </row>
    <row r="797" s="13" customFormat="1">
      <c r="A797" s="13"/>
      <c r="B797" s="247"/>
      <c r="C797" s="248"/>
      <c r="D797" s="249" t="s">
        <v>233</v>
      </c>
      <c r="E797" s="250" t="s">
        <v>1</v>
      </c>
      <c r="F797" s="251" t="s">
        <v>234</v>
      </c>
      <c r="G797" s="248"/>
      <c r="H797" s="250" t="s">
        <v>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7" t="s">
        <v>233</v>
      </c>
      <c r="AU797" s="257" t="s">
        <v>14</v>
      </c>
      <c r="AV797" s="13" t="s">
        <v>87</v>
      </c>
      <c r="AW797" s="13" t="s">
        <v>35</v>
      </c>
      <c r="AX797" s="13" t="s">
        <v>80</v>
      </c>
      <c r="AY797" s="257" t="s">
        <v>222</v>
      </c>
    </row>
    <row r="798" s="13" customFormat="1">
      <c r="A798" s="13"/>
      <c r="B798" s="247"/>
      <c r="C798" s="248"/>
      <c r="D798" s="249" t="s">
        <v>233</v>
      </c>
      <c r="E798" s="250" t="s">
        <v>1</v>
      </c>
      <c r="F798" s="251" t="s">
        <v>235</v>
      </c>
      <c r="G798" s="248"/>
      <c r="H798" s="250" t="s">
        <v>1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7" t="s">
        <v>233</v>
      </c>
      <c r="AU798" s="257" t="s">
        <v>14</v>
      </c>
      <c r="AV798" s="13" t="s">
        <v>87</v>
      </c>
      <c r="AW798" s="13" t="s">
        <v>35</v>
      </c>
      <c r="AX798" s="13" t="s">
        <v>80</v>
      </c>
      <c r="AY798" s="257" t="s">
        <v>222</v>
      </c>
    </row>
    <row r="799" s="13" customFormat="1">
      <c r="A799" s="13"/>
      <c r="B799" s="247"/>
      <c r="C799" s="248"/>
      <c r="D799" s="249" t="s">
        <v>233</v>
      </c>
      <c r="E799" s="250" t="s">
        <v>1</v>
      </c>
      <c r="F799" s="251" t="s">
        <v>237</v>
      </c>
      <c r="G799" s="248"/>
      <c r="H799" s="250" t="s">
        <v>1</v>
      </c>
      <c r="I799" s="252"/>
      <c r="J799" s="248"/>
      <c r="K799" s="248"/>
      <c r="L799" s="253"/>
      <c r="M799" s="254"/>
      <c r="N799" s="255"/>
      <c r="O799" s="255"/>
      <c r="P799" s="255"/>
      <c r="Q799" s="255"/>
      <c r="R799" s="255"/>
      <c r="S799" s="255"/>
      <c r="T799" s="25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7" t="s">
        <v>233</v>
      </c>
      <c r="AU799" s="257" t="s">
        <v>14</v>
      </c>
      <c r="AV799" s="13" t="s">
        <v>87</v>
      </c>
      <c r="AW799" s="13" t="s">
        <v>35</v>
      </c>
      <c r="AX799" s="13" t="s">
        <v>80</v>
      </c>
      <c r="AY799" s="257" t="s">
        <v>222</v>
      </c>
    </row>
    <row r="800" s="13" customFormat="1">
      <c r="A800" s="13"/>
      <c r="B800" s="247"/>
      <c r="C800" s="248"/>
      <c r="D800" s="249" t="s">
        <v>233</v>
      </c>
      <c r="E800" s="250" t="s">
        <v>1</v>
      </c>
      <c r="F800" s="251" t="s">
        <v>744</v>
      </c>
      <c r="G800" s="248"/>
      <c r="H800" s="250" t="s">
        <v>1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233</v>
      </c>
      <c r="AU800" s="257" t="s">
        <v>14</v>
      </c>
      <c r="AV800" s="13" t="s">
        <v>87</v>
      </c>
      <c r="AW800" s="13" t="s">
        <v>35</v>
      </c>
      <c r="AX800" s="13" t="s">
        <v>80</v>
      </c>
      <c r="AY800" s="257" t="s">
        <v>222</v>
      </c>
    </row>
    <row r="801" s="14" customFormat="1">
      <c r="A801" s="14"/>
      <c r="B801" s="258"/>
      <c r="C801" s="259"/>
      <c r="D801" s="249" t="s">
        <v>233</v>
      </c>
      <c r="E801" s="260" t="s">
        <v>1</v>
      </c>
      <c r="F801" s="261" t="s">
        <v>745</v>
      </c>
      <c r="G801" s="259"/>
      <c r="H801" s="262">
        <v>18.800000000000001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233</v>
      </c>
      <c r="AU801" s="268" t="s">
        <v>14</v>
      </c>
      <c r="AV801" s="14" t="s">
        <v>89</v>
      </c>
      <c r="AW801" s="14" t="s">
        <v>35</v>
      </c>
      <c r="AX801" s="14" t="s">
        <v>80</v>
      </c>
      <c r="AY801" s="268" t="s">
        <v>222</v>
      </c>
    </row>
    <row r="802" s="14" customFormat="1">
      <c r="A802" s="14"/>
      <c r="B802" s="258"/>
      <c r="C802" s="259"/>
      <c r="D802" s="249" t="s">
        <v>233</v>
      </c>
      <c r="E802" s="260" t="s">
        <v>1</v>
      </c>
      <c r="F802" s="261" t="s">
        <v>704</v>
      </c>
      <c r="G802" s="259"/>
      <c r="H802" s="262">
        <v>38.479999999999997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8" t="s">
        <v>233</v>
      </c>
      <c r="AU802" s="268" t="s">
        <v>14</v>
      </c>
      <c r="AV802" s="14" t="s">
        <v>89</v>
      </c>
      <c r="AW802" s="14" t="s">
        <v>35</v>
      </c>
      <c r="AX802" s="14" t="s">
        <v>80</v>
      </c>
      <c r="AY802" s="268" t="s">
        <v>222</v>
      </c>
    </row>
    <row r="803" s="15" customFormat="1">
      <c r="A803" s="15"/>
      <c r="B803" s="269"/>
      <c r="C803" s="270"/>
      <c r="D803" s="249" t="s">
        <v>233</v>
      </c>
      <c r="E803" s="271" t="s">
        <v>1</v>
      </c>
      <c r="F803" s="272" t="s">
        <v>242</v>
      </c>
      <c r="G803" s="270"/>
      <c r="H803" s="273">
        <v>57.280000000000001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233</v>
      </c>
      <c r="AU803" s="279" t="s">
        <v>14</v>
      </c>
      <c r="AV803" s="15" t="s">
        <v>114</v>
      </c>
      <c r="AW803" s="15" t="s">
        <v>35</v>
      </c>
      <c r="AX803" s="15" t="s">
        <v>87</v>
      </c>
      <c r="AY803" s="279" t="s">
        <v>222</v>
      </c>
    </row>
    <row r="804" s="2" customFormat="1" ht="24.15" customHeight="1">
      <c r="A804" s="40"/>
      <c r="B804" s="41"/>
      <c r="C804" s="280" t="s">
        <v>631</v>
      </c>
      <c r="D804" s="280" t="s">
        <v>367</v>
      </c>
      <c r="E804" s="281" t="s">
        <v>746</v>
      </c>
      <c r="F804" s="282" t="s">
        <v>747</v>
      </c>
      <c r="G804" s="283" t="s">
        <v>228</v>
      </c>
      <c r="H804" s="284">
        <v>14.433999999999999</v>
      </c>
      <c r="I804" s="285"/>
      <c r="J804" s="286">
        <f>ROUND(I804*H804,2)</f>
        <v>0</v>
      </c>
      <c r="K804" s="282" t="s">
        <v>229</v>
      </c>
      <c r="L804" s="287"/>
      <c r="M804" s="288" t="s">
        <v>1</v>
      </c>
      <c r="N804" s="289" t="s">
        <v>45</v>
      </c>
      <c r="O804" s="93"/>
      <c r="P804" s="238">
        <f>O804*H804</f>
        <v>0</v>
      </c>
      <c r="Q804" s="238">
        <v>0.00059999999999999995</v>
      </c>
      <c r="R804" s="238">
        <f>Q804*H804</f>
        <v>0.0086603999999999987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299</v>
      </c>
      <c r="AT804" s="240" t="s">
        <v>367</v>
      </c>
      <c r="AU804" s="240" t="s">
        <v>14</v>
      </c>
      <c r="AY804" s="19" t="s">
        <v>222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9" t="s">
        <v>87</v>
      </c>
      <c r="BK804" s="241">
        <f>ROUND(I804*H804,2)</f>
        <v>0</v>
      </c>
      <c r="BL804" s="19" t="s">
        <v>114</v>
      </c>
      <c r="BM804" s="240" t="s">
        <v>748</v>
      </c>
    </row>
    <row r="805" s="14" customFormat="1">
      <c r="A805" s="14"/>
      <c r="B805" s="258"/>
      <c r="C805" s="259"/>
      <c r="D805" s="249" t="s">
        <v>233</v>
      </c>
      <c r="E805" s="260" t="s">
        <v>1</v>
      </c>
      <c r="F805" s="261" t="s">
        <v>749</v>
      </c>
      <c r="G805" s="259"/>
      <c r="H805" s="262">
        <v>4.5119999999999996</v>
      </c>
      <c r="I805" s="263"/>
      <c r="J805" s="259"/>
      <c r="K805" s="259"/>
      <c r="L805" s="264"/>
      <c r="M805" s="265"/>
      <c r="N805" s="266"/>
      <c r="O805" s="266"/>
      <c r="P805" s="266"/>
      <c r="Q805" s="266"/>
      <c r="R805" s="266"/>
      <c r="S805" s="266"/>
      <c r="T805" s="26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8" t="s">
        <v>233</v>
      </c>
      <c r="AU805" s="268" t="s">
        <v>14</v>
      </c>
      <c r="AV805" s="14" t="s">
        <v>89</v>
      </c>
      <c r="AW805" s="14" t="s">
        <v>35</v>
      </c>
      <c r="AX805" s="14" t="s">
        <v>80</v>
      </c>
      <c r="AY805" s="268" t="s">
        <v>222</v>
      </c>
    </row>
    <row r="806" s="14" customFormat="1">
      <c r="A806" s="14"/>
      <c r="B806" s="258"/>
      <c r="C806" s="259"/>
      <c r="D806" s="249" t="s">
        <v>233</v>
      </c>
      <c r="E806" s="260" t="s">
        <v>1</v>
      </c>
      <c r="F806" s="261" t="s">
        <v>750</v>
      </c>
      <c r="G806" s="259"/>
      <c r="H806" s="262">
        <v>9.2349999999999994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8" t="s">
        <v>233</v>
      </c>
      <c r="AU806" s="268" t="s">
        <v>14</v>
      </c>
      <c r="AV806" s="14" t="s">
        <v>89</v>
      </c>
      <c r="AW806" s="14" t="s">
        <v>35</v>
      </c>
      <c r="AX806" s="14" t="s">
        <v>80</v>
      </c>
      <c r="AY806" s="268" t="s">
        <v>222</v>
      </c>
    </row>
    <row r="807" s="15" customFormat="1">
      <c r="A807" s="15"/>
      <c r="B807" s="269"/>
      <c r="C807" s="270"/>
      <c r="D807" s="249" t="s">
        <v>233</v>
      </c>
      <c r="E807" s="271" t="s">
        <v>1</v>
      </c>
      <c r="F807" s="272" t="s">
        <v>242</v>
      </c>
      <c r="G807" s="270"/>
      <c r="H807" s="273">
        <v>13.747</v>
      </c>
      <c r="I807" s="274"/>
      <c r="J807" s="270"/>
      <c r="K807" s="270"/>
      <c r="L807" s="275"/>
      <c r="M807" s="276"/>
      <c r="N807" s="277"/>
      <c r="O807" s="277"/>
      <c r="P807" s="277"/>
      <c r="Q807" s="277"/>
      <c r="R807" s="277"/>
      <c r="S807" s="277"/>
      <c r="T807" s="27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9" t="s">
        <v>233</v>
      </c>
      <c r="AU807" s="279" t="s">
        <v>14</v>
      </c>
      <c r="AV807" s="15" t="s">
        <v>114</v>
      </c>
      <c r="AW807" s="15" t="s">
        <v>35</v>
      </c>
      <c r="AX807" s="15" t="s">
        <v>80</v>
      </c>
      <c r="AY807" s="279" t="s">
        <v>222</v>
      </c>
    </row>
    <row r="808" s="14" customFormat="1">
      <c r="A808" s="14"/>
      <c r="B808" s="258"/>
      <c r="C808" s="259"/>
      <c r="D808" s="249" t="s">
        <v>233</v>
      </c>
      <c r="E808" s="260" t="s">
        <v>1</v>
      </c>
      <c r="F808" s="261" t="s">
        <v>751</v>
      </c>
      <c r="G808" s="259"/>
      <c r="H808" s="262">
        <v>14.433999999999999</v>
      </c>
      <c r="I808" s="263"/>
      <c r="J808" s="259"/>
      <c r="K808" s="259"/>
      <c r="L808" s="264"/>
      <c r="M808" s="265"/>
      <c r="N808" s="266"/>
      <c r="O808" s="266"/>
      <c r="P808" s="266"/>
      <c r="Q808" s="266"/>
      <c r="R808" s="266"/>
      <c r="S808" s="266"/>
      <c r="T808" s="26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8" t="s">
        <v>233</v>
      </c>
      <c r="AU808" s="268" t="s">
        <v>14</v>
      </c>
      <c r="AV808" s="14" t="s">
        <v>89</v>
      </c>
      <c r="AW808" s="14" t="s">
        <v>35</v>
      </c>
      <c r="AX808" s="14" t="s">
        <v>87</v>
      </c>
      <c r="AY808" s="268" t="s">
        <v>222</v>
      </c>
    </row>
    <row r="809" s="2" customFormat="1" ht="37.8" customHeight="1">
      <c r="A809" s="40"/>
      <c r="B809" s="41"/>
      <c r="C809" s="229" t="s">
        <v>752</v>
      </c>
      <c r="D809" s="229" t="s">
        <v>225</v>
      </c>
      <c r="E809" s="230" t="s">
        <v>753</v>
      </c>
      <c r="F809" s="231" t="s">
        <v>754</v>
      </c>
      <c r="G809" s="232" t="s">
        <v>526</v>
      </c>
      <c r="H809" s="233">
        <v>3</v>
      </c>
      <c r="I809" s="234"/>
      <c r="J809" s="235">
        <f>ROUND(I809*H809,2)</f>
        <v>0</v>
      </c>
      <c r="K809" s="231" t="s">
        <v>229</v>
      </c>
      <c r="L809" s="46"/>
      <c r="M809" s="236" t="s">
        <v>1</v>
      </c>
      <c r="N809" s="237" t="s">
        <v>45</v>
      </c>
      <c r="O809" s="93"/>
      <c r="P809" s="238">
        <f>O809*H809</f>
        <v>0</v>
      </c>
      <c r="Q809" s="238">
        <v>0.0033899999999999998</v>
      </c>
      <c r="R809" s="238">
        <f>Q809*H809</f>
        <v>0.010169999999999999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114</v>
      </c>
      <c r="AT809" s="240" t="s">
        <v>225</v>
      </c>
      <c r="AU809" s="240" t="s">
        <v>14</v>
      </c>
      <c r="AY809" s="19" t="s">
        <v>222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87</v>
      </c>
      <c r="BK809" s="241">
        <f>ROUND(I809*H809,2)</f>
        <v>0</v>
      </c>
      <c r="BL809" s="19" t="s">
        <v>114</v>
      </c>
      <c r="BM809" s="240" t="s">
        <v>755</v>
      </c>
    </row>
    <row r="810" s="2" customFormat="1">
      <c r="A810" s="40"/>
      <c r="B810" s="41"/>
      <c r="C810" s="42"/>
      <c r="D810" s="242" t="s">
        <v>231</v>
      </c>
      <c r="E810" s="42"/>
      <c r="F810" s="243" t="s">
        <v>756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231</v>
      </c>
      <c r="AU810" s="19" t="s">
        <v>14</v>
      </c>
    </row>
    <row r="811" s="13" customFormat="1">
      <c r="A811" s="13"/>
      <c r="B811" s="247"/>
      <c r="C811" s="248"/>
      <c r="D811" s="249" t="s">
        <v>233</v>
      </c>
      <c r="E811" s="250" t="s">
        <v>1</v>
      </c>
      <c r="F811" s="251" t="s">
        <v>234</v>
      </c>
      <c r="G811" s="248"/>
      <c r="H811" s="250" t="s">
        <v>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7" t="s">
        <v>233</v>
      </c>
      <c r="AU811" s="257" t="s">
        <v>14</v>
      </c>
      <c r="AV811" s="13" t="s">
        <v>87</v>
      </c>
      <c r="AW811" s="13" t="s">
        <v>35</v>
      </c>
      <c r="AX811" s="13" t="s">
        <v>80</v>
      </c>
      <c r="AY811" s="257" t="s">
        <v>222</v>
      </c>
    </row>
    <row r="812" s="13" customFormat="1">
      <c r="A812" s="13"/>
      <c r="B812" s="247"/>
      <c r="C812" s="248"/>
      <c r="D812" s="249" t="s">
        <v>233</v>
      </c>
      <c r="E812" s="250" t="s">
        <v>1</v>
      </c>
      <c r="F812" s="251" t="s">
        <v>235</v>
      </c>
      <c r="G812" s="248"/>
      <c r="H812" s="250" t="s">
        <v>1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7" t="s">
        <v>233</v>
      </c>
      <c r="AU812" s="257" t="s">
        <v>14</v>
      </c>
      <c r="AV812" s="13" t="s">
        <v>87</v>
      </c>
      <c r="AW812" s="13" t="s">
        <v>35</v>
      </c>
      <c r="AX812" s="13" t="s">
        <v>80</v>
      </c>
      <c r="AY812" s="257" t="s">
        <v>222</v>
      </c>
    </row>
    <row r="813" s="13" customFormat="1">
      <c r="A813" s="13"/>
      <c r="B813" s="247"/>
      <c r="C813" s="248"/>
      <c r="D813" s="249" t="s">
        <v>233</v>
      </c>
      <c r="E813" s="250" t="s">
        <v>1</v>
      </c>
      <c r="F813" s="251" t="s">
        <v>237</v>
      </c>
      <c r="G813" s="248"/>
      <c r="H813" s="250" t="s">
        <v>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7" t="s">
        <v>233</v>
      </c>
      <c r="AU813" s="257" t="s">
        <v>14</v>
      </c>
      <c r="AV813" s="13" t="s">
        <v>87</v>
      </c>
      <c r="AW813" s="13" t="s">
        <v>35</v>
      </c>
      <c r="AX813" s="13" t="s">
        <v>80</v>
      </c>
      <c r="AY813" s="257" t="s">
        <v>222</v>
      </c>
    </row>
    <row r="814" s="13" customFormat="1">
      <c r="A814" s="13"/>
      <c r="B814" s="247"/>
      <c r="C814" s="248"/>
      <c r="D814" s="249" t="s">
        <v>233</v>
      </c>
      <c r="E814" s="250" t="s">
        <v>1</v>
      </c>
      <c r="F814" s="251" t="s">
        <v>757</v>
      </c>
      <c r="G814" s="248"/>
      <c r="H814" s="250" t="s">
        <v>1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7" t="s">
        <v>233</v>
      </c>
      <c r="AU814" s="257" t="s">
        <v>14</v>
      </c>
      <c r="AV814" s="13" t="s">
        <v>87</v>
      </c>
      <c r="AW814" s="13" t="s">
        <v>35</v>
      </c>
      <c r="AX814" s="13" t="s">
        <v>80</v>
      </c>
      <c r="AY814" s="257" t="s">
        <v>222</v>
      </c>
    </row>
    <row r="815" s="14" customFormat="1">
      <c r="A815" s="14"/>
      <c r="B815" s="258"/>
      <c r="C815" s="259"/>
      <c r="D815" s="249" t="s">
        <v>233</v>
      </c>
      <c r="E815" s="260" t="s">
        <v>1</v>
      </c>
      <c r="F815" s="261" t="s">
        <v>14</v>
      </c>
      <c r="G815" s="259"/>
      <c r="H815" s="262">
        <v>3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233</v>
      </c>
      <c r="AU815" s="268" t="s">
        <v>14</v>
      </c>
      <c r="AV815" s="14" t="s">
        <v>89</v>
      </c>
      <c r="AW815" s="14" t="s">
        <v>35</v>
      </c>
      <c r="AX815" s="14" t="s">
        <v>80</v>
      </c>
      <c r="AY815" s="268" t="s">
        <v>222</v>
      </c>
    </row>
    <row r="816" s="15" customFormat="1">
      <c r="A816" s="15"/>
      <c r="B816" s="269"/>
      <c r="C816" s="270"/>
      <c r="D816" s="249" t="s">
        <v>233</v>
      </c>
      <c r="E816" s="271" t="s">
        <v>1</v>
      </c>
      <c r="F816" s="272" t="s">
        <v>242</v>
      </c>
      <c r="G816" s="270"/>
      <c r="H816" s="273">
        <v>3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9" t="s">
        <v>233</v>
      </c>
      <c r="AU816" s="279" t="s">
        <v>14</v>
      </c>
      <c r="AV816" s="15" t="s">
        <v>114</v>
      </c>
      <c r="AW816" s="15" t="s">
        <v>35</v>
      </c>
      <c r="AX816" s="15" t="s">
        <v>87</v>
      </c>
      <c r="AY816" s="279" t="s">
        <v>222</v>
      </c>
    </row>
    <row r="817" s="2" customFormat="1" ht="24.15" customHeight="1">
      <c r="A817" s="40"/>
      <c r="B817" s="41"/>
      <c r="C817" s="280" t="s">
        <v>638</v>
      </c>
      <c r="D817" s="280" t="s">
        <v>367</v>
      </c>
      <c r="E817" s="281" t="s">
        <v>758</v>
      </c>
      <c r="F817" s="282" t="s">
        <v>759</v>
      </c>
      <c r="G817" s="283" t="s">
        <v>228</v>
      </c>
      <c r="H817" s="284">
        <v>0.94499999999999995</v>
      </c>
      <c r="I817" s="285"/>
      <c r="J817" s="286">
        <f>ROUND(I817*H817,2)</f>
        <v>0</v>
      </c>
      <c r="K817" s="282" t="s">
        <v>229</v>
      </c>
      <c r="L817" s="287"/>
      <c r="M817" s="288" t="s">
        <v>1</v>
      </c>
      <c r="N817" s="289" t="s">
        <v>45</v>
      </c>
      <c r="O817" s="93"/>
      <c r="P817" s="238">
        <f>O817*H817</f>
        <v>0</v>
      </c>
      <c r="Q817" s="238">
        <v>0.0011999999999999999</v>
      </c>
      <c r="R817" s="238">
        <f>Q817*H817</f>
        <v>0.0011339999999999998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299</v>
      </c>
      <c r="AT817" s="240" t="s">
        <v>367</v>
      </c>
      <c r="AU817" s="240" t="s">
        <v>14</v>
      </c>
      <c r="AY817" s="19" t="s">
        <v>222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87</v>
      </c>
      <c r="BK817" s="241">
        <f>ROUND(I817*H817,2)</f>
        <v>0</v>
      </c>
      <c r="BL817" s="19" t="s">
        <v>114</v>
      </c>
      <c r="BM817" s="240" t="s">
        <v>760</v>
      </c>
    </row>
    <row r="818" s="14" customFormat="1">
      <c r="A818" s="14"/>
      <c r="B818" s="258"/>
      <c r="C818" s="259"/>
      <c r="D818" s="249" t="s">
        <v>233</v>
      </c>
      <c r="E818" s="260" t="s">
        <v>1</v>
      </c>
      <c r="F818" s="261" t="s">
        <v>761</v>
      </c>
      <c r="G818" s="259"/>
      <c r="H818" s="262">
        <v>0.90000000000000002</v>
      </c>
      <c r="I818" s="263"/>
      <c r="J818" s="259"/>
      <c r="K818" s="259"/>
      <c r="L818" s="264"/>
      <c r="M818" s="265"/>
      <c r="N818" s="266"/>
      <c r="O818" s="266"/>
      <c r="P818" s="266"/>
      <c r="Q818" s="266"/>
      <c r="R818" s="266"/>
      <c r="S818" s="266"/>
      <c r="T818" s="26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8" t="s">
        <v>233</v>
      </c>
      <c r="AU818" s="268" t="s">
        <v>14</v>
      </c>
      <c r="AV818" s="14" t="s">
        <v>89</v>
      </c>
      <c r="AW818" s="14" t="s">
        <v>35</v>
      </c>
      <c r="AX818" s="14" t="s">
        <v>80</v>
      </c>
      <c r="AY818" s="268" t="s">
        <v>222</v>
      </c>
    </row>
    <row r="819" s="15" customFormat="1">
      <c r="A819" s="15"/>
      <c r="B819" s="269"/>
      <c r="C819" s="270"/>
      <c r="D819" s="249" t="s">
        <v>233</v>
      </c>
      <c r="E819" s="271" t="s">
        <v>1</v>
      </c>
      <c r="F819" s="272" t="s">
        <v>242</v>
      </c>
      <c r="G819" s="270"/>
      <c r="H819" s="273">
        <v>0.90000000000000002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9" t="s">
        <v>233</v>
      </c>
      <c r="AU819" s="279" t="s">
        <v>14</v>
      </c>
      <c r="AV819" s="15" t="s">
        <v>114</v>
      </c>
      <c r="AW819" s="15" t="s">
        <v>35</v>
      </c>
      <c r="AX819" s="15" t="s">
        <v>80</v>
      </c>
      <c r="AY819" s="279" t="s">
        <v>222</v>
      </c>
    </row>
    <row r="820" s="14" customFormat="1">
      <c r="A820" s="14"/>
      <c r="B820" s="258"/>
      <c r="C820" s="259"/>
      <c r="D820" s="249" t="s">
        <v>233</v>
      </c>
      <c r="E820" s="260" t="s">
        <v>1</v>
      </c>
      <c r="F820" s="261" t="s">
        <v>762</v>
      </c>
      <c r="G820" s="259"/>
      <c r="H820" s="262">
        <v>0.94499999999999995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8" t="s">
        <v>233</v>
      </c>
      <c r="AU820" s="268" t="s">
        <v>14</v>
      </c>
      <c r="AV820" s="14" t="s">
        <v>89</v>
      </c>
      <c r="AW820" s="14" t="s">
        <v>35</v>
      </c>
      <c r="AX820" s="14" t="s">
        <v>87</v>
      </c>
      <c r="AY820" s="268" t="s">
        <v>222</v>
      </c>
    </row>
    <row r="821" s="2" customFormat="1" ht="37.8" customHeight="1">
      <c r="A821" s="40"/>
      <c r="B821" s="41"/>
      <c r="C821" s="229" t="s">
        <v>763</v>
      </c>
      <c r="D821" s="229" t="s">
        <v>225</v>
      </c>
      <c r="E821" s="230" t="s">
        <v>764</v>
      </c>
      <c r="F821" s="231" t="s">
        <v>765</v>
      </c>
      <c r="G821" s="232" t="s">
        <v>228</v>
      </c>
      <c r="H821" s="233">
        <v>327.75900000000001</v>
      </c>
      <c r="I821" s="234"/>
      <c r="J821" s="235">
        <f>ROUND(I821*H821,2)</f>
        <v>0</v>
      </c>
      <c r="K821" s="231" t="s">
        <v>229</v>
      </c>
      <c r="L821" s="46"/>
      <c r="M821" s="236" t="s">
        <v>1</v>
      </c>
      <c r="N821" s="237" t="s">
        <v>45</v>
      </c>
      <c r="O821" s="93"/>
      <c r="P821" s="238">
        <f>O821*H821</f>
        <v>0</v>
      </c>
      <c r="Q821" s="238">
        <v>8.0000000000000007E-05</v>
      </c>
      <c r="R821" s="238">
        <f>Q821*H821</f>
        <v>0.026220720000000003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114</v>
      </c>
      <c r="AT821" s="240" t="s">
        <v>225</v>
      </c>
      <c r="AU821" s="240" t="s">
        <v>14</v>
      </c>
      <c r="AY821" s="19" t="s">
        <v>222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87</v>
      </c>
      <c r="BK821" s="241">
        <f>ROUND(I821*H821,2)</f>
        <v>0</v>
      </c>
      <c r="BL821" s="19" t="s">
        <v>114</v>
      </c>
      <c r="BM821" s="240" t="s">
        <v>766</v>
      </c>
    </row>
    <row r="822" s="2" customFormat="1">
      <c r="A822" s="40"/>
      <c r="B822" s="41"/>
      <c r="C822" s="42"/>
      <c r="D822" s="242" t="s">
        <v>231</v>
      </c>
      <c r="E822" s="42"/>
      <c r="F822" s="243" t="s">
        <v>767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231</v>
      </c>
      <c r="AU822" s="19" t="s">
        <v>14</v>
      </c>
    </row>
    <row r="823" s="14" customFormat="1">
      <c r="A823" s="14"/>
      <c r="B823" s="258"/>
      <c r="C823" s="259"/>
      <c r="D823" s="249" t="s">
        <v>233</v>
      </c>
      <c r="E823" s="260" t="s">
        <v>1</v>
      </c>
      <c r="F823" s="261" t="s">
        <v>694</v>
      </c>
      <c r="G823" s="259"/>
      <c r="H823" s="262">
        <v>232.953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233</v>
      </c>
      <c r="AU823" s="268" t="s">
        <v>14</v>
      </c>
      <c r="AV823" s="14" t="s">
        <v>89</v>
      </c>
      <c r="AW823" s="14" t="s">
        <v>35</v>
      </c>
      <c r="AX823" s="14" t="s">
        <v>80</v>
      </c>
      <c r="AY823" s="268" t="s">
        <v>222</v>
      </c>
    </row>
    <row r="824" s="14" customFormat="1">
      <c r="A824" s="14"/>
      <c r="B824" s="258"/>
      <c r="C824" s="259"/>
      <c r="D824" s="249" t="s">
        <v>233</v>
      </c>
      <c r="E824" s="260" t="s">
        <v>1</v>
      </c>
      <c r="F824" s="261" t="s">
        <v>768</v>
      </c>
      <c r="G824" s="259"/>
      <c r="H824" s="262">
        <v>94.805999999999997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233</v>
      </c>
      <c r="AU824" s="268" t="s">
        <v>14</v>
      </c>
      <c r="AV824" s="14" t="s">
        <v>89</v>
      </c>
      <c r="AW824" s="14" t="s">
        <v>35</v>
      </c>
      <c r="AX824" s="14" t="s">
        <v>80</v>
      </c>
      <c r="AY824" s="268" t="s">
        <v>222</v>
      </c>
    </row>
    <row r="825" s="15" customFormat="1">
      <c r="A825" s="15"/>
      <c r="B825" s="269"/>
      <c r="C825" s="270"/>
      <c r="D825" s="249" t="s">
        <v>233</v>
      </c>
      <c r="E825" s="271" t="s">
        <v>1</v>
      </c>
      <c r="F825" s="272" t="s">
        <v>242</v>
      </c>
      <c r="G825" s="270"/>
      <c r="H825" s="273">
        <v>327.75900000000001</v>
      </c>
      <c r="I825" s="274"/>
      <c r="J825" s="270"/>
      <c r="K825" s="270"/>
      <c r="L825" s="275"/>
      <c r="M825" s="276"/>
      <c r="N825" s="277"/>
      <c r="O825" s="277"/>
      <c r="P825" s="277"/>
      <c r="Q825" s="277"/>
      <c r="R825" s="277"/>
      <c r="S825" s="277"/>
      <c r="T825" s="278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9" t="s">
        <v>233</v>
      </c>
      <c r="AU825" s="279" t="s">
        <v>14</v>
      </c>
      <c r="AV825" s="15" t="s">
        <v>114</v>
      </c>
      <c r="AW825" s="15" t="s">
        <v>35</v>
      </c>
      <c r="AX825" s="15" t="s">
        <v>87</v>
      </c>
      <c r="AY825" s="279" t="s">
        <v>222</v>
      </c>
    </row>
    <row r="826" s="2" customFormat="1" ht="24.15" customHeight="1">
      <c r="A826" s="40"/>
      <c r="B826" s="41"/>
      <c r="C826" s="229" t="s">
        <v>643</v>
      </c>
      <c r="D826" s="229" t="s">
        <v>225</v>
      </c>
      <c r="E826" s="230" t="s">
        <v>769</v>
      </c>
      <c r="F826" s="231" t="s">
        <v>770</v>
      </c>
      <c r="G826" s="232" t="s">
        <v>526</v>
      </c>
      <c r="H826" s="233">
        <v>71.290000000000006</v>
      </c>
      <c r="I826" s="234"/>
      <c r="J826" s="235">
        <f>ROUND(I826*H826,2)</f>
        <v>0</v>
      </c>
      <c r="K826" s="231" t="s">
        <v>229</v>
      </c>
      <c r="L826" s="46"/>
      <c r="M826" s="236" t="s">
        <v>1</v>
      </c>
      <c r="N826" s="237" t="s">
        <v>45</v>
      </c>
      <c r="O826" s="93"/>
      <c r="P826" s="238">
        <f>O826*H826</f>
        <v>0</v>
      </c>
      <c r="Q826" s="238">
        <v>3.0000000000000001E-05</v>
      </c>
      <c r="R826" s="238">
        <f>Q826*H826</f>
        <v>0.0021387000000000003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114</v>
      </c>
      <c r="AT826" s="240" t="s">
        <v>225</v>
      </c>
      <c r="AU826" s="240" t="s">
        <v>14</v>
      </c>
      <c r="AY826" s="19" t="s">
        <v>222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87</v>
      </c>
      <c r="BK826" s="241">
        <f>ROUND(I826*H826,2)</f>
        <v>0</v>
      </c>
      <c r="BL826" s="19" t="s">
        <v>114</v>
      </c>
      <c r="BM826" s="240" t="s">
        <v>771</v>
      </c>
    </row>
    <row r="827" s="2" customFormat="1">
      <c r="A827" s="40"/>
      <c r="B827" s="41"/>
      <c r="C827" s="42"/>
      <c r="D827" s="242" t="s">
        <v>231</v>
      </c>
      <c r="E827" s="42"/>
      <c r="F827" s="243" t="s">
        <v>772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231</v>
      </c>
      <c r="AU827" s="19" t="s">
        <v>14</v>
      </c>
    </row>
    <row r="828" s="13" customFormat="1">
      <c r="A828" s="13"/>
      <c r="B828" s="247"/>
      <c r="C828" s="248"/>
      <c r="D828" s="249" t="s">
        <v>233</v>
      </c>
      <c r="E828" s="250" t="s">
        <v>1</v>
      </c>
      <c r="F828" s="251" t="s">
        <v>234</v>
      </c>
      <c r="G828" s="248"/>
      <c r="H828" s="250" t="s">
        <v>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7" t="s">
        <v>233</v>
      </c>
      <c r="AU828" s="257" t="s">
        <v>14</v>
      </c>
      <c r="AV828" s="13" t="s">
        <v>87</v>
      </c>
      <c r="AW828" s="13" t="s">
        <v>35</v>
      </c>
      <c r="AX828" s="13" t="s">
        <v>80</v>
      </c>
      <c r="AY828" s="257" t="s">
        <v>222</v>
      </c>
    </row>
    <row r="829" s="13" customFormat="1">
      <c r="A829" s="13"/>
      <c r="B829" s="247"/>
      <c r="C829" s="248"/>
      <c r="D829" s="249" t="s">
        <v>233</v>
      </c>
      <c r="E829" s="250" t="s">
        <v>1</v>
      </c>
      <c r="F829" s="251" t="s">
        <v>235</v>
      </c>
      <c r="G829" s="248"/>
      <c r="H829" s="250" t="s">
        <v>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7" t="s">
        <v>233</v>
      </c>
      <c r="AU829" s="257" t="s">
        <v>14</v>
      </c>
      <c r="AV829" s="13" t="s">
        <v>87</v>
      </c>
      <c r="AW829" s="13" t="s">
        <v>35</v>
      </c>
      <c r="AX829" s="13" t="s">
        <v>80</v>
      </c>
      <c r="AY829" s="257" t="s">
        <v>222</v>
      </c>
    </row>
    <row r="830" s="13" customFormat="1">
      <c r="A830" s="13"/>
      <c r="B830" s="247"/>
      <c r="C830" s="248"/>
      <c r="D830" s="249" t="s">
        <v>233</v>
      </c>
      <c r="E830" s="250" t="s">
        <v>1</v>
      </c>
      <c r="F830" s="251" t="s">
        <v>237</v>
      </c>
      <c r="G830" s="248"/>
      <c r="H830" s="250" t="s">
        <v>1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7" t="s">
        <v>233</v>
      </c>
      <c r="AU830" s="257" t="s">
        <v>14</v>
      </c>
      <c r="AV830" s="13" t="s">
        <v>87</v>
      </c>
      <c r="AW830" s="13" t="s">
        <v>35</v>
      </c>
      <c r="AX830" s="13" t="s">
        <v>80</v>
      </c>
      <c r="AY830" s="257" t="s">
        <v>222</v>
      </c>
    </row>
    <row r="831" s="14" customFormat="1">
      <c r="A831" s="14"/>
      <c r="B831" s="258"/>
      <c r="C831" s="259"/>
      <c r="D831" s="249" t="s">
        <v>233</v>
      </c>
      <c r="E831" s="260" t="s">
        <v>1</v>
      </c>
      <c r="F831" s="261" t="s">
        <v>773</v>
      </c>
      <c r="G831" s="259"/>
      <c r="H831" s="262">
        <v>77.709999999999994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8" t="s">
        <v>233</v>
      </c>
      <c r="AU831" s="268" t="s">
        <v>14</v>
      </c>
      <c r="AV831" s="14" t="s">
        <v>89</v>
      </c>
      <c r="AW831" s="14" t="s">
        <v>35</v>
      </c>
      <c r="AX831" s="14" t="s">
        <v>80</v>
      </c>
      <c r="AY831" s="268" t="s">
        <v>222</v>
      </c>
    </row>
    <row r="832" s="14" customFormat="1">
      <c r="A832" s="14"/>
      <c r="B832" s="258"/>
      <c r="C832" s="259"/>
      <c r="D832" s="249" t="s">
        <v>233</v>
      </c>
      <c r="E832" s="260" t="s">
        <v>1</v>
      </c>
      <c r="F832" s="261" t="s">
        <v>774</v>
      </c>
      <c r="G832" s="259"/>
      <c r="H832" s="262">
        <v>-2.3999999999999999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8" t="s">
        <v>233</v>
      </c>
      <c r="AU832" s="268" t="s">
        <v>14</v>
      </c>
      <c r="AV832" s="14" t="s">
        <v>89</v>
      </c>
      <c r="AW832" s="14" t="s">
        <v>35</v>
      </c>
      <c r="AX832" s="14" t="s">
        <v>80</v>
      </c>
      <c r="AY832" s="268" t="s">
        <v>222</v>
      </c>
    </row>
    <row r="833" s="14" customFormat="1">
      <c r="A833" s="14"/>
      <c r="B833" s="258"/>
      <c r="C833" s="259"/>
      <c r="D833" s="249" t="s">
        <v>233</v>
      </c>
      <c r="E833" s="260" t="s">
        <v>1</v>
      </c>
      <c r="F833" s="261" t="s">
        <v>775</v>
      </c>
      <c r="G833" s="259"/>
      <c r="H833" s="262">
        <v>-1.02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8" t="s">
        <v>233</v>
      </c>
      <c r="AU833" s="268" t="s">
        <v>14</v>
      </c>
      <c r="AV833" s="14" t="s">
        <v>89</v>
      </c>
      <c r="AW833" s="14" t="s">
        <v>35</v>
      </c>
      <c r="AX833" s="14" t="s">
        <v>80</v>
      </c>
      <c r="AY833" s="268" t="s">
        <v>222</v>
      </c>
    </row>
    <row r="834" s="14" customFormat="1">
      <c r="A834" s="14"/>
      <c r="B834" s="258"/>
      <c r="C834" s="259"/>
      <c r="D834" s="249" t="s">
        <v>233</v>
      </c>
      <c r="E834" s="260" t="s">
        <v>1</v>
      </c>
      <c r="F834" s="261" t="s">
        <v>776</v>
      </c>
      <c r="G834" s="259"/>
      <c r="H834" s="262">
        <v>-3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8" t="s">
        <v>233</v>
      </c>
      <c r="AU834" s="268" t="s">
        <v>14</v>
      </c>
      <c r="AV834" s="14" t="s">
        <v>89</v>
      </c>
      <c r="AW834" s="14" t="s">
        <v>35</v>
      </c>
      <c r="AX834" s="14" t="s">
        <v>80</v>
      </c>
      <c r="AY834" s="268" t="s">
        <v>222</v>
      </c>
    </row>
    <row r="835" s="15" customFormat="1">
      <c r="A835" s="15"/>
      <c r="B835" s="269"/>
      <c r="C835" s="270"/>
      <c r="D835" s="249" t="s">
        <v>233</v>
      </c>
      <c r="E835" s="271" t="s">
        <v>1</v>
      </c>
      <c r="F835" s="272" t="s">
        <v>242</v>
      </c>
      <c r="G835" s="270"/>
      <c r="H835" s="273">
        <v>71.290000000000006</v>
      </c>
      <c r="I835" s="274"/>
      <c r="J835" s="270"/>
      <c r="K835" s="270"/>
      <c r="L835" s="275"/>
      <c r="M835" s="276"/>
      <c r="N835" s="277"/>
      <c r="O835" s="277"/>
      <c r="P835" s="277"/>
      <c r="Q835" s="277"/>
      <c r="R835" s="277"/>
      <c r="S835" s="277"/>
      <c r="T835" s="278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9" t="s">
        <v>233</v>
      </c>
      <c r="AU835" s="279" t="s">
        <v>14</v>
      </c>
      <c r="AV835" s="15" t="s">
        <v>114</v>
      </c>
      <c r="AW835" s="15" t="s">
        <v>35</v>
      </c>
      <c r="AX835" s="15" t="s">
        <v>87</v>
      </c>
      <c r="AY835" s="279" t="s">
        <v>222</v>
      </c>
    </row>
    <row r="836" s="2" customFormat="1" ht="33" customHeight="1">
      <c r="A836" s="40"/>
      <c r="B836" s="41"/>
      <c r="C836" s="280" t="s">
        <v>777</v>
      </c>
      <c r="D836" s="280" t="s">
        <v>367</v>
      </c>
      <c r="E836" s="281" t="s">
        <v>778</v>
      </c>
      <c r="F836" s="282" t="s">
        <v>779</v>
      </c>
      <c r="G836" s="283" t="s">
        <v>526</v>
      </c>
      <c r="H836" s="284">
        <v>74.855000000000004</v>
      </c>
      <c r="I836" s="285"/>
      <c r="J836" s="286">
        <f>ROUND(I836*H836,2)</f>
        <v>0</v>
      </c>
      <c r="K836" s="282" t="s">
        <v>229</v>
      </c>
      <c r="L836" s="287"/>
      <c r="M836" s="288" t="s">
        <v>1</v>
      </c>
      <c r="N836" s="289" t="s">
        <v>45</v>
      </c>
      <c r="O836" s="93"/>
      <c r="P836" s="238">
        <f>O836*H836</f>
        <v>0</v>
      </c>
      <c r="Q836" s="238">
        <v>0.00068000000000000005</v>
      </c>
      <c r="R836" s="238">
        <f>Q836*H836</f>
        <v>0.050901400000000006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299</v>
      </c>
      <c r="AT836" s="240" t="s">
        <v>367</v>
      </c>
      <c r="AU836" s="240" t="s">
        <v>14</v>
      </c>
      <c r="AY836" s="19" t="s">
        <v>222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87</v>
      </c>
      <c r="BK836" s="241">
        <f>ROUND(I836*H836,2)</f>
        <v>0</v>
      </c>
      <c r="BL836" s="19" t="s">
        <v>114</v>
      </c>
      <c r="BM836" s="240" t="s">
        <v>780</v>
      </c>
    </row>
    <row r="837" s="14" customFormat="1">
      <c r="A837" s="14"/>
      <c r="B837" s="258"/>
      <c r="C837" s="259"/>
      <c r="D837" s="249" t="s">
        <v>233</v>
      </c>
      <c r="E837" s="260" t="s">
        <v>1</v>
      </c>
      <c r="F837" s="261" t="s">
        <v>781</v>
      </c>
      <c r="G837" s="259"/>
      <c r="H837" s="262">
        <v>74.855000000000004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8" t="s">
        <v>233</v>
      </c>
      <c r="AU837" s="268" t="s">
        <v>14</v>
      </c>
      <c r="AV837" s="14" t="s">
        <v>89</v>
      </c>
      <c r="AW837" s="14" t="s">
        <v>35</v>
      </c>
      <c r="AX837" s="14" t="s">
        <v>80</v>
      </c>
      <c r="AY837" s="268" t="s">
        <v>222</v>
      </c>
    </row>
    <row r="838" s="15" customFormat="1">
      <c r="A838" s="15"/>
      <c r="B838" s="269"/>
      <c r="C838" s="270"/>
      <c r="D838" s="249" t="s">
        <v>233</v>
      </c>
      <c r="E838" s="271" t="s">
        <v>1</v>
      </c>
      <c r="F838" s="272" t="s">
        <v>242</v>
      </c>
      <c r="G838" s="270"/>
      <c r="H838" s="273">
        <v>74.855000000000004</v>
      </c>
      <c r="I838" s="274"/>
      <c r="J838" s="270"/>
      <c r="K838" s="270"/>
      <c r="L838" s="275"/>
      <c r="M838" s="276"/>
      <c r="N838" s="277"/>
      <c r="O838" s="277"/>
      <c r="P838" s="277"/>
      <c r="Q838" s="277"/>
      <c r="R838" s="277"/>
      <c r="S838" s="277"/>
      <c r="T838" s="278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9" t="s">
        <v>233</v>
      </c>
      <c r="AU838" s="279" t="s">
        <v>14</v>
      </c>
      <c r="AV838" s="15" t="s">
        <v>114</v>
      </c>
      <c r="AW838" s="15" t="s">
        <v>35</v>
      </c>
      <c r="AX838" s="15" t="s">
        <v>87</v>
      </c>
      <c r="AY838" s="279" t="s">
        <v>222</v>
      </c>
    </row>
    <row r="839" s="2" customFormat="1" ht="16.5" customHeight="1">
      <c r="A839" s="40"/>
      <c r="B839" s="41"/>
      <c r="C839" s="229" t="s">
        <v>660</v>
      </c>
      <c r="D839" s="229" t="s">
        <v>225</v>
      </c>
      <c r="E839" s="230" t="s">
        <v>782</v>
      </c>
      <c r="F839" s="231" t="s">
        <v>783</v>
      </c>
      <c r="G839" s="232" t="s">
        <v>526</v>
      </c>
      <c r="H839" s="233">
        <v>30.940000000000001</v>
      </c>
      <c r="I839" s="234"/>
      <c r="J839" s="235">
        <f>ROUND(I839*H839,2)</f>
        <v>0</v>
      </c>
      <c r="K839" s="231" t="s">
        <v>229</v>
      </c>
      <c r="L839" s="46"/>
      <c r="M839" s="236" t="s">
        <v>1</v>
      </c>
      <c r="N839" s="237" t="s">
        <v>45</v>
      </c>
      <c r="O839" s="93"/>
      <c r="P839" s="238">
        <f>O839*H839</f>
        <v>0</v>
      </c>
      <c r="Q839" s="238">
        <v>0</v>
      </c>
      <c r="R839" s="238">
        <f>Q839*H839</f>
        <v>0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114</v>
      </c>
      <c r="AT839" s="240" t="s">
        <v>225</v>
      </c>
      <c r="AU839" s="240" t="s">
        <v>14</v>
      </c>
      <c r="AY839" s="19" t="s">
        <v>222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9" t="s">
        <v>87</v>
      </c>
      <c r="BK839" s="241">
        <f>ROUND(I839*H839,2)</f>
        <v>0</v>
      </c>
      <c r="BL839" s="19" t="s">
        <v>114</v>
      </c>
      <c r="BM839" s="240" t="s">
        <v>784</v>
      </c>
    </row>
    <row r="840" s="2" customFormat="1">
      <c r="A840" s="40"/>
      <c r="B840" s="41"/>
      <c r="C840" s="42"/>
      <c r="D840" s="242" t="s">
        <v>231</v>
      </c>
      <c r="E840" s="42"/>
      <c r="F840" s="243" t="s">
        <v>785</v>
      </c>
      <c r="G840" s="42"/>
      <c r="H840" s="42"/>
      <c r="I840" s="244"/>
      <c r="J840" s="42"/>
      <c r="K840" s="42"/>
      <c r="L840" s="46"/>
      <c r="M840" s="245"/>
      <c r="N840" s="246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231</v>
      </c>
      <c r="AU840" s="19" t="s">
        <v>14</v>
      </c>
    </row>
    <row r="841" s="13" customFormat="1">
      <c r="A841" s="13"/>
      <c r="B841" s="247"/>
      <c r="C841" s="248"/>
      <c r="D841" s="249" t="s">
        <v>233</v>
      </c>
      <c r="E841" s="250" t="s">
        <v>1</v>
      </c>
      <c r="F841" s="251" t="s">
        <v>234</v>
      </c>
      <c r="G841" s="248"/>
      <c r="H841" s="250" t="s">
        <v>1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7" t="s">
        <v>233</v>
      </c>
      <c r="AU841" s="257" t="s">
        <v>14</v>
      </c>
      <c r="AV841" s="13" t="s">
        <v>87</v>
      </c>
      <c r="AW841" s="13" t="s">
        <v>35</v>
      </c>
      <c r="AX841" s="13" t="s">
        <v>80</v>
      </c>
      <c r="AY841" s="257" t="s">
        <v>222</v>
      </c>
    </row>
    <row r="842" s="13" customFormat="1">
      <c r="A842" s="13"/>
      <c r="B842" s="247"/>
      <c r="C842" s="248"/>
      <c r="D842" s="249" t="s">
        <v>233</v>
      </c>
      <c r="E842" s="250" t="s">
        <v>1</v>
      </c>
      <c r="F842" s="251" t="s">
        <v>235</v>
      </c>
      <c r="G842" s="248"/>
      <c r="H842" s="250" t="s">
        <v>1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7" t="s">
        <v>233</v>
      </c>
      <c r="AU842" s="257" t="s">
        <v>14</v>
      </c>
      <c r="AV842" s="13" t="s">
        <v>87</v>
      </c>
      <c r="AW842" s="13" t="s">
        <v>35</v>
      </c>
      <c r="AX842" s="13" t="s">
        <v>80</v>
      </c>
      <c r="AY842" s="257" t="s">
        <v>222</v>
      </c>
    </row>
    <row r="843" s="13" customFormat="1">
      <c r="A843" s="13"/>
      <c r="B843" s="247"/>
      <c r="C843" s="248"/>
      <c r="D843" s="249" t="s">
        <v>233</v>
      </c>
      <c r="E843" s="250" t="s">
        <v>1</v>
      </c>
      <c r="F843" s="251" t="s">
        <v>237</v>
      </c>
      <c r="G843" s="248"/>
      <c r="H843" s="250" t="s">
        <v>1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7" t="s">
        <v>233</v>
      </c>
      <c r="AU843" s="257" t="s">
        <v>14</v>
      </c>
      <c r="AV843" s="13" t="s">
        <v>87</v>
      </c>
      <c r="AW843" s="13" t="s">
        <v>35</v>
      </c>
      <c r="AX843" s="13" t="s">
        <v>80</v>
      </c>
      <c r="AY843" s="257" t="s">
        <v>222</v>
      </c>
    </row>
    <row r="844" s="13" customFormat="1">
      <c r="A844" s="13"/>
      <c r="B844" s="247"/>
      <c r="C844" s="248"/>
      <c r="D844" s="249" t="s">
        <v>233</v>
      </c>
      <c r="E844" s="250" t="s">
        <v>1</v>
      </c>
      <c r="F844" s="251" t="s">
        <v>786</v>
      </c>
      <c r="G844" s="248"/>
      <c r="H844" s="250" t="s">
        <v>1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7" t="s">
        <v>233</v>
      </c>
      <c r="AU844" s="257" t="s">
        <v>14</v>
      </c>
      <c r="AV844" s="13" t="s">
        <v>87</v>
      </c>
      <c r="AW844" s="13" t="s">
        <v>35</v>
      </c>
      <c r="AX844" s="13" t="s">
        <v>80</v>
      </c>
      <c r="AY844" s="257" t="s">
        <v>222</v>
      </c>
    </row>
    <row r="845" s="14" customFormat="1">
      <c r="A845" s="14"/>
      <c r="B845" s="258"/>
      <c r="C845" s="259"/>
      <c r="D845" s="249" t="s">
        <v>233</v>
      </c>
      <c r="E845" s="260" t="s">
        <v>1</v>
      </c>
      <c r="F845" s="261" t="s">
        <v>787</v>
      </c>
      <c r="G845" s="259"/>
      <c r="H845" s="262">
        <v>8.5399999999999991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233</v>
      </c>
      <c r="AU845" s="268" t="s">
        <v>14</v>
      </c>
      <c r="AV845" s="14" t="s">
        <v>89</v>
      </c>
      <c r="AW845" s="14" t="s">
        <v>35</v>
      </c>
      <c r="AX845" s="14" t="s">
        <v>80</v>
      </c>
      <c r="AY845" s="268" t="s">
        <v>222</v>
      </c>
    </row>
    <row r="846" s="14" customFormat="1">
      <c r="A846" s="14"/>
      <c r="B846" s="258"/>
      <c r="C846" s="259"/>
      <c r="D846" s="249" t="s">
        <v>233</v>
      </c>
      <c r="E846" s="260" t="s">
        <v>1</v>
      </c>
      <c r="F846" s="261" t="s">
        <v>788</v>
      </c>
      <c r="G846" s="259"/>
      <c r="H846" s="262">
        <v>22.399999999999999</v>
      </c>
      <c r="I846" s="263"/>
      <c r="J846" s="259"/>
      <c r="K846" s="259"/>
      <c r="L846" s="264"/>
      <c r="M846" s="265"/>
      <c r="N846" s="266"/>
      <c r="O846" s="266"/>
      <c r="P846" s="266"/>
      <c r="Q846" s="266"/>
      <c r="R846" s="266"/>
      <c r="S846" s="266"/>
      <c r="T846" s="26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8" t="s">
        <v>233</v>
      </c>
      <c r="AU846" s="268" t="s">
        <v>14</v>
      </c>
      <c r="AV846" s="14" t="s">
        <v>89</v>
      </c>
      <c r="AW846" s="14" t="s">
        <v>35</v>
      </c>
      <c r="AX846" s="14" t="s">
        <v>80</v>
      </c>
      <c r="AY846" s="268" t="s">
        <v>222</v>
      </c>
    </row>
    <row r="847" s="15" customFormat="1">
      <c r="A847" s="15"/>
      <c r="B847" s="269"/>
      <c r="C847" s="270"/>
      <c r="D847" s="249" t="s">
        <v>233</v>
      </c>
      <c r="E847" s="271" t="s">
        <v>1</v>
      </c>
      <c r="F847" s="272" t="s">
        <v>242</v>
      </c>
      <c r="G847" s="270"/>
      <c r="H847" s="273">
        <v>30.940000000000001</v>
      </c>
      <c r="I847" s="274"/>
      <c r="J847" s="270"/>
      <c r="K847" s="270"/>
      <c r="L847" s="275"/>
      <c r="M847" s="276"/>
      <c r="N847" s="277"/>
      <c r="O847" s="277"/>
      <c r="P847" s="277"/>
      <c r="Q847" s="277"/>
      <c r="R847" s="277"/>
      <c r="S847" s="277"/>
      <c r="T847" s="278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9" t="s">
        <v>233</v>
      </c>
      <c r="AU847" s="279" t="s">
        <v>14</v>
      </c>
      <c r="AV847" s="15" t="s">
        <v>114</v>
      </c>
      <c r="AW847" s="15" t="s">
        <v>35</v>
      </c>
      <c r="AX847" s="15" t="s">
        <v>87</v>
      </c>
      <c r="AY847" s="279" t="s">
        <v>222</v>
      </c>
    </row>
    <row r="848" s="2" customFormat="1" ht="24.15" customHeight="1">
      <c r="A848" s="40"/>
      <c r="B848" s="41"/>
      <c r="C848" s="280" t="s">
        <v>789</v>
      </c>
      <c r="D848" s="280" t="s">
        <v>367</v>
      </c>
      <c r="E848" s="281" t="s">
        <v>790</v>
      </c>
      <c r="F848" s="282" t="s">
        <v>791</v>
      </c>
      <c r="G848" s="283" t="s">
        <v>526</v>
      </c>
      <c r="H848" s="284">
        <v>32.487000000000002</v>
      </c>
      <c r="I848" s="285"/>
      <c r="J848" s="286">
        <f>ROUND(I848*H848,2)</f>
        <v>0</v>
      </c>
      <c r="K848" s="282" t="s">
        <v>229</v>
      </c>
      <c r="L848" s="287"/>
      <c r="M848" s="288" t="s">
        <v>1</v>
      </c>
      <c r="N848" s="289" t="s">
        <v>45</v>
      </c>
      <c r="O848" s="93"/>
      <c r="P848" s="238">
        <f>O848*H848</f>
        <v>0</v>
      </c>
      <c r="Q848" s="238">
        <v>0.00010000000000000001</v>
      </c>
      <c r="R848" s="238">
        <f>Q848*H848</f>
        <v>0.0032487000000000002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299</v>
      </c>
      <c r="AT848" s="240" t="s">
        <v>367</v>
      </c>
      <c r="AU848" s="240" t="s">
        <v>14</v>
      </c>
      <c r="AY848" s="19" t="s">
        <v>222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87</v>
      </c>
      <c r="BK848" s="241">
        <f>ROUND(I848*H848,2)</f>
        <v>0</v>
      </c>
      <c r="BL848" s="19" t="s">
        <v>114</v>
      </c>
      <c r="BM848" s="240" t="s">
        <v>792</v>
      </c>
    </row>
    <row r="849" s="14" customFormat="1">
      <c r="A849" s="14"/>
      <c r="B849" s="258"/>
      <c r="C849" s="259"/>
      <c r="D849" s="249" t="s">
        <v>233</v>
      </c>
      <c r="E849" s="260" t="s">
        <v>1</v>
      </c>
      <c r="F849" s="261" t="s">
        <v>793</v>
      </c>
      <c r="G849" s="259"/>
      <c r="H849" s="262">
        <v>32.487000000000002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8" t="s">
        <v>233</v>
      </c>
      <c r="AU849" s="268" t="s">
        <v>14</v>
      </c>
      <c r="AV849" s="14" t="s">
        <v>89</v>
      </c>
      <c r="AW849" s="14" t="s">
        <v>35</v>
      </c>
      <c r="AX849" s="14" t="s">
        <v>80</v>
      </c>
      <c r="AY849" s="268" t="s">
        <v>222</v>
      </c>
    </row>
    <row r="850" s="15" customFormat="1">
      <c r="A850" s="15"/>
      <c r="B850" s="269"/>
      <c r="C850" s="270"/>
      <c r="D850" s="249" t="s">
        <v>233</v>
      </c>
      <c r="E850" s="271" t="s">
        <v>1</v>
      </c>
      <c r="F850" s="272" t="s">
        <v>242</v>
      </c>
      <c r="G850" s="270"/>
      <c r="H850" s="273">
        <v>32.487000000000002</v>
      </c>
      <c r="I850" s="274"/>
      <c r="J850" s="270"/>
      <c r="K850" s="270"/>
      <c r="L850" s="275"/>
      <c r="M850" s="276"/>
      <c r="N850" s="277"/>
      <c r="O850" s="277"/>
      <c r="P850" s="277"/>
      <c r="Q850" s="277"/>
      <c r="R850" s="277"/>
      <c r="S850" s="277"/>
      <c r="T850" s="27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9" t="s">
        <v>233</v>
      </c>
      <c r="AU850" s="279" t="s">
        <v>14</v>
      </c>
      <c r="AV850" s="15" t="s">
        <v>114</v>
      </c>
      <c r="AW850" s="15" t="s">
        <v>35</v>
      </c>
      <c r="AX850" s="15" t="s">
        <v>87</v>
      </c>
      <c r="AY850" s="279" t="s">
        <v>222</v>
      </c>
    </row>
    <row r="851" s="2" customFormat="1" ht="24.15" customHeight="1">
      <c r="A851" s="40"/>
      <c r="B851" s="41"/>
      <c r="C851" s="229" t="s">
        <v>668</v>
      </c>
      <c r="D851" s="229" t="s">
        <v>225</v>
      </c>
      <c r="E851" s="230" t="s">
        <v>794</v>
      </c>
      <c r="F851" s="231" t="s">
        <v>795</v>
      </c>
      <c r="G851" s="232" t="s">
        <v>228</v>
      </c>
      <c r="H851" s="233">
        <v>23.312999999999999</v>
      </c>
      <c r="I851" s="234"/>
      <c r="J851" s="235">
        <f>ROUND(I851*H851,2)</f>
        <v>0</v>
      </c>
      <c r="K851" s="231" t="s">
        <v>229</v>
      </c>
      <c r="L851" s="46"/>
      <c r="M851" s="236" t="s">
        <v>1</v>
      </c>
      <c r="N851" s="237" t="s">
        <v>45</v>
      </c>
      <c r="O851" s="93"/>
      <c r="P851" s="238">
        <f>O851*H851</f>
        <v>0</v>
      </c>
      <c r="Q851" s="238">
        <v>0.010500000000000001</v>
      </c>
      <c r="R851" s="238">
        <f>Q851*H851</f>
        <v>0.24478649999999999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114</v>
      </c>
      <c r="AT851" s="240" t="s">
        <v>225</v>
      </c>
      <c r="AU851" s="240" t="s">
        <v>14</v>
      </c>
      <c r="AY851" s="19" t="s">
        <v>222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87</v>
      </c>
      <c r="BK851" s="241">
        <f>ROUND(I851*H851,2)</f>
        <v>0</v>
      </c>
      <c r="BL851" s="19" t="s">
        <v>114</v>
      </c>
      <c r="BM851" s="240" t="s">
        <v>796</v>
      </c>
    </row>
    <row r="852" s="2" customFormat="1">
      <c r="A852" s="40"/>
      <c r="B852" s="41"/>
      <c r="C852" s="42"/>
      <c r="D852" s="242" t="s">
        <v>231</v>
      </c>
      <c r="E852" s="42"/>
      <c r="F852" s="243" t="s">
        <v>797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231</v>
      </c>
      <c r="AU852" s="19" t="s">
        <v>14</v>
      </c>
    </row>
    <row r="853" s="13" customFormat="1">
      <c r="A853" s="13"/>
      <c r="B853" s="247"/>
      <c r="C853" s="248"/>
      <c r="D853" s="249" t="s">
        <v>233</v>
      </c>
      <c r="E853" s="250" t="s">
        <v>1</v>
      </c>
      <c r="F853" s="251" t="s">
        <v>234</v>
      </c>
      <c r="G853" s="248"/>
      <c r="H853" s="250" t="s">
        <v>1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7" t="s">
        <v>233</v>
      </c>
      <c r="AU853" s="257" t="s">
        <v>14</v>
      </c>
      <c r="AV853" s="13" t="s">
        <v>87</v>
      </c>
      <c r="AW853" s="13" t="s">
        <v>35</v>
      </c>
      <c r="AX853" s="13" t="s">
        <v>80</v>
      </c>
      <c r="AY853" s="257" t="s">
        <v>222</v>
      </c>
    </row>
    <row r="854" s="13" customFormat="1">
      <c r="A854" s="13"/>
      <c r="B854" s="247"/>
      <c r="C854" s="248"/>
      <c r="D854" s="249" t="s">
        <v>233</v>
      </c>
      <c r="E854" s="250" t="s">
        <v>1</v>
      </c>
      <c r="F854" s="251" t="s">
        <v>235</v>
      </c>
      <c r="G854" s="248"/>
      <c r="H854" s="250" t="s">
        <v>1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7" t="s">
        <v>233</v>
      </c>
      <c r="AU854" s="257" t="s">
        <v>14</v>
      </c>
      <c r="AV854" s="13" t="s">
        <v>87</v>
      </c>
      <c r="AW854" s="13" t="s">
        <v>35</v>
      </c>
      <c r="AX854" s="13" t="s">
        <v>80</v>
      </c>
      <c r="AY854" s="257" t="s">
        <v>222</v>
      </c>
    </row>
    <row r="855" s="13" customFormat="1">
      <c r="A855" s="13"/>
      <c r="B855" s="247"/>
      <c r="C855" s="248"/>
      <c r="D855" s="249" t="s">
        <v>233</v>
      </c>
      <c r="E855" s="250" t="s">
        <v>1</v>
      </c>
      <c r="F855" s="251" t="s">
        <v>237</v>
      </c>
      <c r="G855" s="248"/>
      <c r="H855" s="250" t="s">
        <v>1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7" t="s">
        <v>233</v>
      </c>
      <c r="AU855" s="257" t="s">
        <v>14</v>
      </c>
      <c r="AV855" s="13" t="s">
        <v>87</v>
      </c>
      <c r="AW855" s="13" t="s">
        <v>35</v>
      </c>
      <c r="AX855" s="13" t="s">
        <v>80</v>
      </c>
      <c r="AY855" s="257" t="s">
        <v>222</v>
      </c>
    </row>
    <row r="856" s="13" customFormat="1">
      <c r="A856" s="13"/>
      <c r="B856" s="247"/>
      <c r="C856" s="248"/>
      <c r="D856" s="249" t="s">
        <v>233</v>
      </c>
      <c r="E856" s="250" t="s">
        <v>1</v>
      </c>
      <c r="F856" s="251" t="s">
        <v>691</v>
      </c>
      <c r="G856" s="248"/>
      <c r="H856" s="250" t="s">
        <v>1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7" t="s">
        <v>233</v>
      </c>
      <c r="AU856" s="257" t="s">
        <v>14</v>
      </c>
      <c r="AV856" s="13" t="s">
        <v>87</v>
      </c>
      <c r="AW856" s="13" t="s">
        <v>35</v>
      </c>
      <c r="AX856" s="13" t="s">
        <v>80</v>
      </c>
      <c r="AY856" s="257" t="s">
        <v>222</v>
      </c>
    </row>
    <row r="857" s="14" customFormat="1">
      <c r="A857" s="14"/>
      <c r="B857" s="258"/>
      <c r="C857" s="259"/>
      <c r="D857" s="249" t="s">
        <v>233</v>
      </c>
      <c r="E857" s="260" t="s">
        <v>1</v>
      </c>
      <c r="F857" s="261" t="s">
        <v>692</v>
      </c>
      <c r="G857" s="259"/>
      <c r="H857" s="262">
        <v>23.312999999999999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233</v>
      </c>
      <c r="AU857" s="268" t="s">
        <v>14</v>
      </c>
      <c r="AV857" s="14" t="s">
        <v>89</v>
      </c>
      <c r="AW857" s="14" t="s">
        <v>35</v>
      </c>
      <c r="AX857" s="14" t="s">
        <v>80</v>
      </c>
      <c r="AY857" s="268" t="s">
        <v>222</v>
      </c>
    </row>
    <row r="858" s="15" customFormat="1">
      <c r="A858" s="15"/>
      <c r="B858" s="269"/>
      <c r="C858" s="270"/>
      <c r="D858" s="249" t="s">
        <v>233</v>
      </c>
      <c r="E858" s="271" t="s">
        <v>1</v>
      </c>
      <c r="F858" s="272" t="s">
        <v>242</v>
      </c>
      <c r="G858" s="270"/>
      <c r="H858" s="273">
        <v>23.312999999999999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9" t="s">
        <v>233</v>
      </c>
      <c r="AU858" s="279" t="s">
        <v>14</v>
      </c>
      <c r="AV858" s="15" t="s">
        <v>114</v>
      </c>
      <c r="AW858" s="15" t="s">
        <v>35</v>
      </c>
      <c r="AX858" s="15" t="s">
        <v>87</v>
      </c>
      <c r="AY858" s="279" t="s">
        <v>222</v>
      </c>
    </row>
    <row r="859" s="2" customFormat="1" ht="24.15" customHeight="1">
      <c r="A859" s="40"/>
      <c r="B859" s="41"/>
      <c r="C859" s="229" t="s">
        <v>798</v>
      </c>
      <c r="D859" s="229" t="s">
        <v>225</v>
      </c>
      <c r="E859" s="230" t="s">
        <v>799</v>
      </c>
      <c r="F859" s="231" t="s">
        <v>800</v>
      </c>
      <c r="G859" s="232" t="s">
        <v>228</v>
      </c>
      <c r="H859" s="233">
        <v>250.12299999999999</v>
      </c>
      <c r="I859" s="234"/>
      <c r="J859" s="235">
        <f>ROUND(I859*H859,2)</f>
        <v>0</v>
      </c>
      <c r="K859" s="231" t="s">
        <v>229</v>
      </c>
      <c r="L859" s="46"/>
      <c r="M859" s="236" t="s">
        <v>1</v>
      </c>
      <c r="N859" s="237" t="s">
        <v>45</v>
      </c>
      <c r="O859" s="93"/>
      <c r="P859" s="238">
        <f>O859*H859</f>
        <v>0</v>
      </c>
      <c r="Q859" s="238">
        <v>0.0033800000000000002</v>
      </c>
      <c r="R859" s="238">
        <f>Q859*H859</f>
        <v>0.84541573999999997</v>
      </c>
      <c r="S859" s="238">
        <v>0</v>
      </c>
      <c r="T859" s="239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114</v>
      </c>
      <c r="AT859" s="240" t="s">
        <v>225</v>
      </c>
      <c r="AU859" s="240" t="s">
        <v>14</v>
      </c>
      <c r="AY859" s="19" t="s">
        <v>222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87</v>
      </c>
      <c r="BK859" s="241">
        <f>ROUND(I859*H859,2)</f>
        <v>0</v>
      </c>
      <c r="BL859" s="19" t="s">
        <v>114</v>
      </c>
      <c r="BM859" s="240" t="s">
        <v>801</v>
      </c>
    </row>
    <row r="860" s="2" customFormat="1">
      <c r="A860" s="40"/>
      <c r="B860" s="41"/>
      <c r="C860" s="42"/>
      <c r="D860" s="242" t="s">
        <v>231</v>
      </c>
      <c r="E860" s="42"/>
      <c r="F860" s="243" t="s">
        <v>802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231</v>
      </c>
      <c r="AU860" s="19" t="s">
        <v>14</v>
      </c>
    </row>
    <row r="861" s="13" customFormat="1">
      <c r="A861" s="13"/>
      <c r="B861" s="247"/>
      <c r="C861" s="248"/>
      <c r="D861" s="249" t="s">
        <v>233</v>
      </c>
      <c r="E861" s="250" t="s">
        <v>1</v>
      </c>
      <c r="F861" s="251" t="s">
        <v>234</v>
      </c>
      <c r="G861" s="248"/>
      <c r="H861" s="250" t="s">
        <v>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7" t="s">
        <v>233</v>
      </c>
      <c r="AU861" s="257" t="s">
        <v>14</v>
      </c>
      <c r="AV861" s="13" t="s">
        <v>87</v>
      </c>
      <c r="AW861" s="13" t="s">
        <v>35</v>
      </c>
      <c r="AX861" s="13" t="s">
        <v>80</v>
      </c>
      <c r="AY861" s="257" t="s">
        <v>222</v>
      </c>
    </row>
    <row r="862" s="13" customFormat="1">
      <c r="A862" s="13"/>
      <c r="B862" s="247"/>
      <c r="C862" s="248"/>
      <c r="D862" s="249" t="s">
        <v>233</v>
      </c>
      <c r="E862" s="250" t="s">
        <v>1</v>
      </c>
      <c r="F862" s="251" t="s">
        <v>235</v>
      </c>
      <c r="G862" s="248"/>
      <c r="H862" s="250" t="s">
        <v>1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7" t="s">
        <v>233</v>
      </c>
      <c r="AU862" s="257" t="s">
        <v>14</v>
      </c>
      <c r="AV862" s="13" t="s">
        <v>87</v>
      </c>
      <c r="AW862" s="13" t="s">
        <v>35</v>
      </c>
      <c r="AX862" s="13" t="s">
        <v>80</v>
      </c>
      <c r="AY862" s="257" t="s">
        <v>222</v>
      </c>
    </row>
    <row r="863" s="13" customFormat="1">
      <c r="A863" s="13"/>
      <c r="B863" s="247"/>
      <c r="C863" s="248"/>
      <c r="D863" s="249" t="s">
        <v>233</v>
      </c>
      <c r="E863" s="250" t="s">
        <v>1</v>
      </c>
      <c r="F863" s="251" t="s">
        <v>237</v>
      </c>
      <c r="G863" s="248"/>
      <c r="H863" s="250" t="s">
        <v>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7" t="s">
        <v>233</v>
      </c>
      <c r="AU863" s="257" t="s">
        <v>14</v>
      </c>
      <c r="AV863" s="13" t="s">
        <v>87</v>
      </c>
      <c r="AW863" s="13" t="s">
        <v>35</v>
      </c>
      <c r="AX863" s="13" t="s">
        <v>80</v>
      </c>
      <c r="AY863" s="257" t="s">
        <v>222</v>
      </c>
    </row>
    <row r="864" s="13" customFormat="1">
      <c r="A864" s="13"/>
      <c r="B864" s="247"/>
      <c r="C864" s="248"/>
      <c r="D864" s="249" t="s">
        <v>233</v>
      </c>
      <c r="E864" s="250" t="s">
        <v>1</v>
      </c>
      <c r="F864" s="251" t="s">
        <v>693</v>
      </c>
      <c r="G864" s="248"/>
      <c r="H864" s="250" t="s">
        <v>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7" t="s">
        <v>233</v>
      </c>
      <c r="AU864" s="257" t="s">
        <v>14</v>
      </c>
      <c r="AV864" s="13" t="s">
        <v>87</v>
      </c>
      <c r="AW864" s="13" t="s">
        <v>35</v>
      </c>
      <c r="AX864" s="13" t="s">
        <v>80</v>
      </c>
      <c r="AY864" s="257" t="s">
        <v>222</v>
      </c>
    </row>
    <row r="865" s="14" customFormat="1">
      <c r="A865" s="14"/>
      <c r="B865" s="258"/>
      <c r="C865" s="259"/>
      <c r="D865" s="249" t="s">
        <v>233</v>
      </c>
      <c r="E865" s="260" t="s">
        <v>1</v>
      </c>
      <c r="F865" s="261" t="s">
        <v>694</v>
      </c>
      <c r="G865" s="259"/>
      <c r="H865" s="262">
        <v>232.953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8" t="s">
        <v>233</v>
      </c>
      <c r="AU865" s="268" t="s">
        <v>14</v>
      </c>
      <c r="AV865" s="14" t="s">
        <v>89</v>
      </c>
      <c r="AW865" s="14" t="s">
        <v>35</v>
      </c>
      <c r="AX865" s="14" t="s">
        <v>80</v>
      </c>
      <c r="AY865" s="268" t="s">
        <v>222</v>
      </c>
    </row>
    <row r="866" s="14" customFormat="1">
      <c r="A866" s="14"/>
      <c r="B866" s="258"/>
      <c r="C866" s="259"/>
      <c r="D866" s="249" t="s">
        <v>233</v>
      </c>
      <c r="E866" s="260" t="s">
        <v>1</v>
      </c>
      <c r="F866" s="261" t="s">
        <v>695</v>
      </c>
      <c r="G866" s="259"/>
      <c r="H866" s="262">
        <v>17.170000000000002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8" t="s">
        <v>233</v>
      </c>
      <c r="AU866" s="268" t="s">
        <v>14</v>
      </c>
      <c r="AV866" s="14" t="s">
        <v>89</v>
      </c>
      <c r="AW866" s="14" t="s">
        <v>35</v>
      </c>
      <c r="AX866" s="14" t="s">
        <v>80</v>
      </c>
      <c r="AY866" s="268" t="s">
        <v>222</v>
      </c>
    </row>
    <row r="867" s="15" customFormat="1">
      <c r="A867" s="15"/>
      <c r="B867" s="269"/>
      <c r="C867" s="270"/>
      <c r="D867" s="249" t="s">
        <v>233</v>
      </c>
      <c r="E867" s="271" t="s">
        <v>1</v>
      </c>
      <c r="F867" s="272" t="s">
        <v>242</v>
      </c>
      <c r="G867" s="270"/>
      <c r="H867" s="273">
        <v>250.12299999999999</v>
      </c>
      <c r="I867" s="274"/>
      <c r="J867" s="270"/>
      <c r="K867" s="270"/>
      <c r="L867" s="275"/>
      <c r="M867" s="276"/>
      <c r="N867" s="277"/>
      <c r="O867" s="277"/>
      <c r="P867" s="277"/>
      <c r="Q867" s="277"/>
      <c r="R867" s="277"/>
      <c r="S867" s="277"/>
      <c r="T867" s="27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9" t="s">
        <v>233</v>
      </c>
      <c r="AU867" s="279" t="s">
        <v>14</v>
      </c>
      <c r="AV867" s="15" t="s">
        <v>114</v>
      </c>
      <c r="AW867" s="15" t="s">
        <v>35</v>
      </c>
      <c r="AX867" s="15" t="s">
        <v>87</v>
      </c>
      <c r="AY867" s="279" t="s">
        <v>222</v>
      </c>
    </row>
    <row r="868" s="2" customFormat="1" ht="24.15" customHeight="1">
      <c r="A868" s="40"/>
      <c r="B868" s="41"/>
      <c r="C868" s="229" t="s">
        <v>684</v>
      </c>
      <c r="D868" s="229" t="s">
        <v>225</v>
      </c>
      <c r="E868" s="230" t="s">
        <v>803</v>
      </c>
      <c r="F868" s="231" t="s">
        <v>804</v>
      </c>
      <c r="G868" s="232" t="s">
        <v>526</v>
      </c>
      <c r="H868" s="233">
        <v>95.849999999999994</v>
      </c>
      <c r="I868" s="234"/>
      <c r="J868" s="235">
        <f>ROUND(I868*H868,2)</f>
        <v>0</v>
      </c>
      <c r="K868" s="231" t="s">
        <v>229</v>
      </c>
      <c r="L868" s="46"/>
      <c r="M868" s="236" t="s">
        <v>1</v>
      </c>
      <c r="N868" s="237" t="s">
        <v>45</v>
      </c>
      <c r="O868" s="93"/>
      <c r="P868" s="238">
        <f>O868*H868</f>
        <v>0</v>
      </c>
      <c r="Q868" s="238">
        <v>0</v>
      </c>
      <c r="R868" s="238">
        <f>Q868*H868</f>
        <v>0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114</v>
      </c>
      <c r="AT868" s="240" t="s">
        <v>225</v>
      </c>
      <c r="AU868" s="240" t="s">
        <v>14</v>
      </c>
      <c r="AY868" s="19" t="s">
        <v>222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87</v>
      </c>
      <c r="BK868" s="241">
        <f>ROUND(I868*H868,2)</f>
        <v>0</v>
      </c>
      <c r="BL868" s="19" t="s">
        <v>114</v>
      </c>
      <c r="BM868" s="240" t="s">
        <v>805</v>
      </c>
    </row>
    <row r="869" s="2" customFormat="1">
      <c r="A869" s="40"/>
      <c r="B869" s="41"/>
      <c r="C869" s="42"/>
      <c r="D869" s="242" t="s">
        <v>231</v>
      </c>
      <c r="E869" s="42"/>
      <c r="F869" s="243" t="s">
        <v>806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231</v>
      </c>
      <c r="AU869" s="19" t="s">
        <v>14</v>
      </c>
    </row>
    <row r="870" s="13" customFormat="1">
      <c r="A870" s="13"/>
      <c r="B870" s="247"/>
      <c r="C870" s="248"/>
      <c r="D870" s="249" t="s">
        <v>233</v>
      </c>
      <c r="E870" s="250" t="s">
        <v>1</v>
      </c>
      <c r="F870" s="251" t="s">
        <v>234</v>
      </c>
      <c r="G870" s="248"/>
      <c r="H870" s="250" t="s">
        <v>1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7" t="s">
        <v>233</v>
      </c>
      <c r="AU870" s="257" t="s">
        <v>14</v>
      </c>
      <c r="AV870" s="13" t="s">
        <v>87</v>
      </c>
      <c r="AW870" s="13" t="s">
        <v>35</v>
      </c>
      <c r="AX870" s="13" t="s">
        <v>80</v>
      </c>
      <c r="AY870" s="257" t="s">
        <v>222</v>
      </c>
    </row>
    <row r="871" s="13" customFormat="1">
      <c r="A871" s="13"/>
      <c r="B871" s="247"/>
      <c r="C871" s="248"/>
      <c r="D871" s="249" t="s">
        <v>233</v>
      </c>
      <c r="E871" s="250" t="s">
        <v>1</v>
      </c>
      <c r="F871" s="251" t="s">
        <v>235</v>
      </c>
      <c r="G871" s="248"/>
      <c r="H871" s="250" t="s">
        <v>1</v>
      </c>
      <c r="I871" s="252"/>
      <c r="J871" s="248"/>
      <c r="K871" s="248"/>
      <c r="L871" s="253"/>
      <c r="M871" s="254"/>
      <c r="N871" s="255"/>
      <c r="O871" s="255"/>
      <c r="P871" s="255"/>
      <c r="Q871" s="255"/>
      <c r="R871" s="255"/>
      <c r="S871" s="255"/>
      <c r="T871" s="25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7" t="s">
        <v>233</v>
      </c>
      <c r="AU871" s="257" t="s">
        <v>14</v>
      </c>
      <c r="AV871" s="13" t="s">
        <v>87</v>
      </c>
      <c r="AW871" s="13" t="s">
        <v>35</v>
      </c>
      <c r="AX871" s="13" t="s">
        <v>80</v>
      </c>
      <c r="AY871" s="257" t="s">
        <v>222</v>
      </c>
    </row>
    <row r="872" s="13" customFormat="1">
      <c r="A872" s="13"/>
      <c r="B872" s="247"/>
      <c r="C872" s="248"/>
      <c r="D872" s="249" t="s">
        <v>233</v>
      </c>
      <c r="E872" s="250" t="s">
        <v>1</v>
      </c>
      <c r="F872" s="251" t="s">
        <v>237</v>
      </c>
      <c r="G872" s="248"/>
      <c r="H872" s="250" t="s">
        <v>1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7" t="s">
        <v>233</v>
      </c>
      <c r="AU872" s="257" t="s">
        <v>14</v>
      </c>
      <c r="AV872" s="13" t="s">
        <v>87</v>
      </c>
      <c r="AW872" s="13" t="s">
        <v>35</v>
      </c>
      <c r="AX872" s="13" t="s">
        <v>80</v>
      </c>
      <c r="AY872" s="257" t="s">
        <v>222</v>
      </c>
    </row>
    <row r="873" s="13" customFormat="1">
      <c r="A873" s="13"/>
      <c r="B873" s="247"/>
      <c r="C873" s="248"/>
      <c r="D873" s="249" t="s">
        <v>233</v>
      </c>
      <c r="E873" s="250" t="s">
        <v>1</v>
      </c>
      <c r="F873" s="251" t="s">
        <v>693</v>
      </c>
      <c r="G873" s="248"/>
      <c r="H873" s="250" t="s">
        <v>1</v>
      </c>
      <c r="I873" s="252"/>
      <c r="J873" s="248"/>
      <c r="K873" s="248"/>
      <c r="L873" s="253"/>
      <c r="M873" s="254"/>
      <c r="N873" s="255"/>
      <c r="O873" s="255"/>
      <c r="P873" s="255"/>
      <c r="Q873" s="255"/>
      <c r="R873" s="255"/>
      <c r="S873" s="255"/>
      <c r="T873" s="25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7" t="s">
        <v>233</v>
      </c>
      <c r="AU873" s="257" t="s">
        <v>14</v>
      </c>
      <c r="AV873" s="13" t="s">
        <v>87</v>
      </c>
      <c r="AW873" s="13" t="s">
        <v>35</v>
      </c>
      <c r="AX873" s="13" t="s">
        <v>80</v>
      </c>
      <c r="AY873" s="257" t="s">
        <v>222</v>
      </c>
    </row>
    <row r="874" s="13" customFormat="1">
      <c r="A874" s="13"/>
      <c r="B874" s="247"/>
      <c r="C874" s="248"/>
      <c r="D874" s="249" t="s">
        <v>233</v>
      </c>
      <c r="E874" s="250" t="s">
        <v>1</v>
      </c>
      <c r="F874" s="251" t="s">
        <v>237</v>
      </c>
      <c r="G874" s="248"/>
      <c r="H874" s="250" t="s">
        <v>1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7" t="s">
        <v>233</v>
      </c>
      <c r="AU874" s="257" t="s">
        <v>14</v>
      </c>
      <c r="AV874" s="13" t="s">
        <v>87</v>
      </c>
      <c r="AW874" s="13" t="s">
        <v>35</v>
      </c>
      <c r="AX874" s="13" t="s">
        <v>80</v>
      </c>
      <c r="AY874" s="257" t="s">
        <v>222</v>
      </c>
    </row>
    <row r="875" s="14" customFormat="1">
      <c r="A875" s="14"/>
      <c r="B875" s="258"/>
      <c r="C875" s="259"/>
      <c r="D875" s="249" t="s">
        <v>233</v>
      </c>
      <c r="E875" s="260" t="s">
        <v>1</v>
      </c>
      <c r="F875" s="261" t="s">
        <v>807</v>
      </c>
      <c r="G875" s="259"/>
      <c r="H875" s="262">
        <v>95.849999999999994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8" t="s">
        <v>233</v>
      </c>
      <c r="AU875" s="268" t="s">
        <v>14</v>
      </c>
      <c r="AV875" s="14" t="s">
        <v>89</v>
      </c>
      <c r="AW875" s="14" t="s">
        <v>35</v>
      </c>
      <c r="AX875" s="14" t="s">
        <v>80</v>
      </c>
      <c r="AY875" s="268" t="s">
        <v>222</v>
      </c>
    </row>
    <row r="876" s="15" customFormat="1">
      <c r="A876" s="15"/>
      <c r="B876" s="269"/>
      <c r="C876" s="270"/>
      <c r="D876" s="249" t="s">
        <v>233</v>
      </c>
      <c r="E876" s="271" t="s">
        <v>1</v>
      </c>
      <c r="F876" s="272" t="s">
        <v>242</v>
      </c>
      <c r="G876" s="270"/>
      <c r="H876" s="273">
        <v>95.849999999999994</v>
      </c>
      <c r="I876" s="274"/>
      <c r="J876" s="270"/>
      <c r="K876" s="270"/>
      <c r="L876" s="275"/>
      <c r="M876" s="276"/>
      <c r="N876" s="277"/>
      <c r="O876" s="277"/>
      <c r="P876" s="277"/>
      <c r="Q876" s="277"/>
      <c r="R876" s="277"/>
      <c r="S876" s="277"/>
      <c r="T876" s="27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9" t="s">
        <v>233</v>
      </c>
      <c r="AU876" s="279" t="s">
        <v>14</v>
      </c>
      <c r="AV876" s="15" t="s">
        <v>114</v>
      </c>
      <c r="AW876" s="15" t="s">
        <v>35</v>
      </c>
      <c r="AX876" s="15" t="s">
        <v>87</v>
      </c>
      <c r="AY876" s="279" t="s">
        <v>222</v>
      </c>
    </row>
    <row r="877" s="12" customFormat="1" ht="20.88" customHeight="1">
      <c r="A877" s="12"/>
      <c r="B877" s="213"/>
      <c r="C877" s="214"/>
      <c r="D877" s="215" t="s">
        <v>79</v>
      </c>
      <c r="E877" s="227" t="s">
        <v>717</v>
      </c>
      <c r="F877" s="227" t="s">
        <v>808</v>
      </c>
      <c r="G877" s="214"/>
      <c r="H877" s="214"/>
      <c r="I877" s="217"/>
      <c r="J877" s="228">
        <f>BK877</f>
        <v>0</v>
      </c>
      <c r="K877" s="214"/>
      <c r="L877" s="219"/>
      <c r="M877" s="220"/>
      <c r="N877" s="221"/>
      <c r="O877" s="221"/>
      <c r="P877" s="222">
        <f>SUM(P878:P967)</f>
        <v>0</v>
      </c>
      <c r="Q877" s="221"/>
      <c r="R877" s="222">
        <f>SUM(R878:R967)</f>
        <v>25.193325300000001</v>
      </c>
      <c r="S877" s="221"/>
      <c r="T877" s="223">
        <f>SUM(T878:T967)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24" t="s">
        <v>87</v>
      </c>
      <c r="AT877" s="225" t="s">
        <v>79</v>
      </c>
      <c r="AU877" s="225" t="s">
        <v>89</v>
      </c>
      <c r="AY877" s="224" t="s">
        <v>222</v>
      </c>
      <c r="BK877" s="226">
        <f>SUM(BK878:BK967)</f>
        <v>0</v>
      </c>
    </row>
    <row r="878" s="2" customFormat="1" ht="24.15" customHeight="1">
      <c r="A878" s="40"/>
      <c r="B878" s="41"/>
      <c r="C878" s="229" t="s">
        <v>809</v>
      </c>
      <c r="D878" s="229" t="s">
        <v>225</v>
      </c>
      <c r="E878" s="230" t="s">
        <v>810</v>
      </c>
      <c r="F878" s="231" t="s">
        <v>811</v>
      </c>
      <c r="G878" s="232" t="s">
        <v>228</v>
      </c>
      <c r="H878" s="233">
        <v>228.71000000000001</v>
      </c>
      <c r="I878" s="234"/>
      <c r="J878" s="235">
        <f>ROUND(I878*H878,2)</f>
        <v>0</v>
      </c>
      <c r="K878" s="231" t="s">
        <v>229</v>
      </c>
      <c r="L878" s="46"/>
      <c r="M878" s="236" t="s">
        <v>1</v>
      </c>
      <c r="N878" s="237" t="s">
        <v>45</v>
      </c>
      <c r="O878" s="93"/>
      <c r="P878" s="238">
        <f>O878*H878</f>
        <v>0</v>
      </c>
      <c r="Q878" s="238">
        <v>0.11</v>
      </c>
      <c r="R878" s="238">
        <f>Q878*H878</f>
        <v>25.158100000000001</v>
      </c>
      <c r="S878" s="238">
        <v>0</v>
      </c>
      <c r="T878" s="239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0" t="s">
        <v>114</v>
      </c>
      <c r="AT878" s="240" t="s">
        <v>225</v>
      </c>
      <c r="AU878" s="240" t="s">
        <v>14</v>
      </c>
      <c r="AY878" s="19" t="s">
        <v>222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9" t="s">
        <v>87</v>
      </c>
      <c r="BK878" s="241">
        <f>ROUND(I878*H878,2)</f>
        <v>0</v>
      </c>
      <c r="BL878" s="19" t="s">
        <v>114</v>
      </c>
      <c r="BM878" s="240" t="s">
        <v>812</v>
      </c>
    </row>
    <row r="879" s="2" customFormat="1">
      <c r="A879" s="40"/>
      <c r="B879" s="41"/>
      <c r="C879" s="42"/>
      <c r="D879" s="242" t="s">
        <v>231</v>
      </c>
      <c r="E879" s="42"/>
      <c r="F879" s="243" t="s">
        <v>813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231</v>
      </c>
      <c r="AU879" s="19" t="s">
        <v>14</v>
      </c>
    </row>
    <row r="880" s="13" customFormat="1">
      <c r="A880" s="13"/>
      <c r="B880" s="247"/>
      <c r="C880" s="248"/>
      <c r="D880" s="249" t="s">
        <v>233</v>
      </c>
      <c r="E880" s="250" t="s">
        <v>1</v>
      </c>
      <c r="F880" s="251" t="s">
        <v>234</v>
      </c>
      <c r="G880" s="248"/>
      <c r="H880" s="250" t="s">
        <v>1</v>
      </c>
      <c r="I880" s="252"/>
      <c r="J880" s="248"/>
      <c r="K880" s="248"/>
      <c r="L880" s="253"/>
      <c r="M880" s="254"/>
      <c r="N880" s="255"/>
      <c r="O880" s="255"/>
      <c r="P880" s="255"/>
      <c r="Q880" s="255"/>
      <c r="R880" s="255"/>
      <c r="S880" s="255"/>
      <c r="T880" s="25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7" t="s">
        <v>233</v>
      </c>
      <c r="AU880" s="257" t="s">
        <v>14</v>
      </c>
      <c r="AV880" s="13" t="s">
        <v>87</v>
      </c>
      <c r="AW880" s="13" t="s">
        <v>35</v>
      </c>
      <c r="AX880" s="13" t="s">
        <v>80</v>
      </c>
      <c r="AY880" s="257" t="s">
        <v>222</v>
      </c>
    </row>
    <row r="881" s="13" customFormat="1">
      <c r="A881" s="13"/>
      <c r="B881" s="247"/>
      <c r="C881" s="248"/>
      <c r="D881" s="249" t="s">
        <v>233</v>
      </c>
      <c r="E881" s="250" t="s">
        <v>1</v>
      </c>
      <c r="F881" s="251" t="s">
        <v>235</v>
      </c>
      <c r="G881" s="248"/>
      <c r="H881" s="250" t="s">
        <v>1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7" t="s">
        <v>233</v>
      </c>
      <c r="AU881" s="257" t="s">
        <v>14</v>
      </c>
      <c r="AV881" s="13" t="s">
        <v>87</v>
      </c>
      <c r="AW881" s="13" t="s">
        <v>35</v>
      </c>
      <c r="AX881" s="13" t="s">
        <v>80</v>
      </c>
      <c r="AY881" s="257" t="s">
        <v>222</v>
      </c>
    </row>
    <row r="882" s="13" customFormat="1">
      <c r="A882" s="13"/>
      <c r="B882" s="247"/>
      <c r="C882" s="248"/>
      <c r="D882" s="249" t="s">
        <v>233</v>
      </c>
      <c r="E882" s="250" t="s">
        <v>1</v>
      </c>
      <c r="F882" s="251" t="s">
        <v>237</v>
      </c>
      <c r="G882" s="248"/>
      <c r="H882" s="250" t="s">
        <v>1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7" t="s">
        <v>233</v>
      </c>
      <c r="AU882" s="257" t="s">
        <v>14</v>
      </c>
      <c r="AV882" s="13" t="s">
        <v>87</v>
      </c>
      <c r="AW882" s="13" t="s">
        <v>35</v>
      </c>
      <c r="AX882" s="13" t="s">
        <v>80</v>
      </c>
      <c r="AY882" s="257" t="s">
        <v>222</v>
      </c>
    </row>
    <row r="883" s="13" customFormat="1">
      <c r="A883" s="13"/>
      <c r="B883" s="247"/>
      <c r="C883" s="248"/>
      <c r="D883" s="249" t="s">
        <v>233</v>
      </c>
      <c r="E883" s="250" t="s">
        <v>1</v>
      </c>
      <c r="F883" s="251" t="s">
        <v>409</v>
      </c>
      <c r="G883" s="248"/>
      <c r="H883" s="250" t="s">
        <v>1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7" t="s">
        <v>233</v>
      </c>
      <c r="AU883" s="257" t="s">
        <v>14</v>
      </c>
      <c r="AV883" s="13" t="s">
        <v>87</v>
      </c>
      <c r="AW883" s="13" t="s">
        <v>35</v>
      </c>
      <c r="AX883" s="13" t="s">
        <v>80</v>
      </c>
      <c r="AY883" s="257" t="s">
        <v>222</v>
      </c>
    </row>
    <row r="884" s="14" customFormat="1">
      <c r="A884" s="14"/>
      <c r="B884" s="258"/>
      <c r="C884" s="259"/>
      <c r="D884" s="249" t="s">
        <v>233</v>
      </c>
      <c r="E884" s="260" t="s">
        <v>1</v>
      </c>
      <c r="F884" s="261" t="s">
        <v>814</v>
      </c>
      <c r="G884" s="259"/>
      <c r="H884" s="262">
        <v>11.16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233</v>
      </c>
      <c r="AU884" s="268" t="s">
        <v>14</v>
      </c>
      <c r="AV884" s="14" t="s">
        <v>89</v>
      </c>
      <c r="AW884" s="14" t="s">
        <v>35</v>
      </c>
      <c r="AX884" s="14" t="s">
        <v>80</v>
      </c>
      <c r="AY884" s="268" t="s">
        <v>222</v>
      </c>
    </row>
    <row r="885" s="14" customFormat="1">
      <c r="A885" s="14"/>
      <c r="B885" s="258"/>
      <c r="C885" s="259"/>
      <c r="D885" s="249" t="s">
        <v>233</v>
      </c>
      <c r="E885" s="260" t="s">
        <v>1</v>
      </c>
      <c r="F885" s="261" t="s">
        <v>815</v>
      </c>
      <c r="G885" s="259"/>
      <c r="H885" s="262">
        <v>11.060000000000001</v>
      </c>
      <c r="I885" s="263"/>
      <c r="J885" s="259"/>
      <c r="K885" s="259"/>
      <c r="L885" s="264"/>
      <c r="M885" s="265"/>
      <c r="N885" s="266"/>
      <c r="O885" s="266"/>
      <c r="P885" s="266"/>
      <c r="Q885" s="266"/>
      <c r="R885" s="266"/>
      <c r="S885" s="266"/>
      <c r="T885" s="26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8" t="s">
        <v>233</v>
      </c>
      <c r="AU885" s="268" t="s">
        <v>14</v>
      </c>
      <c r="AV885" s="14" t="s">
        <v>89</v>
      </c>
      <c r="AW885" s="14" t="s">
        <v>35</v>
      </c>
      <c r="AX885" s="14" t="s">
        <v>80</v>
      </c>
      <c r="AY885" s="268" t="s">
        <v>222</v>
      </c>
    </row>
    <row r="886" s="14" customFormat="1">
      <c r="A886" s="14"/>
      <c r="B886" s="258"/>
      <c r="C886" s="259"/>
      <c r="D886" s="249" t="s">
        <v>233</v>
      </c>
      <c r="E886" s="260" t="s">
        <v>1</v>
      </c>
      <c r="F886" s="261" t="s">
        <v>816</v>
      </c>
      <c r="G886" s="259"/>
      <c r="H886" s="262">
        <v>37.950000000000003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8" t="s">
        <v>233</v>
      </c>
      <c r="AU886" s="268" t="s">
        <v>14</v>
      </c>
      <c r="AV886" s="14" t="s">
        <v>89</v>
      </c>
      <c r="AW886" s="14" t="s">
        <v>35</v>
      </c>
      <c r="AX886" s="14" t="s">
        <v>80</v>
      </c>
      <c r="AY886" s="268" t="s">
        <v>222</v>
      </c>
    </row>
    <row r="887" s="14" customFormat="1">
      <c r="A887" s="14"/>
      <c r="B887" s="258"/>
      <c r="C887" s="259"/>
      <c r="D887" s="249" t="s">
        <v>233</v>
      </c>
      <c r="E887" s="260" t="s">
        <v>1</v>
      </c>
      <c r="F887" s="261" t="s">
        <v>817</v>
      </c>
      <c r="G887" s="259"/>
      <c r="H887" s="262">
        <v>4.04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8" t="s">
        <v>233</v>
      </c>
      <c r="AU887" s="268" t="s">
        <v>14</v>
      </c>
      <c r="AV887" s="14" t="s">
        <v>89</v>
      </c>
      <c r="AW887" s="14" t="s">
        <v>35</v>
      </c>
      <c r="AX887" s="14" t="s">
        <v>80</v>
      </c>
      <c r="AY887" s="268" t="s">
        <v>222</v>
      </c>
    </row>
    <row r="888" s="14" customFormat="1">
      <c r="A888" s="14"/>
      <c r="B888" s="258"/>
      <c r="C888" s="259"/>
      <c r="D888" s="249" t="s">
        <v>233</v>
      </c>
      <c r="E888" s="260" t="s">
        <v>1</v>
      </c>
      <c r="F888" s="261" t="s">
        <v>818</v>
      </c>
      <c r="G888" s="259"/>
      <c r="H888" s="262">
        <v>6.2300000000000004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8" t="s">
        <v>233</v>
      </c>
      <c r="AU888" s="268" t="s">
        <v>14</v>
      </c>
      <c r="AV888" s="14" t="s">
        <v>89</v>
      </c>
      <c r="AW888" s="14" t="s">
        <v>35</v>
      </c>
      <c r="AX888" s="14" t="s">
        <v>80</v>
      </c>
      <c r="AY888" s="268" t="s">
        <v>222</v>
      </c>
    </row>
    <row r="889" s="14" customFormat="1">
      <c r="A889" s="14"/>
      <c r="B889" s="258"/>
      <c r="C889" s="259"/>
      <c r="D889" s="249" t="s">
        <v>233</v>
      </c>
      <c r="E889" s="260" t="s">
        <v>1</v>
      </c>
      <c r="F889" s="261" t="s">
        <v>819</v>
      </c>
      <c r="G889" s="259"/>
      <c r="H889" s="262">
        <v>13.9</v>
      </c>
      <c r="I889" s="263"/>
      <c r="J889" s="259"/>
      <c r="K889" s="259"/>
      <c r="L889" s="264"/>
      <c r="M889" s="265"/>
      <c r="N889" s="266"/>
      <c r="O889" s="266"/>
      <c r="P889" s="266"/>
      <c r="Q889" s="266"/>
      <c r="R889" s="266"/>
      <c r="S889" s="266"/>
      <c r="T889" s="26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8" t="s">
        <v>233</v>
      </c>
      <c r="AU889" s="268" t="s">
        <v>14</v>
      </c>
      <c r="AV889" s="14" t="s">
        <v>89</v>
      </c>
      <c r="AW889" s="14" t="s">
        <v>35</v>
      </c>
      <c r="AX889" s="14" t="s">
        <v>80</v>
      </c>
      <c r="AY889" s="268" t="s">
        <v>222</v>
      </c>
    </row>
    <row r="890" s="14" customFormat="1">
      <c r="A890" s="14"/>
      <c r="B890" s="258"/>
      <c r="C890" s="259"/>
      <c r="D890" s="249" t="s">
        <v>233</v>
      </c>
      <c r="E890" s="260" t="s">
        <v>1</v>
      </c>
      <c r="F890" s="261" t="s">
        <v>820</v>
      </c>
      <c r="G890" s="259"/>
      <c r="H890" s="262">
        <v>4.0999999999999996</v>
      </c>
      <c r="I890" s="263"/>
      <c r="J890" s="259"/>
      <c r="K890" s="259"/>
      <c r="L890" s="264"/>
      <c r="M890" s="265"/>
      <c r="N890" s="266"/>
      <c r="O890" s="266"/>
      <c r="P890" s="266"/>
      <c r="Q890" s="266"/>
      <c r="R890" s="266"/>
      <c r="S890" s="266"/>
      <c r="T890" s="26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8" t="s">
        <v>233</v>
      </c>
      <c r="AU890" s="268" t="s">
        <v>14</v>
      </c>
      <c r="AV890" s="14" t="s">
        <v>89</v>
      </c>
      <c r="AW890" s="14" t="s">
        <v>35</v>
      </c>
      <c r="AX890" s="14" t="s">
        <v>80</v>
      </c>
      <c r="AY890" s="268" t="s">
        <v>222</v>
      </c>
    </row>
    <row r="891" s="14" customFormat="1">
      <c r="A891" s="14"/>
      <c r="B891" s="258"/>
      <c r="C891" s="259"/>
      <c r="D891" s="249" t="s">
        <v>233</v>
      </c>
      <c r="E891" s="260" t="s">
        <v>1</v>
      </c>
      <c r="F891" s="261" t="s">
        <v>821</v>
      </c>
      <c r="G891" s="259"/>
      <c r="H891" s="262">
        <v>3.6899999999999999</v>
      </c>
      <c r="I891" s="263"/>
      <c r="J891" s="259"/>
      <c r="K891" s="259"/>
      <c r="L891" s="264"/>
      <c r="M891" s="265"/>
      <c r="N891" s="266"/>
      <c r="O891" s="266"/>
      <c r="P891" s="266"/>
      <c r="Q891" s="266"/>
      <c r="R891" s="266"/>
      <c r="S891" s="266"/>
      <c r="T891" s="26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8" t="s">
        <v>233</v>
      </c>
      <c r="AU891" s="268" t="s">
        <v>14</v>
      </c>
      <c r="AV891" s="14" t="s">
        <v>89</v>
      </c>
      <c r="AW891" s="14" t="s">
        <v>35</v>
      </c>
      <c r="AX891" s="14" t="s">
        <v>80</v>
      </c>
      <c r="AY891" s="268" t="s">
        <v>222</v>
      </c>
    </row>
    <row r="892" s="14" customFormat="1">
      <c r="A892" s="14"/>
      <c r="B892" s="258"/>
      <c r="C892" s="259"/>
      <c r="D892" s="249" t="s">
        <v>233</v>
      </c>
      <c r="E892" s="260" t="s">
        <v>1</v>
      </c>
      <c r="F892" s="261" t="s">
        <v>822</v>
      </c>
      <c r="G892" s="259"/>
      <c r="H892" s="262">
        <v>13.9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233</v>
      </c>
      <c r="AU892" s="268" t="s">
        <v>14</v>
      </c>
      <c r="AV892" s="14" t="s">
        <v>89</v>
      </c>
      <c r="AW892" s="14" t="s">
        <v>35</v>
      </c>
      <c r="AX892" s="14" t="s">
        <v>80</v>
      </c>
      <c r="AY892" s="268" t="s">
        <v>222</v>
      </c>
    </row>
    <row r="893" s="14" customFormat="1">
      <c r="A893" s="14"/>
      <c r="B893" s="258"/>
      <c r="C893" s="259"/>
      <c r="D893" s="249" t="s">
        <v>233</v>
      </c>
      <c r="E893" s="260" t="s">
        <v>1</v>
      </c>
      <c r="F893" s="261" t="s">
        <v>823</v>
      </c>
      <c r="G893" s="259"/>
      <c r="H893" s="262">
        <v>4.1600000000000001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233</v>
      </c>
      <c r="AU893" s="268" t="s">
        <v>14</v>
      </c>
      <c r="AV893" s="14" t="s">
        <v>89</v>
      </c>
      <c r="AW893" s="14" t="s">
        <v>35</v>
      </c>
      <c r="AX893" s="14" t="s">
        <v>80</v>
      </c>
      <c r="AY893" s="268" t="s">
        <v>222</v>
      </c>
    </row>
    <row r="894" s="14" customFormat="1">
      <c r="A894" s="14"/>
      <c r="B894" s="258"/>
      <c r="C894" s="259"/>
      <c r="D894" s="249" t="s">
        <v>233</v>
      </c>
      <c r="E894" s="260" t="s">
        <v>1</v>
      </c>
      <c r="F894" s="261" t="s">
        <v>824</v>
      </c>
      <c r="G894" s="259"/>
      <c r="H894" s="262">
        <v>3.6899999999999999</v>
      </c>
      <c r="I894" s="263"/>
      <c r="J894" s="259"/>
      <c r="K894" s="259"/>
      <c r="L894" s="264"/>
      <c r="M894" s="265"/>
      <c r="N894" s="266"/>
      <c r="O894" s="266"/>
      <c r="P894" s="266"/>
      <c r="Q894" s="266"/>
      <c r="R894" s="266"/>
      <c r="S894" s="266"/>
      <c r="T894" s="26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8" t="s">
        <v>233</v>
      </c>
      <c r="AU894" s="268" t="s">
        <v>14</v>
      </c>
      <c r="AV894" s="14" t="s">
        <v>89</v>
      </c>
      <c r="AW894" s="14" t="s">
        <v>35</v>
      </c>
      <c r="AX894" s="14" t="s">
        <v>80</v>
      </c>
      <c r="AY894" s="268" t="s">
        <v>222</v>
      </c>
    </row>
    <row r="895" s="14" customFormat="1">
      <c r="A895" s="14"/>
      <c r="B895" s="258"/>
      <c r="C895" s="259"/>
      <c r="D895" s="249" t="s">
        <v>233</v>
      </c>
      <c r="E895" s="260" t="s">
        <v>1</v>
      </c>
      <c r="F895" s="261" t="s">
        <v>825</v>
      </c>
      <c r="G895" s="259"/>
      <c r="H895" s="262">
        <v>8.5299999999999994</v>
      </c>
      <c r="I895" s="263"/>
      <c r="J895" s="259"/>
      <c r="K895" s="259"/>
      <c r="L895" s="264"/>
      <c r="M895" s="265"/>
      <c r="N895" s="266"/>
      <c r="O895" s="266"/>
      <c r="P895" s="266"/>
      <c r="Q895" s="266"/>
      <c r="R895" s="266"/>
      <c r="S895" s="266"/>
      <c r="T895" s="26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8" t="s">
        <v>233</v>
      </c>
      <c r="AU895" s="268" t="s">
        <v>14</v>
      </c>
      <c r="AV895" s="14" t="s">
        <v>89</v>
      </c>
      <c r="AW895" s="14" t="s">
        <v>35</v>
      </c>
      <c r="AX895" s="14" t="s">
        <v>80</v>
      </c>
      <c r="AY895" s="268" t="s">
        <v>222</v>
      </c>
    </row>
    <row r="896" s="14" customFormat="1">
      <c r="A896" s="14"/>
      <c r="B896" s="258"/>
      <c r="C896" s="259"/>
      <c r="D896" s="249" t="s">
        <v>233</v>
      </c>
      <c r="E896" s="260" t="s">
        <v>1</v>
      </c>
      <c r="F896" s="261" t="s">
        <v>826</v>
      </c>
      <c r="G896" s="259"/>
      <c r="H896" s="262">
        <v>5.4500000000000002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8" t="s">
        <v>233</v>
      </c>
      <c r="AU896" s="268" t="s">
        <v>14</v>
      </c>
      <c r="AV896" s="14" t="s">
        <v>89</v>
      </c>
      <c r="AW896" s="14" t="s">
        <v>35</v>
      </c>
      <c r="AX896" s="14" t="s">
        <v>80</v>
      </c>
      <c r="AY896" s="268" t="s">
        <v>222</v>
      </c>
    </row>
    <row r="897" s="14" customFormat="1">
      <c r="A897" s="14"/>
      <c r="B897" s="258"/>
      <c r="C897" s="259"/>
      <c r="D897" s="249" t="s">
        <v>233</v>
      </c>
      <c r="E897" s="260" t="s">
        <v>1</v>
      </c>
      <c r="F897" s="261" t="s">
        <v>827</v>
      </c>
      <c r="G897" s="259"/>
      <c r="H897" s="262">
        <v>1.5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233</v>
      </c>
      <c r="AU897" s="268" t="s">
        <v>14</v>
      </c>
      <c r="AV897" s="14" t="s">
        <v>89</v>
      </c>
      <c r="AW897" s="14" t="s">
        <v>35</v>
      </c>
      <c r="AX897" s="14" t="s">
        <v>80</v>
      </c>
      <c r="AY897" s="268" t="s">
        <v>222</v>
      </c>
    </row>
    <row r="898" s="14" customFormat="1">
      <c r="A898" s="14"/>
      <c r="B898" s="258"/>
      <c r="C898" s="259"/>
      <c r="D898" s="249" t="s">
        <v>233</v>
      </c>
      <c r="E898" s="260" t="s">
        <v>1</v>
      </c>
      <c r="F898" s="261" t="s">
        <v>828</v>
      </c>
      <c r="G898" s="259"/>
      <c r="H898" s="262">
        <v>1.97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233</v>
      </c>
      <c r="AU898" s="268" t="s">
        <v>14</v>
      </c>
      <c r="AV898" s="14" t="s">
        <v>89</v>
      </c>
      <c r="AW898" s="14" t="s">
        <v>35</v>
      </c>
      <c r="AX898" s="14" t="s">
        <v>80</v>
      </c>
      <c r="AY898" s="268" t="s">
        <v>222</v>
      </c>
    </row>
    <row r="899" s="14" customFormat="1">
      <c r="A899" s="14"/>
      <c r="B899" s="258"/>
      <c r="C899" s="259"/>
      <c r="D899" s="249" t="s">
        <v>233</v>
      </c>
      <c r="E899" s="260" t="s">
        <v>1</v>
      </c>
      <c r="F899" s="261" t="s">
        <v>829</v>
      </c>
      <c r="G899" s="259"/>
      <c r="H899" s="262">
        <v>2.3100000000000001</v>
      </c>
      <c r="I899" s="263"/>
      <c r="J899" s="259"/>
      <c r="K899" s="259"/>
      <c r="L899" s="264"/>
      <c r="M899" s="265"/>
      <c r="N899" s="266"/>
      <c r="O899" s="266"/>
      <c r="P899" s="266"/>
      <c r="Q899" s="266"/>
      <c r="R899" s="266"/>
      <c r="S899" s="266"/>
      <c r="T899" s="26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8" t="s">
        <v>233</v>
      </c>
      <c r="AU899" s="268" t="s">
        <v>14</v>
      </c>
      <c r="AV899" s="14" t="s">
        <v>89</v>
      </c>
      <c r="AW899" s="14" t="s">
        <v>35</v>
      </c>
      <c r="AX899" s="14" t="s">
        <v>80</v>
      </c>
      <c r="AY899" s="268" t="s">
        <v>222</v>
      </c>
    </row>
    <row r="900" s="14" customFormat="1">
      <c r="A900" s="14"/>
      <c r="B900" s="258"/>
      <c r="C900" s="259"/>
      <c r="D900" s="249" t="s">
        <v>233</v>
      </c>
      <c r="E900" s="260" t="s">
        <v>1</v>
      </c>
      <c r="F900" s="261" t="s">
        <v>830</v>
      </c>
      <c r="G900" s="259"/>
      <c r="H900" s="262">
        <v>20.73</v>
      </c>
      <c r="I900" s="263"/>
      <c r="J900" s="259"/>
      <c r="K900" s="259"/>
      <c r="L900" s="264"/>
      <c r="M900" s="265"/>
      <c r="N900" s="266"/>
      <c r="O900" s="266"/>
      <c r="P900" s="266"/>
      <c r="Q900" s="266"/>
      <c r="R900" s="266"/>
      <c r="S900" s="266"/>
      <c r="T900" s="26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8" t="s">
        <v>233</v>
      </c>
      <c r="AU900" s="268" t="s">
        <v>14</v>
      </c>
      <c r="AV900" s="14" t="s">
        <v>89</v>
      </c>
      <c r="AW900" s="14" t="s">
        <v>35</v>
      </c>
      <c r="AX900" s="14" t="s">
        <v>80</v>
      </c>
      <c r="AY900" s="268" t="s">
        <v>222</v>
      </c>
    </row>
    <row r="901" s="14" customFormat="1">
      <c r="A901" s="14"/>
      <c r="B901" s="258"/>
      <c r="C901" s="259"/>
      <c r="D901" s="249" t="s">
        <v>233</v>
      </c>
      <c r="E901" s="260" t="s">
        <v>1</v>
      </c>
      <c r="F901" s="261" t="s">
        <v>831</v>
      </c>
      <c r="G901" s="259"/>
      <c r="H901" s="262">
        <v>6.3499999999999996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8" t="s">
        <v>233</v>
      </c>
      <c r="AU901" s="268" t="s">
        <v>14</v>
      </c>
      <c r="AV901" s="14" t="s">
        <v>89</v>
      </c>
      <c r="AW901" s="14" t="s">
        <v>35</v>
      </c>
      <c r="AX901" s="14" t="s">
        <v>80</v>
      </c>
      <c r="AY901" s="268" t="s">
        <v>222</v>
      </c>
    </row>
    <row r="902" s="14" customFormat="1">
      <c r="A902" s="14"/>
      <c r="B902" s="258"/>
      <c r="C902" s="259"/>
      <c r="D902" s="249" t="s">
        <v>233</v>
      </c>
      <c r="E902" s="260" t="s">
        <v>1</v>
      </c>
      <c r="F902" s="261" t="s">
        <v>832</v>
      </c>
      <c r="G902" s="259"/>
      <c r="H902" s="262">
        <v>6.8300000000000001</v>
      </c>
      <c r="I902" s="263"/>
      <c r="J902" s="259"/>
      <c r="K902" s="259"/>
      <c r="L902" s="264"/>
      <c r="M902" s="265"/>
      <c r="N902" s="266"/>
      <c r="O902" s="266"/>
      <c r="P902" s="266"/>
      <c r="Q902" s="266"/>
      <c r="R902" s="266"/>
      <c r="S902" s="266"/>
      <c r="T902" s="26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8" t="s">
        <v>233</v>
      </c>
      <c r="AU902" s="268" t="s">
        <v>14</v>
      </c>
      <c r="AV902" s="14" t="s">
        <v>89</v>
      </c>
      <c r="AW902" s="14" t="s">
        <v>35</v>
      </c>
      <c r="AX902" s="14" t="s">
        <v>80</v>
      </c>
      <c r="AY902" s="268" t="s">
        <v>222</v>
      </c>
    </row>
    <row r="903" s="14" customFormat="1">
      <c r="A903" s="14"/>
      <c r="B903" s="258"/>
      <c r="C903" s="259"/>
      <c r="D903" s="249" t="s">
        <v>233</v>
      </c>
      <c r="E903" s="260" t="s">
        <v>1</v>
      </c>
      <c r="F903" s="261" t="s">
        <v>833</v>
      </c>
      <c r="G903" s="259"/>
      <c r="H903" s="262">
        <v>8.5700000000000003</v>
      </c>
      <c r="I903" s="263"/>
      <c r="J903" s="259"/>
      <c r="K903" s="259"/>
      <c r="L903" s="264"/>
      <c r="M903" s="265"/>
      <c r="N903" s="266"/>
      <c r="O903" s="266"/>
      <c r="P903" s="266"/>
      <c r="Q903" s="266"/>
      <c r="R903" s="266"/>
      <c r="S903" s="266"/>
      <c r="T903" s="26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8" t="s">
        <v>233</v>
      </c>
      <c r="AU903" s="268" t="s">
        <v>14</v>
      </c>
      <c r="AV903" s="14" t="s">
        <v>89</v>
      </c>
      <c r="AW903" s="14" t="s">
        <v>35</v>
      </c>
      <c r="AX903" s="14" t="s">
        <v>80</v>
      </c>
      <c r="AY903" s="268" t="s">
        <v>222</v>
      </c>
    </row>
    <row r="904" s="14" customFormat="1">
      <c r="A904" s="14"/>
      <c r="B904" s="258"/>
      <c r="C904" s="259"/>
      <c r="D904" s="249" t="s">
        <v>233</v>
      </c>
      <c r="E904" s="260" t="s">
        <v>1</v>
      </c>
      <c r="F904" s="261" t="s">
        <v>834</v>
      </c>
      <c r="G904" s="259"/>
      <c r="H904" s="262">
        <v>3.2200000000000002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233</v>
      </c>
      <c r="AU904" s="268" t="s">
        <v>14</v>
      </c>
      <c r="AV904" s="14" t="s">
        <v>89</v>
      </c>
      <c r="AW904" s="14" t="s">
        <v>35</v>
      </c>
      <c r="AX904" s="14" t="s">
        <v>80</v>
      </c>
      <c r="AY904" s="268" t="s">
        <v>222</v>
      </c>
    </row>
    <row r="905" s="14" customFormat="1">
      <c r="A905" s="14"/>
      <c r="B905" s="258"/>
      <c r="C905" s="259"/>
      <c r="D905" s="249" t="s">
        <v>233</v>
      </c>
      <c r="E905" s="260" t="s">
        <v>1</v>
      </c>
      <c r="F905" s="261" t="s">
        <v>835</v>
      </c>
      <c r="G905" s="259"/>
      <c r="H905" s="262">
        <v>41.359999999999999</v>
      </c>
      <c r="I905" s="263"/>
      <c r="J905" s="259"/>
      <c r="K905" s="259"/>
      <c r="L905" s="264"/>
      <c r="M905" s="265"/>
      <c r="N905" s="266"/>
      <c r="O905" s="266"/>
      <c r="P905" s="266"/>
      <c r="Q905" s="266"/>
      <c r="R905" s="266"/>
      <c r="S905" s="266"/>
      <c r="T905" s="26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8" t="s">
        <v>233</v>
      </c>
      <c r="AU905" s="268" t="s">
        <v>14</v>
      </c>
      <c r="AV905" s="14" t="s">
        <v>89</v>
      </c>
      <c r="AW905" s="14" t="s">
        <v>35</v>
      </c>
      <c r="AX905" s="14" t="s">
        <v>80</v>
      </c>
      <c r="AY905" s="268" t="s">
        <v>222</v>
      </c>
    </row>
    <row r="906" s="14" customFormat="1">
      <c r="A906" s="14"/>
      <c r="B906" s="258"/>
      <c r="C906" s="259"/>
      <c r="D906" s="249" t="s">
        <v>233</v>
      </c>
      <c r="E906" s="260" t="s">
        <v>1</v>
      </c>
      <c r="F906" s="261" t="s">
        <v>836</v>
      </c>
      <c r="G906" s="259"/>
      <c r="H906" s="262">
        <v>8.0099999999999998</v>
      </c>
      <c r="I906" s="263"/>
      <c r="J906" s="259"/>
      <c r="K906" s="259"/>
      <c r="L906" s="264"/>
      <c r="M906" s="265"/>
      <c r="N906" s="266"/>
      <c r="O906" s="266"/>
      <c r="P906" s="266"/>
      <c r="Q906" s="266"/>
      <c r="R906" s="266"/>
      <c r="S906" s="266"/>
      <c r="T906" s="26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8" t="s">
        <v>233</v>
      </c>
      <c r="AU906" s="268" t="s">
        <v>14</v>
      </c>
      <c r="AV906" s="14" t="s">
        <v>89</v>
      </c>
      <c r="AW906" s="14" t="s">
        <v>35</v>
      </c>
      <c r="AX906" s="14" t="s">
        <v>80</v>
      </c>
      <c r="AY906" s="268" t="s">
        <v>222</v>
      </c>
    </row>
    <row r="907" s="15" customFormat="1">
      <c r="A907" s="15"/>
      <c r="B907" s="269"/>
      <c r="C907" s="270"/>
      <c r="D907" s="249" t="s">
        <v>233</v>
      </c>
      <c r="E907" s="271" t="s">
        <v>1</v>
      </c>
      <c r="F907" s="272" t="s">
        <v>242</v>
      </c>
      <c r="G907" s="270"/>
      <c r="H907" s="273">
        <v>228.71000000000001</v>
      </c>
      <c r="I907" s="274"/>
      <c r="J907" s="270"/>
      <c r="K907" s="270"/>
      <c r="L907" s="275"/>
      <c r="M907" s="276"/>
      <c r="N907" s="277"/>
      <c r="O907" s="277"/>
      <c r="P907" s="277"/>
      <c r="Q907" s="277"/>
      <c r="R907" s="277"/>
      <c r="S907" s="277"/>
      <c r="T907" s="278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9" t="s">
        <v>233</v>
      </c>
      <c r="AU907" s="279" t="s">
        <v>14</v>
      </c>
      <c r="AV907" s="15" t="s">
        <v>114</v>
      </c>
      <c r="AW907" s="15" t="s">
        <v>35</v>
      </c>
      <c r="AX907" s="15" t="s">
        <v>87</v>
      </c>
      <c r="AY907" s="279" t="s">
        <v>222</v>
      </c>
    </row>
    <row r="908" s="2" customFormat="1" ht="16.5" customHeight="1">
      <c r="A908" s="40"/>
      <c r="B908" s="41"/>
      <c r="C908" s="229" t="s">
        <v>689</v>
      </c>
      <c r="D908" s="229" t="s">
        <v>225</v>
      </c>
      <c r="E908" s="230" t="s">
        <v>837</v>
      </c>
      <c r="F908" s="231" t="s">
        <v>838</v>
      </c>
      <c r="G908" s="232" t="s">
        <v>228</v>
      </c>
      <c r="H908" s="233">
        <v>228.71000000000001</v>
      </c>
      <c r="I908" s="234"/>
      <c r="J908" s="235">
        <f>ROUND(I908*H908,2)</f>
        <v>0</v>
      </c>
      <c r="K908" s="231" t="s">
        <v>229</v>
      </c>
      <c r="L908" s="46"/>
      <c r="M908" s="236" t="s">
        <v>1</v>
      </c>
      <c r="N908" s="237" t="s">
        <v>45</v>
      </c>
      <c r="O908" s="93"/>
      <c r="P908" s="238">
        <f>O908*H908</f>
        <v>0</v>
      </c>
      <c r="Q908" s="238">
        <v>0.00012999999999999999</v>
      </c>
      <c r="R908" s="238">
        <f>Q908*H908</f>
        <v>0.0297323</v>
      </c>
      <c r="S908" s="238">
        <v>0</v>
      </c>
      <c r="T908" s="239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0" t="s">
        <v>114</v>
      </c>
      <c r="AT908" s="240" t="s">
        <v>225</v>
      </c>
      <c r="AU908" s="240" t="s">
        <v>14</v>
      </c>
      <c r="AY908" s="19" t="s">
        <v>222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9" t="s">
        <v>87</v>
      </c>
      <c r="BK908" s="241">
        <f>ROUND(I908*H908,2)</f>
        <v>0</v>
      </c>
      <c r="BL908" s="19" t="s">
        <v>114</v>
      </c>
      <c r="BM908" s="240" t="s">
        <v>839</v>
      </c>
    </row>
    <row r="909" s="2" customFormat="1">
      <c r="A909" s="40"/>
      <c r="B909" s="41"/>
      <c r="C909" s="42"/>
      <c r="D909" s="242" t="s">
        <v>231</v>
      </c>
      <c r="E909" s="42"/>
      <c r="F909" s="243" t="s">
        <v>840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231</v>
      </c>
      <c r="AU909" s="19" t="s">
        <v>14</v>
      </c>
    </row>
    <row r="910" s="13" customFormat="1">
      <c r="A910" s="13"/>
      <c r="B910" s="247"/>
      <c r="C910" s="248"/>
      <c r="D910" s="249" t="s">
        <v>233</v>
      </c>
      <c r="E910" s="250" t="s">
        <v>1</v>
      </c>
      <c r="F910" s="251" t="s">
        <v>234</v>
      </c>
      <c r="G910" s="248"/>
      <c r="H910" s="250" t="s">
        <v>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7" t="s">
        <v>233</v>
      </c>
      <c r="AU910" s="257" t="s">
        <v>14</v>
      </c>
      <c r="AV910" s="13" t="s">
        <v>87</v>
      </c>
      <c r="AW910" s="13" t="s">
        <v>35</v>
      </c>
      <c r="AX910" s="13" t="s">
        <v>80</v>
      </c>
      <c r="AY910" s="257" t="s">
        <v>222</v>
      </c>
    </row>
    <row r="911" s="13" customFormat="1">
      <c r="A911" s="13"/>
      <c r="B911" s="247"/>
      <c r="C911" s="248"/>
      <c r="D911" s="249" t="s">
        <v>233</v>
      </c>
      <c r="E911" s="250" t="s">
        <v>1</v>
      </c>
      <c r="F911" s="251" t="s">
        <v>235</v>
      </c>
      <c r="G911" s="248"/>
      <c r="H911" s="250" t="s">
        <v>1</v>
      </c>
      <c r="I911" s="252"/>
      <c r="J911" s="248"/>
      <c r="K911" s="248"/>
      <c r="L911" s="253"/>
      <c r="M911" s="254"/>
      <c r="N911" s="255"/>
      <c r="O911" s="255"/>
      <c r="P911" s="255"/>
      <c r="Q911" s="255"/>
      <c r="R911" s="255"/>
      <c r="S911" s="255"/>
      <c r="T911" s="25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7" t="s">
        <v>233</v>
      </c>
      <c r="AU911" s="257" t="s">
        <v>14</v>
      </c>
      <c r="AV911" s="13" t="s">
        <v>87</v>
      </c>
      <c r="AW911" s="13" t="s">
        <v>35</v>
      </c>
      <c r="AX911" s="13" t="s">
        <v>80</v>
      </c>
      <c r="AY911" s="257" t="s">
        <v>222</v>
      </c>
    </row>
    <row r="912" s="13" customFormat="1">
      <c r="A912" s="13"/>
      <c r="B912" s="247"/>
      <c r="C912" s="248"/>
      <c r="D912" s="249" t="s">
        <v>233</v>
      </c>
      <c r="E912" s="250" t="s">
        <v>1</v>
      </c>
      <c r="F912" s="251" t="s">
        <v>237</v>
      </c>
      <c r="G912" s="248"/>
      <c r="H912" s="250" t="s">
        <v>1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7" t="s">
        <v>233</v>
      </c>
      <c r="AU912" s="257" t="s">
        <v>14</v>
      </c>
      <c r="AV912" s="13" t="s">
        <v>87</v>
      </c>
      <c r="AW912" s="13" t="s">
        <v>35</v>
      </c>
      <c r="AX912" s="13" t="s">
        <v>80</v>
      </c>
      <c r="AY912" s="257" t="s">
        <v>222</v>
      </c>
    </row>
    <row r="913" s="13" customFormat="1">
      <c r="A913" s="13"/>
      <c r="B913" s="247"/>
      <c r="C913" s="248"/>
      <c r="D913" s="249" t="s">
        <v>233</v>
      </c>
      <c r="E913" s="250" t="s">
        <v>1</v>
      </c>
      <c r="F913" s="251" t="s">
        <v>409</v>
      </c>
      <c r="G913" s="248"/>
      <c r="H913" s="250" t="s">
        <v>1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7" t="s">
        <v>233</v>
      </c>
      <c r="AU913" s="257" t="s">
        <v>14</v>
      </c>
      <c r="AV913" s="13" t="s">
        <v>87</v>
      </c>
      <c r="AW913" s="13" t="s">
        <v>35</v>
      </c>
      <c r="AX913" s="13" t="s">
        <v>80</v>
      </c>
      <c r="AY913" s="257" t="s">
        <v>222</v>
      </c>
    </row>
    <row r="914" s="14" customFormat="1">
      <c r="A914" s="14"/>
      <c r="B914" s="258"/>
      <c r="C914" s="259"/>
      <c r="D914" s="249" t="s">
        <v>233</v>
      </c>
      <c r="E914" s="260" t="s">
        <v>1</v>
      </c>
      <c r="F914" s="261" t="s">
        <v>814</v>
      </c>
      <c r="G914" s="259"/>
      <c r="H914" s="262">
        <v>11.16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8" t="s">
        <v>233</v>
      </c>
      <c r="AU914" s="268" t="s">
        <v>14</v>
      </c>
      <c r="AV914" s="14" t="s">
        <v>89</v>
      </c>
      <c r="AW914" s="14" t="s">
        <v>35</v>
      </c>
      <c r="AX914" s="14" t="s">
        <v>80</v>
      </c>
      <c r="AY914" s="268" t="s">
        <v>222</v>
      </c>
    </row>
    <row r="915" s="14" customFormat="1">
      <c r="A915" s="14"/>
      <c r="B915" s="258"/>
      <c r="C915" s="259"/>
      <c r="D915" s="249" t="s">
        <v>233</v>
      </c>
      <c r="E915" s="260" t="s">
        <v>1</v>
      </c>
      <c r="F915" s="261" t="s">
        <v>815</v>
      </c>
      <c r="G915" s="259"/>
      <c r="H915" s="262">
        <v>11.060000000000001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233</v>
      </c>
      <c r="AU915" s="268" t="s">
        <v>14</v>
      </c>
      <c r="AV915" s="14" t="s">
        <v>89</v>
      </c>
      <c r="AW915" s="14" t="s">
        <v>35</v>
      </c>
      <c r="AX915" s="14" t="s">
        <v>80</v>
      </c>
      <c r="AY915" s="268" t="s">
        <v>222</v>
      </c>
    </row>
    <row r="916" s="14" customFormat="1">
      <c r="A916" s="14"/>
      <c r="B916" s="258"/>
      <c r="C916" s="259"/>
      <c r="D916" s="249" t="s">
        <v>233</v>
      </c>
      <c r="E916" s="260" t="s">
        <v>1</v>
      </c>
      <c r="F916" s="261" t="s">
        <v>816</v>
      </c>
      <c r="G916" s="259"/>
      <c r="H916" s="262">
        <v>37.950000000000003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8" t="s">
        <v>233</v>
      </c>
      <c r="AU916" s="268" t="s">
        <v>14</v>
      </c>
      <c r="AV916" s="14" t="s">
        <v>89</v>
      </c>
      <c r="AW916" s="14" t="s">
        <v>35</v>
      </c>
      <c r="AX916" s="14" t="s">
        <v>80</v>
      </c>
      <c r="AY916" s="268" t="s">
        <v>222</v>
      </c>
    </row>
    <row r="917" s="14" customFormat="1">
      <c r="A917" s="14"/>
      <c r="B917" s="258"/>
      <c r="C917" s="259"/>
      <c r="D917" s="249" t="s">
        <v>233</v>
      </c>
      <c r="E917" s="260" t="s">
        <v>1</v>
      </c>
      <c r="F917" s="261" t="s">
        <v>817</v>
      </c>
      <c r="G917" s="259"/>
      <c r="H917" s="262">
        <v>4.04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8" t="s">
        <v>233</v>
      </c>
      <c r="AU917" s="268" t="s">
        <v>14</v>
      </c>
      <c r="AV917" s="14" t="s">
        <v>89</v>
      </c>
      <c r="AW917" s="14" t="s">
        <v>35</v>
      </c>
      <c r="AX917" s="14" t="s">
        <v>80</v>
      </c>
      <c r="AY917" s="268" t="s">
        <v>222</v>
      </c>
    </row>
    <row r="918" s="14" customFormat="1">
      <c r="A918" s="14"/>
      <c r="B918" s="258"/>
      <c r="C918" s="259"/>
      <c r="D918" s="249" t="s">
        <v>233</v>
      </c>
      <c r="E918" s="260" t="s">
        <v>1</v>
      </c>
      <c r="F918" s="261" t="s">
        <v>818</v>
      </c>
      <c r="G918" s="259"/>
      <c r="H918" s="262">
        <v>6.2300000000000004</v>
      </c>
      <c r="I918" s="263"/>
      <c r="J918" s="259"/>
      <c r="K918" s="259"/>
      <c r="L918" s="264"/>
      <c r="M918" s="265"/>
      <c r="N918" s="266"/>
      <c r="O918" s="266"/>
      <c r="P918" s="266"/>
      <c r="Q918" s="266"/>
      <c r="R918" s="266"/>
      <c r="S918" s="266"/>
      <c r="T918" s="26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8" t="s">
        <v>233</v>
      </c>
      <c r="AU918" s="268" t="s">
        <v>14</v>
      </c>
      <c r="AV918" s="14" t="s">
        <v>89</v>
      </c>
      <c r="AW918" s="14" t="s">
        <v>35</v>
      </c>
      <c r="AX918" s="14" t="s">
        <v>80</v>
      </c>
      <c r="AY918" s="268" t="s">
        <v>222</v>
      </c>
    </row>
    <row r="919" s="14" customFormat="1">
      <c r="A919" s="14"/>
      <c r="B919" s="258"/>
      <c r="C919" s="259"/>
      <c r="D919" s="249" t="s">
        <v>233</v>
      </c>
      <c r="E919" s="260" t="s">
        <v>1</v>
      </c>
      <c r="F919" s="261" t="s">
        <v>819</v>
      </c>
      <c r="G919" s="259"/>
      <c r="H919" s="262">
        <v>13.9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233</v>
      </c>
      <c r="AU919" s="268" t="s">
        <v>14</v>
      </c>
      <c r="AV919" s="14" t="s">
        <v>89</v>
      </c>
      <c r="AW919" s="14" t="s">
        <v>35</v>
      </c>
      <c r="AX919" s="14" t="s">
        <v>80</v>
      </c>
      <c r="AY919" s="268" t="s">
        <v>222</v>
      </c>
    </row>
    <row r="920" s="14" customFormat="1">
      <c r="A920" s="14"/>
      <c r="B920" s="258"/>
      <c r="C920" s="259"/>
      <c r="D920" s="249" t="s">
        <v>233</v>
      </c>
      <c r="E920" s="260" t="s">
        <v>1</v>
      </c>
      <c r="F920" s="261" t="s">
        <v>820</v>
      </c>
      <c r="G920" s="259"/>
      <c r="H920" s="262">
        <v>4.0999999999999996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8" t="s">
        <v>233</v>
      </c>
      <c r="AU920" s="268" t="s">
        <v>14</v>
      </c>
      <c r="AV920" s="14" t="s">
        <v>89</v>
      </c>
      <c r="AW920" s="14" t="s">
        <v>35</v>
      </c>
      <c r="AX920" s="14" t="s">
        <v>80</v>
      </c>
      <c r="AY920" s="268" t="s">
        <v>222</v>
      </c>
    </row>
    <row r="921" s="14" customFormat="1">
      <c r="A921" s="14"/>
      <c r="B921" s="258"/>
      <c r="C921" s="259"/>
      <c r="D921" s="249" t="s">
        <v>233</v>
      </c>
      <c r="E921" s="260" t="s">
        <v>1</v>
      </c>
      <c r="F921" s="261" t="s">
        <v>821</v>
      </c>
      <c r="G921" s="259"/>
      <c r="H921" s="262">
        <v>3.6899999999999999</v>
      </c>
      <c r="I921" s="263"/>
      <c r="J921" s="259"/>
      <c r="K921" s="259"/>
      <c r="L921" s="264"/>
      <c r="M921" s="265"/>
      <c r="N921" s="266"/>
      <c r="O921" s="266"/>
      <c r="P921" s="266"/>
      <c r="Q921" s="266"/>
      <c r="R921" s="266"/>
      <c r="S921" s="266"/>
      <c r="T921" s="26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8" t="s">
        <v>233</v>
      </c>
      <c r="AU921" s="268" t="s">
        <v>14</v>
      </c>
      <c r="AV921" s="14" t="s">
        <v>89</v>
      </c>
      <c r="AW921" s="14" t="s">
        <v>35</v>
      </c>
      <c r="AX921" s="14" t="s">
        <v>80</v>
      </c>
      <c r="AY921" s="268" t="s">
        <v>222</v>
      </c>
    </row>
    <row r="922" s="14" customFormat="1">
      <c r="A922" s="14"/>
      <c r="B922" s="258"/>
      <c r="C922" s="259"/>
      <c r="D922" s="249" t="s">
        <v>233</v>
      </c>
      <c r="E922" s="260" t="s">
        <v>1</v>
      </c>
      <c r="F922" s="261" t="s">
        <v>822</v>
      </c>
      <c r="G922" s="259"/>
      <c r="H922" s="262">
        <v>13.9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8" t="s">
        <v>233</v>
      </c>
      <c r="AU922" s="268" t="s">
        <v>14</v>
      </c>
      <c r="AV922" s="14" t="s">
        <v>89</v>
      </c>
      <c r="AW922" s="14" t="s">
        <v>35</v>
      </c>
      <c r="AX922" s="14" t="s">
        <v>80</v>
      </c>
      <c r="AY922" s="268" t="s">
        <v>222</v>
      </c>
    </row>
    <row r="923" s="14" customFormat="1">
      <c r="A923" s="14"/>
      <c r="B923" s="258"/>
      <c r="C923" s="259"/>
      <c r="D923" s="249" t="s">
        <v>233</v>
      </c>
      <c r="E923" s="260" t="s">
        <v>1</v>
      </c>
      <c r="F923" s="261" t="s">
        <v>823</v>
      </c>
      <c r="G923" s="259"/>
      <c r="H923" s="262">
        <v>4.1600000000000001</v>
      </c>
      <c r="I923" s="263"/>
      <c r="J923" s="259"/>
      <c r="K923" s="259"/>
      <c r="L923" s="264"/>
      <c r="M923" s="265"/>
      <c r="N923" s="266"/>
      <c r="O923" s="266"/>
      <c r="P923" s="266"/>
      <c r="Q923" s="266"/>
      <c r="R923" s="266"/>
      <c r="S923" s="266"/>
      <c r="T923" s="26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8" t="s">
        <v>233</v>
      </c>
      <c r="AU923" s="268" t="s">
        <v>14</v>
      </c>
      <c r="AV923" s="14" t="s">
        <v>89</v>
      </c>
      <c r="AW923" s="14" t="s">
        <v>35</v>
      </c>
      <c r="AX923" s="14" t="s">
        <v>80</v>
      </c>
      <c r="AY923" s="268" t="s">
        <v>222</v>
      </c>
    </row>
    <row r="924" s="14" customFormat="1">
      <c r="A924" s="14"/>
      <c r="B924" s="258"/>
      <c r="C924" s="259"/>
      <c r="D924" s="249" t="s">
        <v>233</v>
      </c>
      <c r="E924" s="260" t="s">
        <v>1</v>
      </c>
      <c r="F924" s="261" t="s">
        <v>824</v>
      </c>
      <c r="G924" s="259"/>
      <c r="H924" s="262">
        <v>3.6899999999999999</v>
      </c>
      <c r="I924" s="263"/>
      <c r="J924" s="259"/>
      <c r="K924" s="259"/>
      <c r="L924" s="264"/>
      <c r="M924" s="265"/>
      <c r="N924" s="266"/>
      <c r="O924" s="266"/>
      <c r="P924" s="266"/>
      <c r="Q924" s="266"/>
      <c r="R924" s="266"/>
      <c r="S924" s="266"/>
      <c r="T924" s="26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8" t="s">
        <v>233</v>
      </c>
      <c r="AU924" s="268" t="s">
        <v>14</v>
      </c>
      <c r="AV924" s="14" t="s">
        <v>89</v>
      </c>
      <c r="AW924" s="14" t="s">
        <v>35</v>
      </c>
      <c r="AX924" s="14" t="s">
        <v>80</v>
      </c>
      <c r="AY924" s="268" t="s">
        <v>222</v>
      </c>
    </row>
    <row r="925" s="14" customFormat="1">
      <c r="A925" s="14"/>
      <c r="B925" s="258"/>
      <c r="C925" s="259"/>
      <c r="D925" s="249" t="s">
        <v>233</v>
      </c>
      <c r="E925" s="260" t="s">
        <v>1</v>
      </c>
      <c r="F925" s="261" t="s">
        <v>825</v>
      </c>
      <c r="G925" s="259"/>
      <c r="H925" s="262">
        <v>8.5299999999999994</v>
      </c>
      <c r="I925" s="263"/>
      <c r="J925" s="259"/>
      <c r="K925" s="259"/>
      <c r="L925" s="264"/>
      <c r="M925" s="265"/>
      <c r="N925" s="266"/>
      <c r="O925" s="266"/>
      <c r="P925" s="266"/>
      <c r="Q925" s="266"/>
      <c r="R925" s="266"/>
      <c r="S925" s="266"/>
      <c r="T925" s="26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8" t="s">
        <v>233</v>
      </c>
      <c r="AU925" s="268" t="s">
        <v>14</v>
      </c>
      <c r="AV925" s="14" t="s">
        <v>89</v>
      </c>
      <c r="AW925" s="14" t="s">
        <v>35</v>
      </c>
      <c r="AX925" s="14" t="s">
        <v>80</v>
      </c>
      <c r="AY925" s="268" t="s">
        <v>222</v>
      </c>
    </row>
    <row r="926" s="14" customFormat="1">
      <c r="A926" s="14"/>
      <c r="B926" s="258"/>
      <c r="C926" s="259"/>
      <c r="D926" s="249" t="s">
        <v>233</v>
      </c>
      <c r="E926" s="260" t="s">
        <v>1</v>
      </c>
      <c r="F926" s="261" t="s">
        <v>826</v>
      </c>
      <c r="G926" s="259"/>
      <c r="H926" s="262">
        <v>5.4500000000000002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233</v>
      </c>
      <c r="AU926" s="268" t="s">
        <v>14</v>
      </c>
      <c r="AV926" s="14" t="s">
        <v>89</v>
      </c>
      <c r="AW926" s="14" t="s">
        <v>35</v>
      </c>
      <c r="AX926" s="14" t="s">
        <v>80</v>
      </c>
      <c r="AY926" s="268" t="s">
        <v>222</v>
      </c>
    </row>
    <row r="927" s="14" customFormat="1">
      <c r="A927" s="14"/>
      <c r="B927" s="258"/>
      <c r="C927" s="259"/>
      <c r="D927" s="249" t="s">
        <v>233</v>
      </c>
      <c r="E927" s="260" t="s">
        <v>1</v>
      </c>
      <c r="F927" s="261" t="s">
        <v>827</v>
      </c>
      <c r="G927" s="259"/>
      <c r="H927" s="262">
        <v>1.5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8" t="s">
        <v>233</v>
      </c>
      <c r="AU927" s="268" t="s">
        <v>14</v>
      </c>
      <c r="AV927" s="14" t="s">
        <v>89</v>
      </c>
      <c r="AW927" s="14" t="s">
        <v>35</v>
      </c>
      <c r="AX927" s="14" t="s">
        <v>80</v>
      </c>
      <c r="AY927" s="268" t="s">
        <v>222</v>
      </c>
    </row>
    <row r="928" s="14" customFormat="1">
      <c r="A928" s="14"/>
      <c r="B928" s="258"/>
      <c r="C928" s="259"/>
      <c r="D928" s="249" t="s">
        <v>233</v>
      </c>
      <c r="E928" s="260" t="s">
        <v>1</v>
      </c>
      <c r="F928" s="261" t="s">
        <v>828</v>
      </c>
      <c r="G928" s="259"/>
      <c r="H928" s="262">
        <v>1.97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233</v>
      </c>
      <c r="AU928" s="268" t="s">
        <v>14</v>
      </c>
      <c r="AV928" s="14" t="s">
        <v>89</v>
      </c>
      <c r="AW928" s="14" t="s">
        <v>35</v>
      </c>
      <c r="AX928" s="14" t="s">
        <v>80</v>
      </c>
      <c r="AY928" s="268" t="s">
        <v>222</v>
      </c>
    </row>
    <row r="929" s="14" customFormat="1">
      <c r="A929" s="14"/>
      <c r="B929" s="258"/>
      <c r="C929" s="259"/>
      <c r="D929" s="249" t="s">
        <v>233</v>
      </c>
      <c r="E929" s="260" t="s">
        <v>1</v>
      </c>
      <c r="F929" s="261" t="s">
        <v>829</v>
      </c>
      <c r="G929" s="259"/>
      <c r="H929" s="262">
        <v>2.3100000000000001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8" t="s">
        <v>233</v>
      </c>
      <c r="AU929" s="268" t="s">
        <v>14</v>
      </c>
      <c r="AV929" s="14" t="s">
        <v>89</v>
      </c>
      <c r="AW929" s="14" t="s">
        <v>35</v>
      </c>
      <c r="AX929" s="14" t="s">
        <v>80</v>
      </c>
      <c r="AY929" s="268" t="s">
        <v>222</v>
      </c>
    </row>
    <row r="930" s="14" customFormat="1">
      <c r="A930" s="14"/>
      <c r="B930" s="258"/>
      <c r="C930" s="259"/>
      <c r="D930" s="249" t="s">
        <v>233</v>
      </c>
      <c r="E930" s="260" t="s">
        <v>1</v>
      </c>
      <c r="F930" s="261" t="s">
        <v>830</v>
      </c>
      <c r="G930" s="259"/>
      <c r="H930" s="262">
        <v>20.73</v>
      </c>
      <c r="I930" s="263"/>
      <c r="J930" s="259"/>
      <c r="K930" s="259"/>
      <c r="L930" s="264"/>
      <c r="M930" s="265"/>
      <c r="N930" s="266"/>
      <c r="O930" s="266"/>
      <c r="P930" s="266"/>
      <c r="Q930" s="266"/>
      <c r="R930" s="266"/>
      <c r="S930" s="266"/>
      <c r="T930" s="26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8" t="s">
        <v>233</v>
      </c>
      <c r="AU930" s="268" t="s">
        <v>14</v>
      </c>
      <c r="AV930" s="14" t="s">
        <v>89</v>
      </c>
      <c r="AW930" s="14" t="s">
        <v>35</v>
      </c>
      <c r="AX930" s="14" t="s">
        <v>80</v>
      </c>
      <c r="AY930" s="268" t="s">
        <v>222</v>
      </c>
    </row>
    <row r="931" s="14" customFormat="1">
      <c r="A931" s="14"/>
      <c r="B931" s="258"/>
      <c r="C931" s="259"/>
      <c r="D931" s="249" t="s">
        <v>233</v>
      </c>
      <c r="E931" s="260" t="s">
        <v>1</v>
      </c>
      <c r="F931" s="261" t="s">
        <v>831</v>
      </c>
      <c r="G931" s="259"/>
      <c r="H931" s="262">
        <v>6.3499999999999996</v>
      </c>
      <c r="I931" s="263"/>
      <c r="J931" s="259"/>
      <c r="K931" s="259"/>
      <c r="L931" s="264"/>
      <c r="M931" s="265"/>
      <c r="N931" s="266"/>
      <c r="O931" s="266"/>
      <c r="P931" s="266"/>
      <c r="Q931" s="266"/>
      <c r="R931" s="266"/>
      <c r="S931" s="266"/>
      <c r="T931" s="26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8" t="s">
        <v>233</v>
      </c>
      <c r="AU931" s="268" t="s">
        <v>14</v>
      </c>
      <c r="AV931" s="14" t="s">
        <v>89</v>
      </c>
      <c r="AW931" s="14" t="s">
        <v>35</v>
      </c>
      <c r="AX931" s="14" t="s">
        <v>80</v>
      </c>
      <c r="AY931" s="268" t="s">
        <v>222</v>
      </c>
    </row>
    <row r="932" s="14" customFormat="1">
      <c r="A932" s="14"/>
      <c r="B932" s="258"/>
      <c r="C932" s="259"/>
      <c r="D932" s="249" t="s">
        <v>233</v>
      </c>
      <c r="E932" s="260" t="s">
        <v>1</v>
      </c>
      <c r="F932" s="261" t="s">
        <v>832</v>
      </c>
      <c r="G932" s="259"/>
      <c r="H932" s="262">
        <v>6.8300000000000001</v>
      </c>
      <c r="I932" s="263"/>
      <c r="J932" s="259"/>
      <c r="K932" s="259"/>
      <c r="L932" s="264"/>
      <c r="M932" s="265"/>
      <c r="N932" s="266"/>
      <c r="O932" s="266"/>
      <c r="P932" s="266"/>
      <c r="Q932" s="266"/>
      <c r="R932" s="266"/>
      <c r="S932" s="266"/>
      <c r="T932" s="26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8" t="s">
        <v>233</v>
      </c>
      <c r="AU932" s="268" t="s">
        <v>14</v>
      </c>
      <c r="AV932" s="14" t="s">
        <v>89</v>
      </c>
      <c r="AW932" s="14" t="s">
        <v>35</v>
      </c>
      <c r="AX932" s="14" t="s">
        <v>80</v>
      </c>
      <c r="AY932" s="268" t="s">
        <v>222</v>
      </c>
    </row>
    <row r="933" s="14" customFormat="1">
      <c r="A933" s="14"/>
      <c r="B933" s="258"/>
      <c r="C933" s="259"/>
      <c r="D933" s="249" t="s">
        <v>233</v>
      </c>
      <c r="E933" s="260" t="s">
        <v>1</v>
      </c>
      <c r="F933" s="261" t="s">
        <v>833</v>
      </c>
      <c r="G933" s="259"/>
      <c r="H933" s="262">
        <v>8.5700000000000003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8" t="s">
        <v>233</v>
      </c>
      <c r="AU933" s="268" t="s">
        <v>14</v>
      </c>
      <c r="AV933" s="14" t="s">
        <v>89</v>
      </c>
      <c r="AW933" s="14" t="s">
        <v>35</v>
      </c>
      <c r="AX933" s="14" t="s">
        <v>80</v>
      </c>
      <c r="AY933" s="268" t="s">
        <v>222</v>
      </c>
    </row>
    <row r="934" s="14" customFormat="1">
      <c r="A934" s="14"/>
      <c r="B934" s="258"/>
      <c r="C934" s="259"/>
      <c r="D934" s="249" t="s">
        <v>233</v>
      </c>
      <c r="E934" s="260" t="s">
        <v>1</v>
      </c>
      <c r="F934" s="261" t="s">
        <v>834</v>
      </c>
      <c r="G934" s="259"/>
      <c r="H934" s="262">
        <v>3.2200000000000002</v>
      </c>
      <c r="I934" s="263"/>
      <c r="J934" s="259"/>
      <c r="K934" s="259"/>
      <c r="L934" s="264"/>
      <c r="M934" s="265"/>
      <c r="N934" s="266"/>
      <c r="O934" s="266"/>
      <c r="P934" s="266"/>
      <c r="Q934" s="266"/>
      <c r="R934" s="266"/>
      <c r="S934" s="266"/>
      <c r="T934" s="26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8" t="s">
        <v>233</v>
      </c>
      <c r="AU934" s="268" t="s">
        <v>14</v>
      </c>
      <c r="AV934" s="14" t="s">
        <v>89</v>
      </c>
      <c r="AW934" s="14" t="s">
        <v>35</v>
      </c>
      <c r="AX934" s="14" t="s">
        <v>80</v>
      </c>
      <c r="AY934" s="268" t="s">
        <v>222</v>
      </c>
    </row>
    <row r="935" s="14" customFormat="1">
      <c r="A935" s="14"/>
      <c r="B935" s="258"/>
      <c r="C935" s="259"/>
      <c r="D935" s="249" t="s">
        <v>233</v>
      </c>
      <c r="E935" s="260" t="s">
        <v>1</v>
      </c>
      <c r="F935" s="261" t="s">
        <v>835</v>
      </c>
      <c r="G935" s="259"/>
      <c r="H935" s="262">
        <v>41.359999999999999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8" t="s">
        <v>233</v>
      </c>
      <c r="AU935" s="268" t="s">
        <v>14</v>
      </c>
      <c r="AV935" s="14" t="s">
        <v>89</v>
      </c>
      <c r="AW935" s="14" t="s">
        <v>35</v>
      </c>
      <c r="AX935" s="14" t="s">
        <v>80</v>
      </c>
      <c r="AY935" s="268" t="s">
        <v>222</v>
      </c>
    </row>
    <row r="936" s="14" customFormat="1">
      <c r="A936" s="14"/>
      <c r="B936" s="258"/>
      <c r="C936" s="259"/>
      <c r="D936" s="249" t="s">
        <v>233</v>
      </c>
      <c r="E936" s="260" t="s">
        <v>1</v>
      </c>
      <c r="F936" s="261" t="s">
        <v>836</v>
      </c>
      <c r="G936" s="259"/>
      <c r="H936" s="262">
        <v>8.0099999999999998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8" t="s">
        <v>233</v>
      </c>
      <c r="AU936" s="268" t="s">
        <v>14</v>
      </c>
      <c r="AV936" s="14" t="s">
        <v>89</v>
      </c>
      <c r="AW936" s="14" t="s">
        <v>35</v>
      </c>
      <c r="AX936" s="14" t="s">
        <v>80</v>
      </c>
      <c r="AY936" s="268" t="s">
        <v>222</v>
      </c>
    </row>
    <row r="937" s="15" customFormat="1">
      <c r="A937" s="15"/>
      <c r="B937" s="269"/>
      <c r="C937" s="270"/>
      <c r="D937" s="249" t="s">
        <v>233</v>
      </c>
      <c r="E937" s="271" t="s">
        <v>1</v>
      </c>
      <c r="F937" s="272" t="s">
        <v>242</v>
      </c>
      <c r="G937" s="270"/>
      <c r="H937" s="273">
        <v>228.71000000000001</v>
      </c>
      <c r="I937" s="274"/>
      <c r="J937" s="270"/>
      <c r="K937" s="270"/>
      <c r="L937" s="275"/>
      <c r="M937" s="276"/>
      <c r="N937" s="277"/>
      <c r="O937" s="277"/>
      <c r="P937" s="277"/>
      <c r="Q937" s="277"/>
      <c r="R937" s="277"/>
      <c r="S937" s="277"/>
      <c r="T937" s="27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9" t="s">
        <v>233</v>
      </c>
      <c r="AU937" s="279" t="s">
        <v>14</v>
      </c>
      <c r="AV937" s="15" t="s">
        <v>114</v>
      </c>
      <c r="AW937" s="15" t="s">
        <v>35</v>
      </c>
      <c r="AX937" s="15" t="s">
        <v>87</v>
      </c>
      <c r="AY937" s="279" t="s">
        <v>222</v>
      </c>
    </row>
    <row r="938" s="2" customFormat="1" ht="37.8" customHeight="1">
      <c r="A938" s="40"/>
      <c r="B938" s="41"/>
      <c r="C938" s="229" t="s">
        <v>841</v>
      </c>
      <c r="D938" s="229" t="s">
        <v>225</v>
      </c>
      <c r="E938" s="230" t="s">
        <v>842</v>
      </c>
      <c r="F938" s="231" t="s">
        <v>843</v>
      </c>
      <c r="G938" s="232" t="s">
        <v>526</v>
      </c>
      <c r="H938" s="233">
        <v>274.64999999999998</v>
      </c>
      <c r="I938" s="234"/>
      <c r="J938" s="235">
        <f>ROUND(I938*H938,2)</f>
        <v>0</v>
      </c>
      <c r="K938" s="231" t="s">
        <v>229</v>
      </c>
      <c r="L938" s="46"/>
      <c r="M938" s="236" t="s">
        <v>1</v>
      </c>
      <c r="N938" s="237" t="s">
        <v>45</v>
      </c>
      <c r="O938" s="93"/>
      <c r="P938" s="238">
        <f>O938*H938</f>
        <v>0</v>
      </c>
      <c r="Q938" s="238">
        <v>2.0000000000000002E-05</v>
      </c>
      <c r="R938" s="238">
        <f>Q938*H938</f>
        <v>0.0054929999999999996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114</v>
      </c>
      <c r="AT938" s="240" t="s">
        <v>225</v>
      </c>
      <c r="AU938" s="240" t="s">
        <v>14</v>
      </c>
      <c r="AY938" s="19" t="s">
        <v>222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87</v>
      </c>
      <c r="BK938" s="241">
        <f>ROUND(I938*H938,2)</f>
        <v>0</v>
      </c>
      <c r="BL938" s="19" t="s">
        <v>114</v>
      </c>
      <c r="BM938" s="240" t="s">
        <v>844</v>
      </c>
    </row>
    <row r="939" s="2" customFormat="1">
      <c r="A939" s="40"/>
      <c r="B939" s="41"/>
      <c r="C939" s="42"/>
      <c r="D939" s="242" t="s">
        <v>231</v>
      </c>
      <c r="E939" s="42"/>
      <c r="F939" s="243" t="s">
        <v>845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231</v>
      </c>
      <c r="AU939" s="19" t="s">
        <v>14</v>
      </c>
    </row>
    <row r="940" s="13" customFormat="1">
      <c r="A940" s="13"/>
      <c r="B940" s="247"/>
      <c r="C940" s="248"/>
      <c r="D940" s="249" t="s">
        <v>233</v>
      </c>
      <c r="E940" s="250" t="s">
        <v>1</v>
      </c>
      <c r="F940" s="251" t="s">
        <v>234</v>
      </c>
      <c r="G940" s="248"/>
      <c r="H940" s="250" t="s">
        <v>1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7" t="s">
        <v>233</v>
      </c>
      <c r="AU940" s="257" t="s">
        <v>14</v>
      </c>
      <c r="AV940" s="13" t="s">
        <v>87</v>
      </c>
      <c r="AW940" s="13" t="s">
        <v>35</v>
      </c>
      <c r="AX940" s="13" t="s">
        <v>80</v>
      </c>
      <c r="AY940" s="257" t="s">
        <v>222</v>
      </c>
    </row>
    <row r="941" s="13" customFormat="1">
      <c r="A941" s="13"/>
      <c r="B941" s="247"/>
      <c r="C941" s="248"/>
      <c r="D941" s="249" t="s">
        <v>233</v>
      </c>
      <c r="E941" s="250" t="s">
        <v>1</v>
      </c>
      <c r="F941" s="251" t="s">
        <v>235</v>
      </c>
      <c r="G941" s="248"/>
      <c r="H941" s="250" t="s">
        <v>1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7" t="s">
        <v>233</v>
      </c>
      <c r="AU941" s="257" t="s">
        <v>14</v>
      </c>
      <c r="AV941" s="13" t="s">
        <v>87</v>
      </c>
      <c r="AW941" s="13" t="s">
        <v>35</v>
      </c>
      <c r="AX941" s="13" t="s">
        <v>80</v>
      </c>
      <c r="AY941" s="257" t="s">
        <v>222</v>
      </c>
    </row>
    <row r="942" s="13" customFormat="1">
      <c r="A942" s="13"/>
      <c r="B942" s="247"/>
      <c r="C942" s="248"/>
      <c r="D942" s="249" t="s">
        <v>233</v>
      </c>
      <c r="E942" s="250" t="s">
        <v>1</v>
      </c>
      <c r="F942" s="251" t="s">
        <v>237</v>
      </c>
      <c r="G942" s="248"/>
      <c r="H942" s="250" t="s">
        <v>1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7" t="s">
        <v>233</v>
      </c>
      <c r="AU942" s="257" t="s">
        <v>14</v>
      </c>
      <c r="AV942" s="13" t="s">
        <v>87</v>
      </c>
      <c r="AW942" s="13" t="s">
        <v>35</v>
      </c>
      <c r="AX942" s="13" t="s">
        <v>80</v>
      </c>
      <c r="AY942" s="257" t="s">
        <v>222</v>
      </c>
    </row>
    <row r="943" s="13" customFormat="1">
      <c r="A943" s="13"/>
      <c r="B943" s="247"/>
      <c r="C943" s="248"/>
      <c r="D943" s="249" t="s">
        <v>233</v>
      </c>
      <c r="E943" s="250" t="s">
        <v>1</v>
      </c>
      <c r="F943" s="251" t="s">
        <v>409</v>
      </c>
      <c r="G943" s="248"/>
      <c r="H943" s="250" t="s">
        <v>1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7" t="s">
        <v>233</v>
      </c>
      <c r="AU943" s="257" t="s">
        <v>14</v>
      </c>
      <c r="AV943" s="13" t="s">
        <v>87</v>
      </c>
      <c r="AW943" s="13" t="s">
        <v>35</v>
      </c>
      <c r="AX943" s="13" t="s">
        <v>80</v>
      </c>
      <c r="AY943" s="257" t="s">
        <v>222</v>
      </c>
    </row>
    <row r="944" s="14" customFormat="1">
      <c r="A944" s="14"/>
      <c r="B944" s="258"/>
      <c r="C944" s="259"/>
      <c r="D944" s="249" t="s">
        <v>233</v>
      </c>
      <c r="E944" s="260" t="s">
        <v>1</v>
      </c>
      <c r="F944" s="261" t="s">
        <v>846</v>
      </c>
      <c r="G944" s="259"/>
      <c r="H944" s="262">
        <v>13.6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233</v>
      </c>
      <c r="AU944" s="268" t="s">
        <v>14</v>
      </c>
      <c r="AV944" s="14" t="s">
        <v>89</v>
      </c>
      <c r="AW944" s="14" t="s">
        <v>35</v>
      </c>
      <c r="AX944" s="14" t="s">
        <v>80</v>
      </c>
      <c r="AY944" s="268" t="s">
        <v>222</v>
      </c>
    </row>
    <row r="945" s="14" customFormat="1">
      <c r="A945" s="14"/>
      <c r="B945" s="258"/>
      <c r="C945" s="259"/>
      <c r="D945" s="249" t="s">
        <v>233</v>
      </c>
      <c r="E945" s="260" t="s">
        <v>1</v>
      </c>
      <c r="F945" s="261" t="s">
        <v>847</v>
      </c>
      <c r="G945" s="259"/>
      <c r="H945" s="262">
        <v>13.550000000000001</v>
      </c>
      <c r="I945" s="263"/>
      <c r="J945" s="259"/>
      <c r="K945" s="259"/>
      <c r="L945" s="264"/>
      <c r="M945" s="265"/>
      <c r="N945" s="266"/>
      <c r="O945" s="266"/>
      <c r="P945" s="266"/>
      <c r="Q945" s="266"/>
      <c r="R945" s="266"/>
      <c r="S945" s="266"/>
      <c r="T945" s="26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8" t="s">
        <v>233</v>
      </c>
      <c r="AU945" s="268" t="s">
        <v>14</v>
      </c>
      <c r="AV945" s="14" t="s">
        <v>89</v>
      </c>
      <c r="AW945" s="14" t="s">
        <v>35</v>
      </c>
      <c r="AX945" s="14" t="s">
        <v>80</v>
      </c>
      <c r="AY945" s="268" t="s">
        <v>222</v>
      </c>
    </row>
    <row r="946" s="14" customFormat="1">
      <c r="A946" s="14"/>
      <c r="B946" s="258"/>
      <c r="C946" s="259"/>
      <c r="D946" s="249" t="s">
        <v>233</v>
      </c>
      <c r="E946" s="260" t="s">
        <v>1</v>
      </c>
      <c r="F946" s="261" t="s">
        <v>848</v>
      </c>
      <c r="G946" s="259"/>
      <c r="H946" s="262">
        <v>24.390000000000001</v>
      </c>
      <c r="I946" s="263"/>
      <c r="J946" s="259"/>
      <c r="K946" s="259"/>
      <c r="L946" s="264"/>
      <c r="M946" s="265"/>
      <c r="N946" s="266"/>
      <c r="O946" s="266"/>
      <c r="P946" s="266"/>
      <c r="Q946" s="266"/>
      <c r="R946" s="266"/>
      <c r="S946" s="266"/>
      <c r="T946" s="26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8" t="s">
        <v>233</v>
      </c>
      <c r="AU946" s="268" t="s">
        <v>14</v>
      </c>
      <c r="AV946" s="14" t="s">
        <v>89</v>
      </c>
      <c r="AW946" s="14" t="s">
        <v>35</v>
      </c>
      <c r="AX946" s="14" t="s">
        <v>80</v>
      </c>
      <c r="AY946" s="268" t="s">
        <v>222</v>
      </c>
    </row>
    <row r="947" s="14" customFormat="1">
      <c r="A947" s="14"/>
      <c r="B947" s="258"/>
      <c r="C947" s="259"/>
      <c r="D947" s="249" t="s">
        <v>233</v>
      </c>
      <c r="E947" s="260" t="s">
        <v>1</v>
      </c>
      <c r="F947" s="261" t="s">
        <v>849</v>
      </c>
      <c r="G947" s="259"/>
      <c r="H947" s="262">
        <v>7.9299999999999997</v>
      </c>
      <c r="I947" s="263"/>
      <c r="J947" s="259"/>
      <c r="K947" s="259"/>
      <c r="L947" s="264"/>
      <c r="M947" s="265"/>
      <c r="N947" s="266"/>
      <c r="O947" s="266"/>
      <c r="P947" s="266"/>
      <c r="Q947" s="266"/>
      <c r="R947" s="266"/>
      <c r="S947" s="266"/>
      <c r="T947" s="26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8" t="s">
        <v>233</v>
      </c>
      <c r="AU947" s="268" t="s">
        <v>14</v>
      </c>
      <c r="AV947" s="14" t="s">
        <v>89</v>
      </c>
      <c r="AW947" s="14" t="s">
        <v>35</v>
      </c>
      <c r="AX947" s="14" t="s">
        <v>80</v>
      </c>
      <c r="AY947" s="268" t="s">
        <v>222</v>
      </c>
    </row>
    <row r="948" s="14" customFormat="1">
      <c r="A948" s="14"/>
      <c r="B948" s="258"/>
      <c r="C948" s="259"/>
      <c r="D948" s="249" t="s">
        <v>233</v>
      </c>
      <c r="E948" s="260" t="s">
        <v>1</v>
      </c>
      <c r="F948" s="261" t="s">
        <v>850</v>
      </c>
      <c r="G948" s="259"/>
      <c r="H948" s="262">
        <v>11.050000000000001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8" t="s">
        <v>233</v>
      </c>
      <c r="AU948" s="268" t="s">
        <v>14</v>
      </c>
      <c r="AV948" s="14" t="s">
        <v>89</v>
      </c>
      <c r="AW948" s="14" t="s">
        <v>35</v>
      </c>
      <c r="AX948" s="14" t="s">
        <v>80</v>
      </c>
      <c r="AY948" s="268" t="s">
        <v>222</v>
      </c>
    </row>
    <row r="949" s="14" customFormat="1">
      <c r="A949" s="14"/>
      <c r="B949" s="258"/>
      <c r="C949" s="259"/>
      <c r="D949" s="249" t="s">
        <v>233</v>
      </c>
      <c r="E949" s="260" t="s">
        <v>1</v>
      </c>
      <c r="F949" s="261" t="s">
        <v>851</v>
      </c>
      <c r="G949" s="259"/>
      <c r="H949" s="262">
        <v>15.4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8" t="s">
        <v>233</v>
      </c>
      <c r="AU949" s="268" t="s">
        <v>14</v>
      </c>
      <c r="AV949" s="14" t="s">
        <v>89</v>
      </c>
      <c r="AW949" s="14" t="s">
        <v>35</v>
      </c>
      <c r="AX949" s="14" t="s">
        <v>80</v>
      </c>
      <c r="AY949" s="268" t="s">
        <v>222</v>
      </c>
    </row>
    <row r="950" s="14" customFormat="1">
      <c r="A950" s="14"/>
      <c r="B950" s="258"/>
      <c r="C950" s="259"/>
      <c r="D950" s="249" t="s">
        <v>233</v>
      </c>
      <c r="E950" s="260" t="s">
        <v>1</v>
      </c>
      <c r="F950" s="261" t="s">
        <v>852</v>
      </c>
      <c r="G950" s="259"/>
      <c r="H950" s="262">
        <v>8.0500000000000007</v>
      </c>
      <c r="I950" s="263"/>
      <c r="J950" s="259"/>
      <c r="K950" s="259"/>
      <c r="L950" s="264"/>
      <c r="M950" s="265"/>
      <c r="N950" s="266"/>
      <c r="O950" s="266"/>
      <c r="P950" s="266"/>
      <c r="Q950" s="266"/>
      <c r="R950" s="266"/>
      <c r="S950" s="266"/>
      <c r="T950" s="26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8" t="s">
        <v>233</v>
      </c>
      <c r="AU950" s="268" t="s">
        <v>14</v>
      </c>
      <c r="AV950" s="14" t="s">
        <v>89</v>
      </c>
      <c r="AW950" s="14" t="s">
        <v>35</v>
      </c>
      <c r="AX950" s="14" t="s">
        <v>80</v>
      </c>
      <c r="AY950" s="268" t="s">
        <v>222</v>
      </c>
    </row>
    <row r="951" s="14" customFormat="1">
      <c r="A951" s="14"/>
      <c r="B951" s="258"/>
      <c r="C951" s="259"/>
      <c r="D951" s="249" t="s">
        <v>233</v>
      </c>
      <c r="E951" s="260" t="s">
        <v>1</v>
      </c>
      <c r="F951" s="261" t="s">
        <v>853</v>
      </c>
      <c r="G951" s="259"/>
      <c r="H951" s="262">
        <v>6</v>
      </c>
      <c r="I951" s="263"/>
      <c r="J951" s="259"/>
      <c r="K951" s="259"/>
      <c r="L951" s="264"/>
      <c r="M951" s="265"/>
      <c r="N951" s="266"/>
      <c r="O951" s="266"/>
      <c r="P951" s="266"/>
      <c r="Q951" s="266"/>
      <c r="R951" s="266"/>
      <c r="S951" s="266"/>
      <c r="T951" s="26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8" t="s">
        <v>233</v>
      </c>
      <c r="AU951" s="268" t="s">
        <v>14</v>
      </c>
      <c r="AV951" s="14" t="s">
        <v>89</v>
      </c>
      <c r="AW951" s="14" t="s">
        <v>35</v>
      </c>
      <c r="AX951" s="14" t="s">
        <v>80</v>
      </c>
      <c r="AY951" s="268" t="s">
        <v>222</v>
      </c>
    </row>
    <row r="952" s="14" customFormat="1">
      <c r="A952" s="14"/>
      <c r="B952" s="258"/>
      <c r="C952" s="259"/>
      <c r="D952" s="249" t="s">
        <v>233</v>
      </c>
      <c r="E952" s="260" t="s">
        <v>1</v>
      </c>
      <c r="F952" s="261" t="s">
        <v>854</v>
      </c>
      <c r="G952" s="259"/>
      <c r="H952" s="262">
        <v>15.4</v>
      </c>
      <c r="I952" s="263"/>
      <c r="J952" s="259"/>
      <c r="K952" s="259"/>
      <c r="L952" s="264"/>
      <c r="M952" s="265"/>
      <c r="N952" s="266"/>
      <c r="O952" s="266"/>
      <c r="P952" s="266"/>
      <c r="Q952" s="266"/>
      <c r="R952" s="266"/>
      <c r="S952" s="266"/>
      <c r="T952" s="26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8" t="s">
        <v>233</v>
      </c>
      <c r="AU952" s="268" t="s">
        <v>14</v>
      </c>
      <c r="AV952" s="14" t="s">
        <v>89</v>
      </c>
      <c r="AW952" s="14" t="s">
        <v>35</v>
      </c>
      <c r="AX952" s="14" t="s">
        <v>80</v>
      </c>
      <c r="AY952" s="268" t="s">
        <v>222</v>
      </c>
    </row>
    <row r="953" s="14" customFormat="1">
      <c r="A953" s="14"/>
      <c r="B953" s="258"/>
      <c r="C953" s="259"/>
      <c r="D953" s="249" t="s">
        <v>233</v>
      </c>
      <c r="E953" s="260" t="s">
        <v>1</v>
      </c>
      <c r="F953" s="261" t="s">
        <v>855</v>
      </c>
      <c r="G953" s="259"/>
      <c r="H953" s="262">
        <v>8.0999999999999996</v>
      </c>
      <c r="I953" s="263"/>
      <c r="J953" s="259"/>
      <c r="K953" s="259"/>
      <c r="L953" s="264"/>
      <c r="M953" s="265"/>
      <c r="N953" s="266"/>
      <c r="O953" s="266"/>
      <c r="P953" s="266"/>
      <c r="Q953" s="266"/>
      <c r="R953" s="266"/>
      <c r="S953" s="266"/>
      <c r="T953" s="26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8" t="s">
        <v>233</v>
      </c>
      <c r="AU953" s="268" t="s">
        <v>14</v>
      </c>
      <c r="AV953" s="14" t="s">
        <v>89</v>
      </c>
      <c r="AW953" s="14" t="s">
        <v>35</v>
      </c>
      <c r="AX953" s="14" t="s">
        <v>80</v>
      </c>
      <c r="AY953" s="268" t="s">
        <v>222</v>
      </c>
    </row>
    <row r="954" s="14" customFormat="1">
      <c r="A954" s="14"/>
      <c r="B954" s="258"/>
      <c r="C954" s="259"/>
      <c r="D954" s="249" t="s">
        <v>233</v>
      </c>
      <c r="E954" s="260" t="s">
        <v>1</v>
      </c>
      <c r="F954" s="261" t="s">
        <v>856</v>
      </c>
      <c r="G954" s="259"/>
      <c r="H954" s="262">
        <v>6</v>
      </c>
      <c r="I954" s="263"/>
      <c r="J954" s="259"/>
      <c r="K954" s="259"/>
      <c r="L954" s="264"/>
      <c r="M954" s="265"/>
      <c r="N954" s="266"/>
      <c r="O954" s="266"/>
      <c r="P954" s="266"/>
      <c r="Q954" s="266"/>
      <c r="R954" s="266"/>
      <c r="S954" s="266"/>
      <c r="T954" s="26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8" t="s">
        <v>233</v>
      </c>
      <c r="AU954" s="268" t="s">
        <v>14</v>
      </c>
      <c r="AV954" s="14" t="s">
        <v>89</v>
      </c>
      <c r="AW954" s="14" t="s">
        <v>35</v>
      </c>
      <c r="AX954" s="14" t="s">
        <v>80</v>
      </c>
      <c r="AY954" s="268" t="s">
        <v>222</v>
      </c>
    </row>
    <row r="955" s="14" customFormat="1">
      <c r="A955" s="14"/>
      <c r="B955" s="258"/>
      <c r="C955" s="259"/>
      <c r="D955" s="249" t="s">
        <v>233</v>
      </c>
      <c r="E955" s="260" t="s">
        <v>1</v>
      </c>
      <c r="F955" s="261" t="s">
        <v>857</v>
      </c>
      <c r="G955" s="259"/>
      <c r="H955" s="262">
        <v>11.6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233</v>
      </c>
      <c r="AU955" s="268" t="s">
        <v>14</v>
      </c>
      <c r="AV955" s="14" t="s">
        <v>89</v>
      </c>
      <c r="AW955" s="14" t="s">
        <v>35</v>
      </c>
      <c r="AX955" s="14" t="s">
        <v>80</v>
      </c>
      <c r="AY955" s="268" t="s">
        <v>222</v>
      </c>
    </row>
    <row r="956" s="14" customFormat="1">
      <c r="A956" s="14"/>
      <c r="B956" s="258"/>
      <c r="C956" s="259"/>
      <c r="D956" s="249" t="s">
        <v>233</v>
      </c>
      <c r="E956" s="260" t="s">
        <v>1</v>
      </c>
      <c r="F956" s="261" t="s">
        <v>858</v>
      </c>
      <c r="G956" s="259"/>
      <c r="H956" s="262">
        <v>9.4000000000000004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233</v>
      </c>
      <c r="AU956" s="268" t="s">
        <v>14</v>
      </c>
      <c r="AV956" s="14" t="s">
        <v>89</v>
      </c>
      <c r="AW956" s="14" t="s">
        <v>35</v>
      </c>
      <c r="AX956" s="14" t="s">
        <v>80</v>
      </c>
      <c r="AY956" s="268" t="s">
        <v>222</v>
      </c>
    </row>
    <row r="957" s="14" customFormat="1">
      <c r="A957" s="14"/>
      <c r="B957" s="258"/>
      <c r="C957" s="259"/>
      <c r="D957" s="249" t="s">
        <v>233</v>
      </c>
      <c r="E957" s="260" t="s">
        <v>1</v>
      </c>
      <c r="F957" s="261" t="s">
        <v>859</v>
      </c>
      <c r="G957" s="259"/>
      <c r="H957" s="262">
        <v>3.7599999999999998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233</v>
      </c>
      <c r="AU957" s="268" t="s">
        <v>14</v>
      </c>
      <c r="AV957" s="14" t="s">
        <v>89</v>
      </c>
      <c r="AW957" s="14" t="s">
        <v>35</v>
      </c>
      <c r="AX957" s="14" t="s">
        <v>80</v>
      </c>
      <c r="AY957" s="268" t="s">
        <v>222</v>
      </c>
    </row>
    <row r="958" s="14" customFormat="1">
      <c r="A958" s="14"/>
      <c r="B958" s="258"/>
      <c r="C958" s="259"/>
      <c r="D958" s="249" t="s">
        <v>233</v>
      </c>
      <c r="E958" s="260" t="s">
        <v>1</v>
      </c>
      <c r="F958" s="261" t="s">
        <v>860</v>
      </c>
      <c r="G958" s="259"/>
      <c r="H958" s="262">
        <v>4.2599999999999998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8" t="s">
        <v>233</v>
      </c>
      <c r="AU958" s="268" t="s">
        <v>14</v>
      </c>
      <c r="AV958" s="14" t="s">
        <v>89</v>
      </c>
      <c r="AW958" s="14" t="s">
        <v>35</v>
      </c>
      <c r="AX958" s="14" t="s">
        <v>80</v>
      </c>
      <c r="AY958" s="268" t="s">
        <v>222</v>
      </c>
    </row>
    <row r="959" s="14" customFormat="1">
      <c r="A959" s="14"/>
      <c r="B959" s="258"/>
      <c r="C959" s="259"/>
      <c r="D959" s="249" t="s">
        <v>233</v>
      </c>
      <c r="E959" s="260" t="s">
        <v>1</v>
      </c>
      <c r="F959" s="261" t="s">
        <v>861</v>
      </c>
      <c r="G959" s="259"/>
      <c r="H959" s="262">
        <v>6.2999999999999998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233</v>
      </c>
      <c r="AU959" s="268" t="s">
        <v>14</v>
      </c>
      <c r="AV959" s="14" t="s">
        <v>89</v>
      </c>
      <c r="AW959" s="14" t="s">
        <v>35</v>
      </c>
      <c r="AX959" s="14" t="s">
        <v>80</v>
      </c>
      <c r="AY959" s="268" t="s">
        <v>222</v>
      </c>
    </row>
    <row r="960" s="14" customFormat="1">
      <c r="A960" s="14"/>
      <c r="B960" s="258"/>
      <c r="C960" s="259"/>
      <c r="D960" s="249" t="s">
        <v>233</v>
      </c>
      <c r="E960" s="260" t="s">
        <v>1</v>
      </c>
      <c r="F960" s="261" t="s">
        <v>862</v>
      </c>
      <c r="G960" s="259"/>
      <c r="H960" s="262">
        <v>28.93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8" t="s">
        <v>233</v>
      </c>
      <c r="AU960" s="268" t="s">
        <v>14</v>
      </c>
      <c r="AV960" s="14" t="s">
        <v>89</v>
      </c>
      <c r="AW960" s="14" t="s">
        <v>35</v>
      </c>
      <c r="AX960" s="14" t="s">
        <v>80</v>
      </c>
      <c r="AY960" s="268" t="s">
        <v>222</v>
      </c>
    </row>
    <row r="961" s="14" customFormat="1">
      <c r="A961" s="14"/>
      <c r="B961" s="258"/>
      <c r="C961" s="259"/>
      <c r="D961" s="249" t="s">
        <v>233</v>
      </c>
      <c r="E961" s="260" t="s">
        <v>1</v>
      </c>
      <c r="F961" s="261" t="s">
        <v>863</v>
      </c>
      <c r="G961" s="259"/>
      <c r="H961" s="262">
        <v>10.220000000000001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8" t="s">
        <v>233</v>
      </c>
      <c r="AU961" s="268" t="s">
        <v>14</v>
      </c>
      <c r="AV961" s="14" t="s">
        <v>89</v>
      </c>
      <c r="AW961" s="14" t="s">
        <v>35</v>
      </c>
      <c r="AX961" s="14" t="s">
        <v>80</v>
      </c>
      <c r="AY961" s="268" t="s">
        <v>222</v>
      </c>
    </row>
    <row r="962" s="14" customFormat="1">
      <c r="A962" s="14"/>
      <c r="B962" s="258"/>
      <c r="C962" s="259"/>
      <c r="D962" s="249" t="s">
        <v>233</v>
      </c>
      <c r="E962" s="260" t="s">
        <v>1</v>
      </c>
      <c r="F962" s="261" t="s">
        <v>864</v>
      </c>
      <c r="G962" s="259"/>
      <c r="H962" s="262">
        <v>10.699999999999999</v>
      </c>
      <c r="I962" s="263"/>
      <c r="J962" s="259"/>
      <c r="K962" s="259"/>
      <c r="L962" s="264"/>
      <c r="M962" s="265"/>
      <c r="N962" s="266"/>
      <c r="O962" s="266"/>
      <c r="P962" s="266"/>
      <c r="Q962" s="266"/>
      <c r="R962" s="266"/>
      <c r="S962" s="266"/>
      <c r="T962" s="26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8" t="s">
        <v>233</v>
      </c>
      <c r="AU962" s="268" t="s">
        <v>14</v>
      </c>
      <c r="AV962" s="14" t="s">
        <v>89</v>
      </c>
      <c r="AW962" s="14" t="s">
        <v>35</v>
      </c>
      <c r="AX962" s="14" t="s">
        <v>80</v>
      </c>
      <c r="AY962" s="268" t="s">
        <v>222</v>
      </c>
    </row>
    <row r="963" s="14" customFormat="1">
      <c r="A963" s="14"/>
      <c r="B963" s="258"/>
      <c r="C963" s="259"/>
      <c r="D963" s="249" t="s">
        <v>233</v>
      </c>
      <c r="E963" s="260" t="s">
        <v>1</v>
      </c>
      <c r="F963" s="261" t="s">
        <v>865</v>
      </c>
      <c r="G963" s="259"/>
      <c r="H963" s="262">
        <v>12.75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233</v>
      </c>
      <c r="AU963" s="268" t="s">
        <v>14</v>
      </c>
      <c r="AV963" s="14" t="s">
        <v>89</v>
      </c>
      <c r="AW963" s="14" t="s">
        <v>35</v>
      </c>
      <c r="AX963" s="14" t="s">
        <v>80</v>
      </c>
      <c r="AY963" s="268" t="s">
        <v>222</v>
      </c>
    </row>
    <row r="964" s="14" customFormat="1">
      <c r="A964" s="14"/>
      <c r="B964" s="258"/>
      <c r="C964" s="259"/>
      <c r="D964" s="249" t="s">
        <v>233</v>
      </c>
      <c r="E964" s="260" t="s">
        <v>1</v>
      </c>
      <c r="F964" s="261" t="s">
        <v>866</v>
      </c>
      <c r="G964" s="259"/>
      <c r="H964" s="262">
        <v>7.0499999999999998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233</v>
      </c>
      <c r="AU964" s="268" t="s">
        <v>14</v>
      </c>
      <c r="AV964" s="14" t="s">
        <v>89</v>
      </c>
      <c r="AW964" s="14" t="s">
        <v>35</v>
      </c>
      <c r="AX964" s="14" t="s">
        <v>80</v>
      </c>
      <c r="AY964" s="268" t="s">
        <v>222</v>
      </c>
    </row>
    <row r="965" s="14" customFormat="1">
      <c r="A965" s="14"/>
      <c r="B965" s="258"/>
      <c r="C965" s="259"/>
      <c r="D965" s="249" t="s">
        <v>233</v>
      </c>
      <c r="E965" s="260" t="s">
        <v>1</v>
      </c>
      <c r="F965" s="261" t="s">
        <v>867</v>
      </c>
      <c r="G965" s="259"/>
      <c r="H965" s="262">
        <v>27.010000000000002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233</v>
      </c>
      <c r="AU965" s="268" t="s">
        <v>14</v>
      </c>
      <c r="AV965" s="14" t="s">
        <v>89</v>
      </c>
      <c r="AW965" s="14" t="s">
        <v>35</v>
      </c>
      <c r="AX965" s="14" t="s">
        <v>80</v>
      </c>
      <c r="AY965" s="268" t="s">
        <v>222</v>
      </c>
    </row>
    <row r="966" s="14" customFormat="1">
      <c r="A966" s="14"/>
      <c r="B966" s="258"/>
      <c r="C966" s="259"/>
      <c r="D966" s="249" t="s">
        <v>233</v>
      </c>
      <c r="E966" s="260" t="s">
        <v>1</v>
      </c>
      <c r="F966" s="261" t="s">
        <v>868</v>
      </c>
      <c r="G966" s="259"/>
      <c r="H966" s="262">
        <v>13.199999999999999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8" t="s">
        <v>233</v>
      </c>
      <c r="AU966" s="268" t="s">
        <v>14</v>
      </c>
      <c r="AV966" s="14" t="s">
        <v>89</v>
      </c>
      <c r="AW966" s="14" t="s">
        <v>35</v>
      </c>
      <c r="AX966" s="14" t="s">
        <v>80</v>
      </c>
      <c r="AY966" s="268" t="s">
        <v>222</v>
      </c>
    </row>
    <row r="967" s="15" customFormat="1">
      <c r="A967" s="15"/>
      <c r="B967" s="269"/>
      <c r="C967" s="270"/>
      <c r="D967" s="249" t="s">
        <v>233</v>
      </c>
      <c r="E967" s="271" t="s">
        <v>1</v>
      </c>
      <c r="F967" s="272" t="s">
        <v>242</v>
      </c>
      <c r="G967" s="270"/>
      <c r="H967" s="273">
        <v>274.64999999999998</v>
      </c>
      <c r="I967" s="274"/>
      <c r="J967" s="270"/>
      <c r="K967" s="270"/>
      <c r="L967" s="275"/>
      <c r="M967" s="276"/>
      <c r="N967" s="277"/>
      <c r="O967" s="277"/>
      <c r="P967" s="277"/>
      <c r="Q967" s="277"/>
      <c r="R967" s="277"/>
      <c r="S967" s="277"/>
      <c r="T967" s="278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9" t="s">
        <v>233</v>
      </c>
      <c r="AU967" s="279" t="s">
        <v>14</v>
      </c>
      <c r="AV967" s="15" t="s">
        <v>114</v>
      </c>
      <c r="AW967" s="15" t="s">
        <v>35</v>
      </c>
      <c r="AX967" s="15" t="s">
        <v>87</v>
      </c>
      <c r="AY967" s="279" t="s">
        <v>222</v>
      </c>
    </row>
    <row r="968" s="12" customFormat="1" ht="20.88" customHeight="1">
      <c r="A968" s="12"/>
      <c r="B968" s="213"/>
      <c r="C968" s="214"/>
      <c r="D968" s="215" t="s">
        <v>79</v>
      </c>
      <c r="E968" s="227" t="s">
        <v>611</v>
      </c>
      <c r="F968" s="227" t="s">
        <v>869</v>
      </c>
      <c r="G968" s="214"/>
      <c r="H968" s="214"/>
      <c r="I968" s="217"/>
      <c r="J968" s="228">
        <f>BK968</f>
        <v>0</v>
      </c>
      <c r="K968" s="214"/>
      <c r="L968" s="219"/>
      <c r="M968" s="220"/>
      <c r="N968" s="221"/>
      <c r="O968" s="221"/>
      <c r="P968" s="222">
        <f>SUM(P969:P1012)</f>
        <v>0</v>
      </c>
      <c r="Q968" s="221"/>
      <c r="R968" s="222">
        <f>SUM(R969:R1012)</f>
        <v>2.1111499999999999</v>
      </c>
      <c r="S968" s="221"/>
      <c r="T968" s="223">
        <f>SUM(T969:T1012)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24" t="s">
        <v>87</v>
      </c>
      <c r="AT968" s="225" t="s">
        <v>79</v>
      </c>
      <c r="AU968" s="225" t="s">
        <v>89</v>
      </c>
      <c r="AY968" s="224" t="s">
        <v>222</v>
      </c>
      <c r="BK968" s="226">
        <f>SUM(BK969:BK1012)</f>
        <v>0</v>
      </c>
    </row>
    <row r="969" s="2" customFormat="1" ht="24.15" customHeight="1">
      <c r="A969" s="40"/>
      <c r="B969" s="41"/>
      <c r="C969" s="229" t="s">
        <v>699</v>
      </c>
      <c r="D969" s="229" t="s">
        <v>225</v>
      </c>
      <c r="E969" s="230" t="s">
        <v>870</v>
      </c>
      <c r="F969" s="231" t="s">
        <v>871</v>
      </c>
      <c r="G969" s="232" t="s">
        <v>477</v>
      </c>
      <c r="H969" s="233">
        <v>19</v>
      </c>
      <c r="I969" s="234"/>
      <c r="J969" s="235">
        <f>ROUND(I969*H969,2)</f>
        <v>0</v>
      </c>
      <c r="K969" s="231" t="s">
        <v>229</v>
      </c>
      <c r="L969" s="46"/>
      <c r="M969" s="236" t="s">
        <v>1</v>
      </c>
      <c r="N969" s="237" t="s">
        <v>45</v>
      </c>
      <c r="O969" s="93"/>
      <c r="P969" s="238">
        <f>O969*H969</f>
        <v>0</v>
      </c>
      <c r="Q969" s="238">
        <v>0.017770000000000001</v>
      </c>
      <c r="R969" s="238">
        <f>Q969*H969</f>
        <v>0.33763000000000004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114</v>
      </c>
      <c r="AT969" s="240" t="s">
        <v>225</v>
      </c>
      <c r="AU969" s="240" t="s">
        <v>14</v>
      </c>
      <c r="AY969" s="19" t="s">
        <v>222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87</v>
      </c>
      <c r="BK969" s="241">
        <f>ROUND(I969*H969,2)</f>
        <v>0</v>
      </c>
      <c r="BL969" s="19" t="s">
        <v>114</v>
      </c>
      <c r="BM969" s="240" t="s">
        <v>872</v>
      </c>
    </row>
    <row r="970" s="2" customFormat="1">
      <c r="A970" s="40"/>
      <c r="B970" s="41"/>
      <c r="C970" s="42"/>
      <c r="D970" s="242" t="s">
        <v>231</v>
      </c>
      <c r="E970" s="42"/>
      <c r="F970" s="243" t="s">
        <v>873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231</v>
      </c>
      <c r="AU970" s="19" t="s">
        <v>14</v>
      </c>
    </row>
    <row r="971" s="13" customFormat="1">
      <c r="A971" s="13"/>
      <c r="B971" s="247"/>
      <c r="C971" s="248"/>
      <c r="D971" s="249" t="s">
        <v>233</v>
      </c>
      <c r="E971" s="250" t="s">
        <v>1</v>
      </c>
      <c r="F971" s="251" t="s">
        <v>234</v>
      </c>
      <c r="G971" s="248"/>
      <c r="H971" s="250" t="s">
        <v>1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7" t="s">
        <v>233</v>
      </c>
      <c r="AU971" s="257" t="s">
        <v>14</v>
      </c>
      <c r="AV971" s="13" t="s">
        <v>87</v>
      </c>
      <c r="AW971" s="13" t="s">
        <v>35</v>
      </c>
      <c r="AX971" s="13" t="s">
        <v>80</v>
      </c>
      <c r="AY971" s="257" t="s">
        <v>222</v>
      </c>
    </row>
    <row r="972" s="13" customFormat="1">
      <c r="A972" s="13"/>
      <c r="B972" s="247"/>
      <c r="C972" s="248"/>
      <c r="D972" s="249" t="s">
        <v>233</v>
      </c>
      <c r="E972" s="250" t="s">
        <v>1</v>
      </c>
      <c r="F972" s="251" t="s">
        <v>235</v>
      </c>
      <c r="G972" s="248"/>
      <c r="H972" s="250" t="s">
        <v>1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7" t="s">
        <v>233</v>
      </c>
      <c r="AU972" s="257" t="s">
        <v>14</v>
      </c>
      <c r="AV972" s="13" t="s">
        <v>87</v>
      </c>
      <c r="AW972" s="13" t="s">
        <v>35</v>
      </c>
      <c r="AX972" s="13" t="s">
        <v>80</v>
      </c>
      <c r="AY972" s="257" t="s">
        <v>222</v>
      </c>
    </row>
    <row r="973" s="13" customFormat="1">
      <c r="A973" s="13"/>
      <c r="B973" s="247"/>
      <c r="C973" s="248"/>
      <c r="D973" s="249" t="s">
        <v>233</v>
      </c>
      <c r="E973" s="250" t="s">
        <v>1</v>
      </c>
      <c r="F973" s="251" t="s">
        <v>237</v>
      </c>
      <c r="G973" s="248"/>
      <c r="H973" s="250" t="s">
        <v>1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7" t="s">
        <v>233</v>
      </c>
      <c r="AU973" s="257" t="s">
        <v>14</v>
      </c>
      <c r="AV973" s="13" t="s">
        <v>87</v>
      </c>
      <c r="AW973" s="13" t="s">
        <v>35</v>
      </c>
      <c r="AX973" s="13" t="s">
        <v>80</v>
      </c>
      <c r="AY973" s="257" t="s">
        <v>222</v>
      </c>
    </row>
    <row r="974" s="13" customFormat="1">
      <c r="A974" s="13"/>
      <c r="B974" s="247"/>
      <c r="C974" s="248"/>
      <c r="D974" s="249" t="s">
        <v>233</v>
      </c>
      <c r="E974" s="250" t="s">
        <v>1</v>
      </c>
      <c r="F974" s="251" t="s">
        <v>874</v>
      </c>
      <c r="G974" s="248"/>
      <c r="H974" s="250" t="s">
        <v>1</v>
      </c>
      <c r="I974" s="252"/>
      <c r="J974" s="248"/>
      <c r="K974" s="248"/>
      <c r="L974" s="253"/>
      <c r="M974" s="254"/>
      <c r="N974" s="255"/>
      <c r="O974" s="255"/>
      <c r="P974" s="255"/>
      <c r="Q974" s="255"/>
      <c r="R974" s="255"/>
      <c r="S974" s="255"/>
      <c r="T974" s="25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7" t="s">
        <v>233</v>
      </c>
      <c r="AU974" s="257" t="s">
        <v>14</v>
      </c>
      <c r="AV974" s="13" t="s">
        <v>87</v>
      </c>
      <c r="AW974" s="13" t="s">
        <v>35</v>
      </c>
      <c r="AX974" s="13" t="s">
        <v>80</v>
      </c>
      <c r="AY974" s="257" t="s">
        <v>222</v>
      </c>
    </row>
    <row r="975" s="13" customFormat="1">
      <c r="A975" s="13"/>
      <c r="B975" s="247"/>
      <c r="C975" s="248"/>
      <c r="D975" s="249" t="s">
        <v>233</v>
      </c>
      <c r="E975" s="250" t="s">
        <v>1</v>
      </c>
      <c r="F975" s="251" t="s">
        <v>875</v>
      </c>
      <c r="G975" s="248"/>
      <c r="H975" s="250" t="s">
        <v>1</v>
      </c>
      <c r="I975" s="252"/>
      <c r="J975" s="248"/>
      <c r="K975" s="248"/>
      <c r="L975" s="253"/>
      <c r="M975" s="254"/>
      <c r="N975" s="255"/>
      <c r="O975" s="255"/>
      <c r="P975" s="255"/>
      <c r="Q975" s="255"/>
      <c r="R975" s="255"/>
      <c r="S975" s="255"/>
      <c r="T975" s="25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7" t="s">
        <v>233</v>
      </c>
      <c r="AU975" s="257" t="s">
        <v>14</v>
      </c>
      <c r="AV975" s="13" t="s">
        <v>87</v>
      </c>
      <c r="AW975" s="13" t="s">
        <v>35</v>
      </c>
      <c r="AX975" s="13" t="s">
        <v>80</v>
      </c>
      <c r="AY975" s="257" t="s">
        <v>222</v>
      </c>
    </row>
    <row r="976" s="14" customFormat="1">
      <c r="A976" s="14"/>
      <c r="B976" s="258"/>
      <c r="C976" s="259"/>
      <c r="D976" s="249" t="s">
        <v>233</v>
      </c>
      <c r="E976" s="260" t="s">
        <v>1</v>
      </c>
      <c r="F976" s="261" t="s">
        <v>876</v>
      </c>
      <c r="G976" s="259"/>
      <c r="H976" s="262">
        <v>1</v>
      </c>
      <c r="I976" s="263"/>
      <c r="J976" s="259"/>
      <c r="K976" s="259"/>
      <c r="L976" s="264"/>
      <c r="M976" s="265"/>
      <c r="N976" s="266"/>
      <c r="O976" s="266"/>
      <c r="P976" s="266"/>
      <c r="Q976" s="266"/>
      <c r="R976" s="266"/>
      <c r="S976" s="266"/>
      <c r="T976" s="26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8" t="s">
        <v>233</v>
      </c>
      <c r="AU976" s="268" t="s">
        <v>14</v>
      </c>
      <c r="AV976" s="14" t="s">
        <v>89</v>
      </c>
      <c r="AW976" s="14" t="s">
        <v>35</v>
      </c>
      <c r="AX976" s="14" t="s">
        <v>80</v>
      </c>
      <c r="AY976" s="268" t="s">
        <v>222</v>
      </c>
    </row>
    <row r="977" s="14" customFormat="1">
      <c r="A977" s="14"/>
      <c r="B977" s="258"/>
      <c r="C977" s="259"/>
      <c r="D977" s="249" t="s">
        <v>233</v>
      </c>
      <c r="E977" s="260" t="s">
        <v>1</v>
      </c>
      <c r="F977" s="261" t="s">
        <v>877</v>
      </c>
      <c r="G977" s="259"/>
      <c r="H977" s="262">
        <v>1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233</v>
      </c>
      <c r="AU977" s="268" t="s">
        <v>14</v>
      </c>
      <c r="AV977" s="14" t="s">
        <v>89</v>
      </c>
      <c r="AW977" s="14" t="s">
        <v>35</v>
      </c>
      <c r="AX977" s="14" t="s">
        <v>80</v>
      </c>
      <c r="AY977" s="268" t="s">
        <v>222</v>
      </c>
    </row>
    <row r="978" s="13" customFormat="1">
      <c r="A978" s="13"/>
      <c r="B978" s="247"/>
      <c r="C978" s="248"/>
      <c r="D978" s="249" t="s">
        <v>233</v>
      </c>
      <c r="E978" s="250" t="s">
        <v>1</v>
      </c>
      <c r="F978" s="251" t="s">
        <v>878</v>
      </c>
      <c r="G978" s="248"/>
      <c r="H978" s="250" t="s">
        <v>1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7" t="s">
        <v>233</v>
      </c>
      <c r="AU978" s="257" t="s">
        <v>14</v>
      </c>
      <c r="AV978" s="13" t="s">
        <v>87</v>
      </c>
      <c r="AW978" s="13" t="s">
        <v>35</v>
      </c>
      <c r="AX978" s="13" t="s">
        <v>80</v>
      </c>
      <c r="AY978" s="257" t="s">
        <v>222</v>
      </c>
    </row>
    <row r="979" s="14" customFormat="1">
      <c r="A979" s="14"/>
      <c r="B979" s="258"/>
      <c r="C979" s="259"/>
      <c r="D979" s="249" t="s">
        <v>233</v>
      </c>
      <c r="E979" s="260" t="s">
        <v>1</v>
      </c>
      <c r="F979" s="261" t="s">
        <v>879</v>
      </c>
      <c r="G979" s="259"/>
      <c r="H979" s="262">
        <v>2</v>
      </c>
      <c r="I979" s="263"/>
      <c r="J979" s="259"/>
      <c r="K979" s="259"/>
      <c r="L979" s="264"/>
      <c r="M979" s="265"/>
      <c r="N979" s="266"/>
      <c r="O979" s="266"/>
      <c r="P979" s="266"/>
      <c r="Q979" s="266"/>
      <c r="R979" s="266"/>
      <c r="S979" s="266"/>
      <c r="T979" s="26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8" t="s">
        <v>233</v>
      </c>
      <c r="AU979" s="268" t="s">
        <v>14</v>
      </c>
      <c r="AV979" s="14" t="s">
        <v>89</v>
      </c>
      <c r="AW979" s="14" t="s">
        <v>35</v>
      </c>
      <c r="AX979" s="14" t="s">
        <v>80</v>
      </c>
      <c r="AY979" s="268" t="s">
        <v>222</v>
      </c>
    </row>
    <row r="980" s="14" customFormat="1">
      <c r="A980" s="14"/>
      <c r="B980" s="258"/>
      <c r="C980" s="259"/>
      <c r="D980" s="249" t="s">
        <v>233</v>
      </c>
      <c r="E980" s="260" t="s">
        <v>1</v>
      </c>
      <c r="F980" s="261" t="s">
        <v>880</v>
      </c>
      <c r="G980" s="259"/>
      <c r="H980" s="262">
        <v>1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233</v>
      </c>
      <c r="AU980" s="268" t="s">
        <v>14</v>
      </c>
      <c r="AV980" s="14" t="s">
        <v>89</v>
      </c>
      <c r="AW980" s="14" t="s">
        <v>35</v>
      </c>
      <c r="AX980" s="14" t="s">
        <v>80</v>
      </c>
      <c r="AY980" s="268" t="s">
        <v>222</v>
      </c>
    </row>
    <row r="981" s="14" customFormat="1">
      <c r="A981" s="14"/>
      <c r="B981" s="258"/>
      <c r="C981" s="259"/>
      <c r="D981" s="249" t="s">
        <v>233</v>
      </c>
      <c r="E981" s="260" t="s">
        <v>1</v>
      </c>
      <c r="F981" s="261" t="s">
        <v>881</v>
      </c>
      <c r="G981" s="259"/>
      <c r="H981" s="262">
        <v>1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233</v>
      </c>
      <c r="AU981" s="268" t="s">
        <v>14</v>
      </c>
      <c r="AV981" s="14" t="s">
        <v>89</v>
      </c>
      <c r="AW981" s="14" t="s">
        <v>35</v>
      </c>
      <c r="AX981" s="14" t="s">
        <v>80</v>
      </c>
      <c r="AY981" s="268" t="s">
        <v>222</v>
      </c>
    </row>
    <row r="982" s="14" customFormat="1">
      <c r="A982" s="14"/>
      <c r="B982" s="258"/>
      <c r="C982" s="259"/>
      <c r="D982" s="249" t="s">
        <v>233</v>
      </c>
      <c r="E982" s="260" t="s">
        <v>1</v>
      </c>
      <c r="F982" s="261" t="s">
        <v>882</v>
      </c>
      <c r="G982" s="259"/>
      <c r="H982" s="262">
        <v>1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8" t="s">
        <v>233</v>
      </c>
      <c r="AU982" s="268" t="s">
        <v>14</v>
      </c>
      <c r="AV982" s="14" t="s">
        <v>89</v>
      </c>
      <c r="AW982" s="14" t="s">
        <v>35</v>
      </c>
      <c r="AX982" s="14" t="s">
        <v>80</v>
      </c>
      <c r="AY982" s="268" t="s">
        <v>222</v>
      </c>
    </row>
    <row r="983" s="14" customFormat="1">
      <c r="A983" s="14"/>
      <c r="B983" s="258"/>
      <c r="C983" s="259"/>
      <c r="D983" s="249" t="s">
        <v>233</v>
      </c>
      <c r="E983" s="260" t="s">
        <v>1</v>
      </c>
      <c r="F983" s="261" t="s">
        <v>883</v>
      </c>
      <c r="G983" s="259"/>
      <c r="H983" s="262">
        <v>1</v>
      </c>
      <c r="I983" s="263"/>
      <c r="J983" s="259"/>
      <c r="K983" s="259"/>
      <c r="L983" s="264"/>
      <c r="M983" s="265"/>
      <c r="N983" s="266"/>
      <c r="O983" s="266"/>
      <c r="P983" s="266"/>
      <c r="Q983" s="266"/>
      <c r="R983" s="266"/>
      <c r="S983" s="266"/>
      <c r="T983" s="26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8" t="s">
        <v>233</v>
      </c>
      <c r="AU983" s="268" t="s">
        <v>14</v>
      </c>
      <c r="AV983" s="14" t="s">
        <v>89</v>
      </c>
      <c r="AW983" s="14" t="s">
        <v>35</v>
      </c>
      <c r="AX983" s="14" t="s">
        <v>80</v>
      </c>
      <c r="AY983" s="268" t="s">
        <v>222</v>
      </c>
    </row>
    <row r="984" s="13" customFormat="1">
      <c r="A984" s="13"/>
      <c r="B984" s="247"/>
      <c r="C984" s="248"/>
      <c r="D984" s="249" t="s">
        <v>233</v>
      </c>
      <c r="E984" s="250" t="s">
        <v>1</v>
      </c>
      <c r="F984" s="251" t="s">
        <v>884</v>
      </c>
      <c r="G984" s="248"/>
      <c r="H984" s="250" t="s">
        <v>1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7" t="s">
        <v>233</v>
      </c>
      <c r="AU984" s="257" t="s">
        <v>14</v>
      </c>
      <c r="AV984" s="13" t="s">
        <v>87</v>
      </c>
      <c r="AW984" s="13" t="s">
        <v>35</v>
      </c>
      <c r="AX984" s="13" t="s">
        <v>80</v>
      </c>
      <c r="AY984" s="257" t="s">
        <v>222</v>
      </c>
    </row>
    <row r="985" s="14" customFormat="1">
      <c r="A985" s="14"/>
      <c r="B985" s="258"/>
      <c r="C985" s="259"/>
      <c r="D985" s="249" t="s">
        <v>233</v>
      </c>
      <c r="E985" s="260" t="s">
        <v>1</v>
      </c>
      <c r="F985" s="261" t="s">
        <v>885</v>
      </c>
      <c r="G985" s="259"/>
      <c r="H985" s="262">
        <v>3</v>
      </c>
      <c r="I985" s="263"/>
      <c r="J985" s="259"/>
      <c r="K985" s="259"/>
      <c r="L985" s="264"/>
      <c r="M985" s="265"/>
      <c r="N985" s="266"/>
      <c r="O985" s="266"/>
      <c r="P985" s="266"/>
      <c r="Q985" s="266"/>
      <c r="R985" s="266"/>
      <c r="S985" s="266"/>
      <c r="T985" s="26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8" t="s">
        <v>233</v>
      </c>
      <c r="AU985" s="268" t="s">
        <v>14</v>
      </c>
      <c r="AV985" s="14" t="s">
        <v>89</v>
      </c>
      <c r="AW985" s="14" t="s">
        <v>35</v>
      </c>
      <c r="AX985" s="14" t="s">
        <v>80</v>
      </c>
      <c r="AY985" s="268" t="s">
        <v>222</v>
      </c>
    </row>
    <row r="986" s="14" customFormat="1">
      <c r="A986" s="14"/>
      <c r="B986" s="258"/>
      <c r="C986" s="259"/>
      <c r="D986" s="249" t="s">
        <v>233</v>
      </c>
      <c r="E986" s="260" t="s">
        <v>1</v>
      </c>
      <c r="F986" s="261" t="s">
        <v>886</v>
      </c>
      <c r="G986" s="259"/>
      <c r="H986" s="262">
        <v>6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8" t="s">
        <v>233</v>
      </c>
      <c r="AU986" s="268" t="s">
        <v>14</v>
      </c>
      <c r="AV986" s="14" t="s">
        <v>89</v>
      </c>
      <c r="AW986" s="14" t="s">
        <v>35</v>
      </c>
      <c r="AX986" s="14" t="s">
        <v>80</v>
      </c>
      <c r="AY986" s="268" t="s">
        <v>222</v>
      </c>
    </row>
    <row r="987" s="14" customFormat="1">
      <c r="A987" s="14"/>
      <c r="B987" s="258"/>
      <c r="C987" s="259"/>
      <c r="D987" s="249" t="s">
        <v>233</v>
      </c>
      <c r="E987" s="260" t="s">
        <v>1</v>
      </c>
      <c r="F987" s="261" t="s">
        <v>887</v>
      </c>
      <c r="G987" s="259"/>
      <c r="H987" s="262">
        <v>2</v>
      </c>
      <c r="I987" s="263"/>
      <c r="J987" s="259"/>
      <c r="K987" s="259"/>
      <c r="L987" s="264"/>
      <c r="M987" s="265"/>
      <c r="N987" s="266"/>
      <c r="O987" s="266"/>
      <c r="P987" s="266"/>
      <c r="Q987" s="266"/>
      <c r="R987" s="266"/>
      <c r="S987" s="266"/>
      <c r="T987" s="26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8" t="s">
        <v>233</v>
      </c>
      <c r="AU987" s="268" t="s">
        <v>14</v>
      </c>
      <c r="AV987" s="14" t="s">
        <v>89</v>
      </c>
      <c r="AW987" s="14" t="s">
        <v>35</v>
      </c>
      <c r="AX987" s="14" t="s">
        <v>80</v>
      </c>
      <c r="AY987" s="268" t="s">
        <v>222</v>
      </c>
    </row>
    <row r="988" s="15" customFormat="1">
      <c r="A988" s="15"/>
      <c r="B988" s="269"/>
      <c r="C988" s="270"/>
      <c r="D988" s="249" t="s">
        <v>233</v>
      </c>
      <c r="E988" s="271" t="s">
        <v>1</v>
      </c>
      <c r="F988" s="272" t="s">
        <v>242</v>
      </c>
      <c r="G988" s="270"/>
      <c r="H988" s="273">
        <v>19</v>
      </c>
      <c r="I988" s="274"/>
      <c r="J988" s="270"/>
      <c r="K988" s="270"/>
      <c r="L988" s="275"/>
      <c r="M988" s="276"/>
      <c r="N988" s="277"/>
      <c r="O988" s="277"/>
      <c r="P988" s="277"/>
      <c r="Q988" s="277"/>
      <c r="R988" s="277"/>
      <c r="S988" s="277"/>
      <c r="T988" s="278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9" t="s">
        <v>233</v>
      </c>
      <c r="AU988" s="279" t="s">
        <v>14</v>
      </c>
      <c r="AV988" s="15" t="s">
        <v>114</v>
      </c>
      <c r="AW988" s="15" t="s">
        <v>35</v>
      </c>
      <c r="AX988" s="15" t="s">
        <v>87</v>
      </c>
      <c r="AY988" s="279" t="s">
        <v>222</v>
      </c>
    </row>
    <row r="989" s="2" customFormat="1" ht="33" customHeight="1">
      <c r="A989" s="40"/>
      <c r="B989" s="41"/>
      <c r="C989" s="280" t="s">
        <v>888</v>
      </c>
      <c r="D989" s="280" t="s">
        <v>367</v>
      </c>
      <c r="E989" s="281" t="s">
        <v>889</v>
      </c>
      <c r="F989" s="282" t="s">
        <v>890</v>
      </c>
      <c r="G989" s="283" t="s">
        <v>477</v>
      </c>
      <c r="H989" s="284">
        <v>2</v>
      </c>
      <c r="I989" s="285"/>
      <c r="J989" s="286">
        <f>ROUND(I989*H989,2)</f>
        <v>0</v>
      </c>
      <c r="K989" s="282" t="s">
        <v>229</v>
      </c>
      <c r="L989" s="287"/>
      <c r="M989" s="288" t="s">
        <v>1</v>
      </c>
      <c r="N989" s="289" t="s">
        <v>45</v>
      </c>
      <c r="O989" s="93"/>
      <c r="P989" s="238">
        <f>O989*H989</f>
        <v>0</v>
      </c>
      <c r="Q989" s="238">
        <v>0.014890000000000001</v>
      </c>
      <c r="R989" s="238">
        <f>Q989*H989</f>
        <v>0.029780000000000001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299</v>
      </c>
      <c r="AT989" s="240" t="s">
        <v>367</v>
      </c>
      <c r="AU989" s="240" t="s">
        <v>14</v>
      </c>
      <c r="AY989" s="19" t="s">
        <v>222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87</v>
      </c>
      <c r="BK989" s="241">
        <f>ROUND(I989*H989,2)</f>
        <v>0</v>
      </c>
      <c r="BL989" s="19" t="s">
        <v>114</v>
      </c>
      <c r="BM989" s="240" t="s">
        <v>891</v>
      </c>
    </row>
    <row r="990" s="2" customFormat="1" ht="33" customHeight="1">
      <c r="A990" s="40"/>
      <c r="B990" s="41"/>
      <c r="C990" s="280" t="s">
        <v>707</v>
      </c>
      <c r="D990" s="280" t="s">
        <v>367</v>
      </c>
      <c r="E990" s="281" t="s">
        <v>892</v>
      </c>
      <c r="F990" s="282" t="s">
        <v>893</v>
      </c>
      <c r="G990" s="283" t="s">
        <v>477</v>
      </c>
      <c r="H990" s="284">
        <v>6</v>
      </c>
      <c r="I990" s="285"/>
      <c r="J990" s="286">
        <f>ROUND(I990*H990,2)</f>
        <v>0</v>
      </c>
      <c r="K990" s="282" t="s">
        <v>229</v>
      </c>
      <c r="L990" s="287"/>
      <c r="M990" s="288" t="s">
        <v>1</v>
      </c>
      <c r="N990" s="289" t="s">
        <v>45</v>
      </c>
      <c r="O990" s="93"/>
      <c r="P990" s="238">
        <f>O990*H990</f>
        <v>0</v>
      </c>
      <c r="Q990" s="238">
        <v>0.01521</v>
      </c>
      <c r="R990" s="238">
        <f>Q990*H990</f>
        <v>0.091259999999999994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299</v>
      </c>
      <c r="AT990" s="240" t="s">
        <v>367</v>
      </c>
      <c r="AU990" s="240" t="s">
        <v>14</v>
      </c>
      <c r="AY990" s="19" t="s">
        <v>222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9" t="s">
        <v>87</v>
      </c>
      <c r="BK990" s="241">
        <f>ROUND(I990*H990,2)</f>
        <v>0</v>
      </c>
      <c r="BL990" s="19" t="s">
        <v>114</v>
      </c>
      <c r="BM990" s="240" t="s">
        <v>894</v>
      </c>
    </row>
    <row r="991" s="2" customFormat="1" ht="33" customHeight="1">
      <c r="A991" s="40"/>
      <c r="B991" s="41"/>
      <c r="C991" s="280" t="s">
        <v>895</v>
      </c>
      <c r="D991" s="280" t="s">
        <v>367</v>
      </c>
      <c r="E991" s="281" t="s">
        <v>896</v>
      </c>
      <c r="F991" s="282" t="s">
        <v>897</v>
      </c>
      <c r="G991" s="283" t="s">
        <v>477</v>
      </c>
      <c r="H991" s="284">
        <v>11</v>
      </c>
      <c r="I991" s="285"/>
      <c r="J991" s="286">
        <f>ROUND(I991*H991,2)</f>
        <v>0</v>
      </c>
      <c r="K991" s="282" t="s">
        <v>229</v>
      </c>
      <c r="L991" s="287"/>
      <c r="M991" s="288" t="s">
        <v>1</v>
      </c>
      <c r="N991" s="289" t="s">
        <v>45</v>
      </c>
      <c r="O991" s="93"/>
      <c r="P991" s="238">
        <f>O991*H991</f>
        <v>0</v>
      </c>
      <c r="Q991" s="238">
        <v>0.01553</v>
      </c>
      <c r="R991" s="238">
        <f>Q991*H991</f>
        <v>0.17083000000000001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299</v>
      </c>
      <c r="AT991" s="240" t="s">
        <v>367</v>
      </c>
      <c r="AU991" s="240" t="s">
        <v>14</v>
      </c>
      <c r="AY991" s="19" t="s">
        <v>222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87</v>
      </c>
      <c r="BK991" s="241">
        <f>ROUND(I991*H991,2)</f>
        <v>0</v>
      </c>
      <c r="BL991" s="19" t="s">
        <v>114</v>
      </c>
      <c r="BM991" s="240" t="s">
        <v>898</v>
      </c>
    </row>
    <row r="992" s="2" customFormat="1" ht="24.15" customHeight="1">
      <c r="A992" s="40"/>
      <c r="B992" s="41"/>
      <c r="C992" s="229" t="s">
        <v>711</v>
      </c>
      <c r="D992" s="229" t="s">
        <v>225</v>
      </c>
      <c r="E992" s="230" t="s">
        <v>899</v>
      </c>
      <c r="F992" s="231" t="s">
        <v>900</v>
      </c>
      <c r="G992" s="232" t="s">
        <v>477</v>
      </c>
      <c r="H992" s="233">
        <v>2</v>
      </c>
      <c r="I992" s="234"/>
      <c r="J992" s="235">
        <f>ROUND(I992*H992,2)</f>
        <v>0</v>
      </c>
      <c r="K992" s="231" t="s">
        <v>229</v>
      </c>
      <c r="L992" s="46"/>
      <c r="M992" s="236" t="s">
        <v>1</v>
      </c>
      <c r="N992" s="237" t="s">
        <v>45</v>
      </c>
      <c r="O992" s="93"/>
      <c r="P992" s="238">
        <f>O992*H992</f>
        <v>0</v>
      </c>
      <c r="Q992" s="238">
        <v>0.44169999999999998</v>
      </c>
      <c r="R992" s="238">
        <f>Q992*H992</f>
        <v>0.88339999999999996</v>
      </c>
      <c r="S992" s="238">
        <v>0</v>
      </c>
      <c r="T992" s="239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40" t="s">
        <v>114</v>
      </c>
      <c r="AT992" s="240" t="s">
        <v>225</v>
      </c>
      <c r="AU992" s="240" t="s">
        <v>14</v>
      </c>
      <c r="AY992" s="19" t="s">
        <v>222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9" t="s">
        <v>87</v>
      </c>
      <c r="BK992" s="241">
        <f>ROUND(I992*H992,2)</f>
        <v>0</v>
      </c>
      <c r="BL992" s="19" t="s">
        <v>114</v>
      </c>
      <c r="BM992" s="240" t="s">
        <v>901</v>
      </c>
    </row>
    <row r="993" s="2" customFormat="1">
      <c r="A993" s="40"/>
      <c r="B993" s="41"/>
      <c r="C993" s="42"/>
      <c r="D993" s="242" t="s">
        <v>231</v>
      </c>
      <c r="E993" s="42"/>
      <c r="F993" s="243" t="s">
        <v>902</v>
      </c>
      <c r="G993" s="42"/>
      <c r="H993" s="42"/>
      <c r="I993" s="244"/>
      <c r="J993" s="42"/>
      <c r="K993" s="42"/>
      <c r="L993" s="46"/>
      <c r="M993" s="245"/>
      <c r="N993" s="246"/>
      <c r="O993" s="93"/>
      <c r="P993" s="93"/>
      <c r="Q993" s="93"/>
      <c r="R993" s="93"/>
      <c r="S993" s="93"/>
      <c r="T993" s="94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231</v>
      </c>
      <c r="AU993" s="19" t="s">
        <v>14</v>
      </c>
    </row>
    <row r="994" s="13" customFormat="1">
      <c r="A994" s="13"/>
      <c r="B994" s="247"/>
      <c r="C994" s="248"/>
      <c r="D994" s="249" t="s">
        <v>233</v>
      </c>
      <c r="E994" s="250" t="s">
        <v>1</v>
      </c>
      <c r="F994" s="251" t="s">
        <v>234</v>
      </c>
      <c r="G994" s="248"/>
      <c r="H994" s="250" t="s">
        <v>1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7" t="s">
        <v>233</v>
      </c>
      <c r="AU994" s="257" t="s">
        <v>14</v>
      </c>
      <c r="AV994" s="13" t="s">
        <v>87</v>
      </c>
      <c r="AW994" s="13" t="s">
        <v>35</v>
      </c>
      <c r="AX994" s="13" t="s">
        <v>80</v>
      </c>
      <c r="AY994" s="257" t="s">
        <v>222</v>
      </c>
    </row>
    <row r="995" s="13" customFormat="1">
      <c r="A995" s="13"/>
      <c r="B995" s="247"/>
      <c r="C995" s="248"/>
      <c r="D995" s="249" t="s">
        <v>233</v>
      </c>
      <c r="E995" s="250" t="s">
        <v>1</v>
      </c>
      <c r="F995" s="251" t="s">
        <v>235</v>
      </c>
      <c r="G995" s="248"/>
      <c r="H995" s="250" t="s">
        <v>1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233</v>
      </c>
      <c r="AU995" s="257" t="s">
        <v>14</v>
      </c>
      <c r="AV995" s="13" t="s">
        <v>87</v>
      </c>
      <c r="AW995" s="13" t="s">
        <v>35</v>
      </c>
      <c r="AX995" s="13" t="s">
        <v>80</v>
      </c>
      <c r="AY995" s="257" t="s">
        <v>222</v>
      </c>
    </row>
    <row r="996" s="13" customFormat="1">
      <c r="A996" s="13"/>
      <c r="B996" s="247"/>
      <c r="C996" s="248"/>
      <c r="D996" s="249" t="s">
        <v>233</v>
      </c>
      <c r="E996" s="250" t="s">
        <v>1</v>
      </c>
      <c r="F996" s="251" t="s">
        <v>237</v>
      </c>
      <c r="G996" s="248"/>
      <c r="H996" s="250" t="s">
        <v>1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7" t="s">
        <v>233</v>
      </c>
      <c r="AU996" s="257" t="s">
        <v>14</v>
      </c>
      <c r="AV996" s="13" t="s">
        <v>87</v>
      </c>
      <c r="AW996" s="13" t="s">
        <v>35</v>
      </c>
      <c r="AX996" s="13" t="s">
        <v>80</v>
      </c>
      <c r="AY996" s="257" t="s">
        <v>222</v>
      </c>
    </row>
    <row r="997" s="13" customFormat="1">
      <c r="A997" s="13"/>
      <c r="B997" s="247"/>
      <c r="C997" s="248"/>
      <c r="D997" s="249" t="s">
        <v>233</v>
      </c>
      <c r="E997" s="250" t="s">
        <v>1</v>
      </c>
      <c r="F997" s="251" t="s">
        <v>874</v>
      </c>
      <c r="G997" s="248"/>
      <c r="H997" s="250" t="s">
        <v>1</v>
      </c>
      <c r="I997" s="252"/>
      <c r="J997" s="248"/>
      <c r="K997" s="248"/>
      <c r="L997" s="253"/>
      <c r="M997" s="254"/>
      <c r="N997" s="255"/>
      <c r="O997" s="255"/>
      <c r="P997" s="255"/>
      <c r="Q997" s="255"/>
      <c r="R997" s="255"/>
      <c r="S997" s="255"/>
      <c r="T997" s="25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7" t="s">
        <v>233</v>
      </c>
      <c r="AU997" s="257" t="s">
        <v>14</v>
      </c>
      <c r="AV997" s="13" t="s">
        <v>87</v>
      </c>
      <c r="AW997" s="13" t="s">
        <v>35</v>
      </c>
      <c r="AX997" s="13" t="s">
        <v>80</v>
      </c>
      <c r="AY997" s="257" t="s">
        <v>222</v>
      </c>
    </row>
    <row r="998" s="13" customFormat="1">
      <c r="A998" s="13"/>
      <c r="B998" s="247"/>
      <c r="C998" s="248"/>
      <c r="D998" s="249" t="s">
        <v>233</v>
      </c>
      <c r="E998" s="250" t="s">
        <v>1</v>
      </c>
      <c r="F998" s="251" t="s">
        <v>903</v>
      </c>
      <c r="G998" s="248"/>
      <c r="H998" s="250" t="s">
        <v>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7" t="s">
        <v>233</v>
      </c>
      <c r="AU998" s="257" t="s">
        <v>14</v>
      </c>
      <c r="AV998" s="13" t="s">
        <v>87</v>
      </c>
      <c r="AW998" s="13" t="s">
        <v>35</v>
      </c>
      <c r="AX998" s="13" t="s">
        <v>80</v>
      </c>
      <c r="AY998" s="257" t="s">
        <v>222</v>
      </c>
    </row>
    <row r="999" s="14" customFormat="1">
      <c r="A999" s="14"/>
      <c r="B999" s="258"/>
      <c r="C999" s="259"/>
      <c r="D999" s="249" t="s">
        <v>233</v>
      </c>
      <c r="E999" s="260" t="s">
        <v>1</v>
      </c>
      <c r="F999" s="261" t="s">
        <v>904</v>
      </c>
      <c r="G999" s="259"/>
      <c r="H999" s="262">
        <v>1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8" t="s">
        <v>233</v>
      </c>
      <c r="AU999" s="268" t="s">
        <v>14</v>
      </c>
      <c r="AV999" s="14" t="s">
        <v>89</v>
      </c>
      <c r="AW999" s="14" t="s">
        <v>35</v>
      </c>
      <c r="AX999" s="14" t="s">
        <v>80</v>
      </c>
      <c r="AY999" s="268" t="s">
        <v>222</v>
      </c>
    </row>
    <row r="1000" s="14" customFormat="1">
      <c r="A1000" s="14"/>
      <c r="B1000" s="258"/>
      <c r="C1000" s="259"/>
      <c r="D1000" s="249" t="s">
        <v>233</v>
      </c>
      <c r="E1000" s="260" t="s">
        <v>1</v>
      </c>
      <c r="F1000" s="261" t="s">
        <v>905</v>
      </c>
      <c r="G1000" s="259"/>
      <c r="H1000" s="262">
        <v>1</v>
      </c>
      <c r="I1000" s="263"/>
      <c r="J1000" s="259"/>
      <c r="K1000" s="259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8" t="s">
        <v>233</v>
      </c>
      <c r="AU1000" s="268" t="s">
        <v>14</v>
      </c>
      <c r="AV1000" s="14" t="s">
        <v>89</v>
      </c>
      <c r="AW1000" s="14" t="s">
        <v>35</v>
      </c>
      <c r="AX1000" s="14" t="s">
        <v>80</v>
      </c>
      <c r="AY1000" s="268" t="s">
        <v>222</v>
      </c>
    </row>
    <row r="1001" s="15" customFormat="1">
      <c r="A1001" s="15"/>
      <c r="B1001" s="269"/>
      <c r="C1001" s="270"/>
      <c r="D1001" s="249" t="s">
        <v>233</v>
      </c>
      <c r="E1001" s="271" t="s">
        <v>1</v>
      </c>
      <c r="F1001" s="272" t="s">
        <v>242</v>
      </c>
      <c r="G1001" s="270"/>
      <c r="H1001" s="273">
        <v>2</v>
      </c>
      <c r="I1001" s="274"/>
      <c r="J1001" s="270"/>
      <c r="K1001" s="270"/>
      <c r="L1001" s="275"/>
      <c r="M1001" s="276"/>
      <c r="N1001" s="277"/>
      <c r="O1001" s="277"/>
      <c r="P1001" s="277"/>
      <c r="Q1001" s="277"/>
      <c r="R1001" s="277"/>
      <c r="S1001" s="277"/>
      <c r="T1001" s="278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9" t="s">
        <v>233</v>
      </c>
      <c r="AU1001" s="279" t="s">
        <v>14</v>
      </c>
      <c r="AV1001" s="15" t="s">
        <v>114</v>
      </c>
      <c r="AW1001" s="15" t="s">
        <v>35</v>
      </c>
      <c r="AX1001" s="15" t="s">
        <v>87</v>
      </c>
      <c r="AY1001" s="279" t="s">
        <v>222</v>
      </c>
    </row>
    <row r="1002" s="2" customFormat="1" ht="37.8" customHeight="1">
      <c r="A1002" s="40"/>
      <c r="B1002" s="41"/>
      <c r="C1002" s="280" t="s">
        <v>906</v>
      </c>
      <c r="D1002" s="280" t="s">
        <v>367</v>
      </c>
      <c r="E1002" s="281" t="s">
        <v>907</v>
      </c>
      <c r="F1002" s="282" t="s">
        <v>908</v>
      </c>
      <c r="G1002" s="283" t="s">
        <v>477</v>
      </c>
      <c r="H1002" s="284">
        <v>2</v>
      </c>
      <c r="I1002" s="285"/>
      <c r="J1002" s="286">
        <f>ROUND(I1002*H1002,2)</f>
        <v>0</v>
      </c>
      <c r="K1002" s="282" t="s">
        <v>229</v>
      </c>
      <c r="L1002" s="287"/>
      <c r="M1002" s="288" t="s">
        <v>1</v>
      </c>
      <c r="N1002" s="289" t="s">
        <v>45</v>
      </c>
      <c r="O1002" s="93"/>
      <c r="P1002" s="238">
        <f>O1002*H1002</f>
        <v>0</v>
      </c>
      <c r="Q1002" s="238">
        <v>0.01553</v>
      </c>
      <c r="R1002" s="238">
        <f>Q1002*H1002</f>
        <v>0.031060000000000001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299</v>
      </c>
      <c r="AT1002" s="240" t="s">
        <v>367</v>
      </c>
      <c r="AU1002" s="240" t="s">
        <v>14</v>
      </c>
      <c r="AY1002" s="19" t="s">
        <v>222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9" t="s">
        <v>87</v>
      </c>
      <c r="BK1002" s="241">
        <f>ROUND(I1002*H1002,2)</f>
        <v>0</v>
      </c>
      <c r="BL1002" s="19" t="s">
        <v>114</v>
      </c>
      <c r="BM1002" s="240" t="s">
        <v>909</v>
      </c>
    </row>
    <row r="1003" s="2" customFormat="1" ht="24.15" customHeight="1">
      <c r="A1003" s="40"/>
      <c r="B1003" s="41"/>
      <c r="C1003" s="229" t="s">
        <v>715</v>
      </c>
      <c r="D1003" s="229" t="s">
        <v>225</v>
      </c>
      <c r="E1003" s="230" t="s">
        <v>910</v>
      </c>
      <c r="F1003" s="231" t="s">
        <v>911</v>
      </c>
      <c r="G1003" s="232" t="s">
        <v>477</v>
      </c>
      <c r="H1003" s="233">
        <v>1</v>
      </c>
      <c r="I1003" s="234"/>
      <c r="J1003" s="235">
        <f>ROUND(I1003*H1003,2)</f>
        <v>0</v>
      </c>
      <c r="K1003" s="231" t="s">
        <v>229</v>
      </c>
      <c r="L1003" s="46"/>
      <c r="M1003" s="236" t="s">
        <v>1</v>
      </c>
      <c r="N1003" s="237" t="s">
        <v>45</v>
      </c>
      <c r="O1003" s="93"/>
      <c r="P1003" s="238">
        <f>O1003*H1003</f>
        <v>0</v>
      </c>
      <c r="Q1003" s="238">
        <v>0.54769000000000001</v>
      </c>
      <c r="R1003" s="238">
        <f>Q1003*H1003</f>
        <v>0.54769000000000001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114</v>
      </c>
      <c r="AT1003" s="240" t="s">
        <v>225</v>
      </c>
      <c r="AU1003" s="240" t="s">
        <v>14</v>
      </c>
      <c r="AY1003" s="19" t="s">
        <v>222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87</v>
      </c>
      <c r="BK1003" s="241">
        <f>ROUND(I1003*H1003,2)</f>
        <v>0</v>
      </c>
      <c r="BL1003" s="19" t="s">
        <v>114</v>
      </c>
      <c r="BM1003" s="240" t="s">
        <v>912</v>
      </c>
    </row>
    <row r="1004" s="2" customFormat="1">
      <c r="A1004" s="40"/>
      <c r="B1004" s="41"/>
      <c r="C1004" s="42"/>
      <c r="D1004" s="242" t="s">
        <v>231</v>
      </c>
      <c r="E1004" s="42"/>
      <c r="F1004" s="243" t="s">
        <v>913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231</v>
      </c>
      <c r="AU1004" s="19" t="s">
        <v>14</v>
      </c>
    </row>
    <row r="1005" s="13" customFormat="1">
      <c r="A1005" s="13"/>
      <c r="B1005" s="247"/>
      <c r="C1005" s="248"/>
      <c r="D1005" s="249" t="s">
        <v>233</v>
      </c>
      <c r="E1005" s="250" t="s">
        <v>1</v>
      </c>
      <c r="F1005" s="251" t="s">
        <v>234</v>
      </c>
      <c r="G1005" s="248"/>
      <c r="H1005" s="250" t="s">
        <v>1</v>
      </c>
      <c r="I1005" s="252"/>
      <c r="J1005" s="248"/>
      <c r="K1005" s="248"/>
      <c r="L1005" s="253"/>
      <c r="M1005" s="254"/>
      <c r="N1005" s="255"/>
      <c r="O1005" s="255"/>
      <c r="P1005" s="255"/>
      <c r="Q1005" s="255"/>
      <c r="R1005" s="255"/>
      <c r="S1005" s="255"/>
      <c r="T1005" s="25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7" t="s">
        <v>233</v>
      </c>
      <c r="AU1005" s="257" t="s">
        <v>14</v>
      </c>
      <c r="AV1005" s="13" t="s">
        <v>87</v>
      </c>
      <c r="AW1005" s="13" t="s">
        <v>35</v>
      </c>
      <c r="AX1005" s="13" t="s">
        <v>80</v>
      </c>
      <c r="AY1005" s="257" t="s">
        <v>222</v>
      </c>
    </row>
    <row r="1006" s="13" customFormat="1">
      <c r="A1006" s="13"/>
      <c r="B1006" s="247"/>
      <c r="C1006" s="248"/>
      <c r="D1006" s="249" t="s">
        <v>233</v>
      </c>
      <c r="E1006" s="250" t="s">
        <v>1</v>
      </c>
      <c r="F1006" s="251" t="s">
        <v>235</v>
      </c>
      <c r="G1006" s="248"/>
      <c r="H1006" s="250" t="s">
        <v>1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7" t="s">
        <v>233</v>
      </c>
      <c r="AU1006" s="257" t="s">
        <v>14</v>
      </c>
      <c r="AV1006" s="13" t="s">
        <v>87</v>
      </c>
      <c r="AW1006" s="13" t="s">
        <v>35</v>
      </c>
      <c r="AX1006" s="13" t="s">
        <v>80</v>
      </c>
      <c r="AY1006" s="257" t="s">
        <v>222</v>
      </c>
    </row>
    <row r="1007" s="13" customFormat="1">
      <c r="A1007" s="13"/>
      <c r="B1007" s="247"/>
      <c r="C1007" s="248"/>
      <c r="D1007" s="249" t="s">
        <v>233</v>
      </c>
      <c r="E1007" s="250" t="s">
        <v>1</v>
      </c>
      <c r="F1007" s="251" t="s">
        <v>237</v>
      </c>
      <c r="G1007" s="248"/>
      <c r="H1007" s="250" t="s">
        <v>1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7" t="s">
        <v>233</v>
      </c>
      <c r="AU1007" s="257" t="s">
        <v>14</v>
      </c>
      <c r="AV1007" s="13" t="s">
        <v>87</v>
      </c>
      <c r="AW1007" s="13" t="s">
        <v>35</v>
      </c>
      <c r="AX1007" s="13" t="s">
        <v>80</v>
      </c>
      <c r="AY1007" s="257" t="s">
        <v>222</v>
      </c>
    </row>
    <row r="1008" s="13" customFormat="1">
      <c r="A1008" s="13"/>
      <c r="B1008" s="247"/>
      <c r="C1008" s="248"/>
      <c r="D1008" s="249" t="s">
        <v>233</v>
      </c>
      <c r="E1008" s="250" t="s">
        <v>1</v>
      </c>
      <c r="F1008" s="251" t="s">
        <v>874</v>
      </c>
      <c r="G1008" s="248"/>
      <c r="H1008" s="250" t="s">
        <v>1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233</v>
      </c>
      <c r="AU1008" s="257" t="s">
        <v>14</v>
      </c>
      <c r="AV1008" s="13" t="s">
        <v>87</v>
      </c>
      <c r="AW1008" s="13" t="s">
        <v>35</v>
      </c>
      <c r="AX1008" s="13" t="s">
        <v>80</v>
      </c>
      <c r="AY1008" s="257" t="s">
        <v>222</v>
      </c>
    </row>
    <row r="1009" s="13" customFormat="1">
      <c r="A1009" s="13"/>
      <c r="B1009" s="247"/>
      <c r="C1009" s="248"/>
      <c r="D1009" s="249" t="s">
        <v>233</v>
      </c>
      <c r="E1009" s="250" t="s">
        <v>1</v>
      </c>
      <c r="F1009" s="251" t="s">
        <v>914</v>
      </c>
      <c r="G1009" s="248"/>
      <c r="H1009" s="250" t="s">
        <v>1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7" t="s">
        <v>233</v>
      </c>
      <c r="AU1009" s="257" t="s">
        <v>14</v>
      </c>
      <c r="AV1009" s="13" t="s">
        <v>87</v>
      </c>
      <c r="AW1009" s="13" t="s">
        <v>35</v>
      </c>
      <c r="AX1009" s="13" t="s">
        <v>80</v>
      </c>
      <c r="AY1009" s="257" t="s">
        <v>222</v>
      </c>
    </row>
    <row r="1010" s="14" customFormat="1">
      <c r="A1010" s="14"/>
      <c r="B1010" s="258"/>
      <c r="C1010" s="259"/>
      <c r="D1010" s="249" t="s">
        <v>233</v>
      </c>
      <c r="E1010" s="260" t="s">
        <v>1</v>
      </c>
      <c r="F1010" s="261" t="s">
        <v>915</v>
      </c>
      <c r="G1010" s="259"/>
      <c r="H1010" s="262">
        <v>1</v>
      </c>
      <c r="I1010" s="263"/>
      <c r="J1010" s="259"/>
      <c r="K1010" s="259"/>
      <c r="L1010" s="264"/>
      <c r="M1010" s="265"/>
      <c r="N1010" s="266"/>
      <c r="O1010" s="266"/>
      <c r="P1010" s="266"/>
      <c r="Q1010" s="266"/>
      <c r="R1010" s="266"/>
      <c r="S1010" s="266"/>
      <c r="T1010" s="26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8" t="s">
        <v>233</v>
      </c>
      <c r="AU1010" s="268" t="s">
        <v>14</v>
      </c>
      <c r="AV1010" s="14" t="s">
        <v>89</v>
      </c>
      <c r="AW1010" s="14" t="s">
        <v>35</v>
      </c>
      <c r="AX1010" s="14" t="s">
        <v>80</v>
      </c>
      <c r="AY1010" s="268" t="s">
        <v>222</v>
      </c>
    </row>
    <row r="1011" s="15" customFormat="1">
      <c r="A1011" s="15"/>
      <c r="B1011" s="269"/>
      <c r="C1011" s="270"/>
      <c r="D1011" s="249" t="s">
        <v>233</v>
      </c>
      <c r="E1011" s="271" t="s">
        <v>1</v>
      </c>
      <c r="F1011" s="272" t="s">
        <v>242</v>
      </c>
      <c r="G1011" s="270"/>
      <c r="H1011" s="273">
        <v>1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9" t="s">
        <v>233</v>
      </c>
      <c r="AU1011" s="279" t="s">
        <v>14</v>
      </c>
      <c r="AV1011" s="15" t="s">
        <v>114</v>
      </c>
      <c r="AW1011" s="15" t="s">
        <v>35</v>
      </c>
      <c r="AX1011" s="15" t="s">
        <v>87</v>
      </c>
      <c r="AY1011" s="279" t="s">
        <v>222</v>
      </c>
    </row>
    <row r="1012" s="2" customFormat="1" ht="37.8" customHeight="1">
      <c r="A1012" s="40"/>
      <c r="B1012" s="41"/>
      <c r="C1012" s="280" t="s">
        <v>916</v>
      </c>
      <c r="D1012" s="280" t="s">
        <v>367</v>
      </c>
      <c r="E1012" s="281" t="s">
        <v>917</v>
      </c>
      <c r="F1012" s="282" t="s">
        <v>918</v>
      </c>
      <c r="G1012" s="283" t="s">
        <v>477</v>
      </c>
      <c r="H1012" s="284">
        <v>1</v>
      </c>
      <c r="I1012" s="285"/>
      <c r="J1012" s="286">
        <f>ROUND(I1012*H1012,2)</f>
        <v>0</v>
      </c>
      <c r="K1012" s="282" t="s">
        <v>229</v>
      </c>
      <c r="L1012" s="287"/>
      <c r="M1012" s="288" t="s">
        <v>1</v>
      </c>
      <c r="N1012" s="289" t="s">
        <v>45</v>
      </c>
      <c r="O1012" s="93"/>
      <c r="P1012" s="238">
        <f>O1012*H1012</f>
        <v>0</v>
      </c>
      <c r="Q1012" s="238">
        <v>0.0195</v>
      </c>
      <c r="R1012" s="238">
        <f>Q1012*H1012</f>
        <v>0.0195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299</v>
      </c>
      <c r="AT1012" s="240" t="s">
        <v>367</v>
      </c>
      <c r="AU1012" s="240" t="s">
        <v>14</v>
      </c>
      <c r="AY1012" s="19" t="s">
        <v>222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9" t="s">
        <v>87</v>
      </c>
      <c r="BK1012" s="241">
        <f>ROUND(I1012*H1012,2)</f>
        <v>0</v>
      </c>
      <c r="BL1012" s="19" t="s">
        <v>114</v>
      </c>
      <c r="BM1012" s="240" t="s">
        <v>919</v>
      </c>
    </row>
    <row r="1013" s="12" customFormat="1" ht="22.8" customHeight="1">
      <c r="A1013" s="12"/>
      <c r="B1013" s="213"/>
      <c r="C1013" s="214"/>
      <c r="D1013" s="215" t="s">
        <v>79</v>
      </c>
      <c r="E1013" s="227" t="s">
        <v>305</v>
      </c>
      <c r="F1013" s="227" t="s">
        <v>920</v>
      </c>
      <c r="G1013" s="214"/>
      <c r="H1013" s="214"/>
      <c r="I1013" s="217"/>
      <c r="J1013" s="228">
        <f>BK1013</f>
        <v>0</v>
      </c>
      <c r="K1013" s="214"/>
      <c r="L1013" s="219"/>
      <c r="M1013" s="220"/>
      <c r="N1013" s="221"/>
      <c r="O1013" s="221"/>
      <c r="P1013" s="222">
        <f>P1014+P1070+P1117</f>
        <v>0</v>
      </c>
      <c r="Q1013" s="221"/>
      <c r="R1013" s="222">
        <f>R1014+R1070+R1117</f>
        <v>0.040007399999999999</v>
      </c>
      <c r="S1013" s="221"/>
      <c r="T1013" s="223">
        <f>T1014+T1070+T1117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4" t="s">
        <v>87</v>
      </c>
      <c r="AT1013" s="225" t="s">
        <v>79</v>
      </c>
      <c r="AU1013" s="225" t="s">
        <v>87</v>
      </c>
      <c r="AY1013" s="224" t="s">
        <v>222</v>
      </c>
      <c r="BK1013" s="226">
        <f>BK1014+BK1070+BK1117</f>
        <v>0</v>
      </c>
    </row>
    <row r="1014" s="12" customFormat="1" ht="20.88" customHeight="1">
      <c r="A1014" s="12"/>
      <c r="B1014" s="213"/>
      <c r="C1014" s="214"/>
      <c r="D1014" s="215" t="s">
        <v>79</v>
      </c>
      <c r="E1014" s="227" t="s">
        <v>729</v>
      </c>
      <c r="F1014" s="227" t="s">
        <v>921</v>
      </c>
      <c r="G1014" s="214"/>
      <c r="H1014" s="214"/>
      <c r="I1014" s="217"/>
      <c r="J1014" s="228">
        <f>BK1014</f>
        <v>0</v>
      </c>
      <c r="K1014" s="214"/>
      <c r="L1014" s="219"/>
      <c r="M1014" s="220"/>
      <c r="N1014" s="221"/>
      <c r="O1014" s="221"/>
      <c r="P1014" s="222">
        <f>SUM(P1015:P1069)</f>
        <v>0</v>
      </c>
      <c r="Q1014" s="221"/>
      <c r="R1014" s="222">
        <f>SUM(R1015:R1069)</f>
        <v>0.028628599999999997</v>
      </c>
      <c r="S1014" s="221"/>
      <c r="T1014" s="223">
        <f>SUM(T1015:T1069)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24" t="s">
        <v>87</v>
      </c>
      <c r="AT1014" s="225" t="s">
        <v>79</v>
      </c>
      <c r="AU1014" s="225" t="s">
        <v>89</v>
      </c>
      <c r="AY1014" s="224" t="s">
        <v>222</v>
      </c>
      <c r="BK1014" s="226">
        <f>SUM(BK1015:BK1069)</f>
        <v>0</v>
      </c>
    </row>
    <row r="1015" s="2" customFormat="1" ht="37.8" customHeight="1">
      <c r="A1015" s="40"/>
      <c r="B1015" s="41"/>
      <c r="C1015" s="229" t="s">
        <v>720</v>
      </c>
      <c r="D1015" s="229" t="s">
        <v>225</v>
      </c>
      <c r="E1015" s="230" t="s">
        <v>922</v>
      </c>
      <c r="F1015" s="231" t="s">
        <v>923</v>
      </c>
      <c r="G1015" s="232" t="s">
        <v>228</v>
      </c>
      <c r="H1015" s="233">
        <v>350.07999999999998</v>
      </c>
      <c r="I1015" s="234"/>
      <c r="J1015" s="235">
        <f>ROUND(I1015*H1015,2)</f>
        <v>0</v>
      </c>
      <c r="K1015" s="231" t="s">
        <v>229</v>
      </c>
      <c r="L1015" s="46"/>
      <c r="M1015" s="236" t="s">
        <v>1</v>
      </c>
      <c r="N1015" s="237" t="s">
        <v>45</v>
      </c>
      <c r="O1015" s="93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0" t="s">
        <v>114</v>
      </c>
      <c r="AT1015" s="240" t="s">
        <v>225</v>
      </c>
      <c r="AU1015" s="240" t="s">
        <v>14</v>
      </c>
      <c r="AY1015" s="19" t="s">
        <v>222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9" t="s">
        <v>87</v>
      </c>
      <c r="BK1015" s="241">
        <f>ROUND(I1015*H1015,2)</f>
        <v>0</v>
      </c>
      <c r="BL1015" s="19" t="s">
        <v>114</v>
      </c>
      <c r="BM1015" s="240" t="s">
        <v>924</v>
      </c>
    </row>
    <row r="1016" s="2" customFormat="1">
      <c r="A1016" s="40"/>
      <c r="B1016" s="41"/>
      <c r="C1016" s="42"/>
      <c r="D1016" s="242" t="s">
        <v>231</v>
      </c>
      <c r="E1016" s="42"/>
      <c r="F1016" s="243" t="s">
        <v>925</v>
      </c>
      <c r="G1016" s="42"/>
      <c r="H1016" s="42"/>
      <c r="I1016" s="244"/>
      <c r="J1016" s="42"/>
      <c r="K1016" s="42"/>
      <c r="L1016" s="46"/>
      <c r="M1016" s="245"/>
      <c r="N1016" s="246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231</v>
      </c>
      <c r="AU1016" s="19" t="s">
        <v>14</v>
      </c>
    </row>
    <row r="1017" s="13" customFormat="1">
      <c r="A1017" s="13"/>
      <c r="B1017" s="247"/>
      <c r="C1017" s="248"/>
      <c r="D1017" s="249" t="s">
        <v>233</v>
      </c>
      <c r="E1017" s="250" t="s">
        <v>1</v>
      </c>
      <c r="F1017" s="251" t="s">
        <v>234</v>
      </c>
      <c r="G1017" s="248"/>
      <c r="H1017" s="250" t="s">
        <v>1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7" t="s">
        <v>233</v>
      </c>
      <c r="AU1017" s="257" t="s">
        <v>14</v>
      </c>
      <c r="AV1017" s="13" t="s">
        <v>87</v>
      </c>
      <c r="AW1017" s="13" t="s">
        <v>35</v>
      </c>
      <c r="AX1017" s="13" t="s">
        <v>80</v>
      </c>
      <c r="AY1017" s="257" t="s">
        <v>222</v>
      </c>
    </row>
    <row r="1018" s="13" customFormat="1">
      <c r="A1018" s="13"/>
      <c r="B1018" s="247"/>
      <c r="C1018" s="248"/>
      <c r="D1018" s="249" t="s">
        <v>233</v>
      </c>
      <c r="E1018" s="250" t="s">
        <v>1</v>
      </c>
      <c r="F1018" s="251" t="s">
        <v>235</v>
      </c>
      <c r="G1018" s="248"/>
      <c r="H1018" s="250" t="s">
        <v>1</v>
      </c>
      <c r="I1018" s="252"/>
      <c r="J1018" s="248"/>
      <c r="K1018" s="248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7" t="s">
        <v>233</v>
      </c>
      <c r="AU1018" s="257" t="s">
        <v>14</v>
      </c>
      <c r="AV1018" s="13" t="s">
        <v>87</v>
      </c>
      <c r="AW1018" s="13" t="s">
        <v>35</v>
      </c>
      <c r="AX1018" s="13" t="s">
        <v>80</v>
      </c>
      <c r="AY1018" s="257" t="s">
        <v>222</v>
      </c>
    </row>
    <row r="1019" s="13" customFormat="1">
      <c r="A1019" s="13"/>
      <c r="B1019" s="247"/>
      <c r="C1019" s="248"/>
      <c r="D1019" s="249" t="s">
        <v>233</v>
      </c>
      <c r="E1019" s="250" t="s">
        <v>1</v>
      </c>
      <c r="F1019" s="251" t="s">
        <v>237</v>
      </c>
      <c r="G1019" s="248"/>
      <c r="H1019" s="250" t="s">
        <v>1</v>
      </c>
      <c r="I1019" s="252"/>
      <c r="J1019" s="248"/>
      <c r="K1019" s="248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7" t="s">
        <v>233</v>
      </c>
      <c r="AU1019" s="257" t="s">
        <v>14</v>
      </c>
      <c r="AV1019" s="13" t="s">
        <v>87</v>
      </c>
      <c r="AW1019" s="13" t="s">
        <v>35</v>
      </c>
      <c r="AX1019" s="13" t="s">
        <v>80</v>
      </c>
      <c r="AY1019" s="257" t="s">
        <v>222</v>
      </c>
    </row>
    <row r="1020" s="14" customFormat="1">
      <c r="A1020" s="14"/>
      <c r="B1020" s="258"/>
      <c r="C1020" s="259"/>
      <c r="D1020" s="249" t="s">
        <v>233</v>
      </c>
      <c r="E1020" s="260" t="s">
        <v>1</v>
      </c>
      <c r="F1020" s="261" t="s">
        <v>926</v>
      </c>
      <c r="G1020" s="259"/>
      <c r="H1020" s="262">
        <v>350.07999999999998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8" t="s">
        <v>233</v>
      </c>
      <c r="AU1020" s="268" t="s">
        <v>14</v>
      </c>
      <c r="AV1020" s="14" t="s">
        <v>89</v>
      </c>
      <c r="AW1020" s="14" t="s">
        <v>35</v>
      </c>
      <c r="AX1020" s="14" t="s">
        <v>80</v>
      </c>
      <c r="AY1020" s="268" t="s">
        <v>222</v>
      </c>
    </row>
    <row r="1021" s="15" customFormat="1">
      <c r="A1021" s="15"/>
      <c r="B1021" s="269"/>
      <c r="C1021" s="270"/>
      <c r="D1021" s="249" t="s">
        <v>233</v>
      </c>
      <c r="E1021" s="271" t="s">
        <v>1</v>
      </c>
      <c r="F1021" s="272" t="s">
        <v>242</v>
      </c>
      <c r="G1021" s="270"/>
      <c r="H1021" s="273">
        <v>350.07999999999998</v>
      </c>
      <c r="I1021" s="274"/>
      <c r="J1021" s="270"/>
      <c r="K1021" s="270"/>
      <c r="L1021" s="275"/>
      <c r="M1021" s="276"/>
      <c r="N1021" s="277"/>
      <c r="O1021" s="277"/>
      <c r="P1021" s="277"/>
      <c r="Q1021" s="277"/>
      <c r="R1021" s="277"/>
      <c r="S1021" s="277"/>
      <c r="T1021" s="27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9" t="s">
        <v>233</v>
      </c>
      <c r="AU1021" s="279" t="s">
        <v>14</v>
      </c>
      <c r="AV1021" s="15" t="s">
        <v>114</v>
      </c>
      <c r="AW1021" s="15" t="s">
        <v>35</v>
      </c>
      <c r="AX1021" s="15" t="s">
        <v>87</v>
      </c>
      <c r="AY1021" s="279" t="s">
        <v>222</v>
      </c>
    </row>
    <row r="1022" s="2" customFormat="1" ht="37.8" customHeight="1">
      <c r="A1022" s="40"/>
      <c r="B1022" s="41"/>
      <c r="C1022" s="229" t="s">
        <v>927</v>
      </c>
      <c r="D1022" s="229" t="s">
        <v>225</v>
      </c>
      <c r="E1022" s="230" t="s">
        <v>928</v>
      </c>
      <c r="F1022" s="231" t="s">
        <v>929</v>
      </c>
      <c r="G1022" s="232" t="s">
        <v>228</v>
      </c>
      <c r="H1022" s="233">
        <v>21004.799999999999</v>
      </c>
      <c r="I1022" s="234"/>
      <c r="J1022" s="235">
        <f>ROUND(I1022*H1022,2)</f>
        <v>0</v>
      </c>
      <c r="K1022" s="231" t="s">
        <v>229</v>
      </c>
      <c r="L1022" s="46"/>
      <c r="M1022" s="236" t="s">
        <v>1</v>
      </c>
      <c r="N1022" s="237" t="s">
        <v>45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114</v>
      </c>
      <c r="AT1022" s="240" t="s">
        <v>225</v>
      </c>
      <c r="AU1022" s="240" t="s">
        <v>14</v>
      </c>
      <c r="AY1022" s="19" t="s">
        <v>222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9" t="s">
        <v>87</v>
      </c>
      <c r="BK1022" s="241">
        <f>ROUND(I1022*H1022,2)</f>
        <v>0</v>
      </c>
      <c r="BL1022" s="19" t="s">
        <v>114</v>
      </c>
      <c r="BM1022" s="240" t="s">
        <v>930</v>
      </c>
    </row>
    <row r="1023" s="2" customFormat="1">
      <c r="A1023" s="40"/>
      <c r="B1023" s="41"/>
      <c r="C1023" s="42"/>
      <c r="D1023" s="242" t="s">
        <v>231</v>
      </c>
      <c r="E1023" s="42"/>
      <c r="F1023" s="243" t="s">
        <v>931</v>
      </c>
      <c r="G1023" s="42"/>
      <c r="H1023" s="42"/>
      <c r="I1023" s="244"/>
      <c r="J1023" s="42"/>
      <c r="K1023" s="42"/>
      <c r="L1023" s="46"/>
      <c r="M1023" s="245"/>
      <c r="N1023" s="246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231</v>
      </c>
      <c r="AU1023" s="19" t="s">
        <v>14</v>
      </c>
    </row>
    <row r="1024" s="14" customFormat="1">
      <c r="A1024" s="14"/>
      <c r="B1024" s="258"/>
      <c r="C1024" s="259"/>
      <c r="D1024" s="249" t="s">
        <v>233</v>
      </c>
      <c r="E1024" s="260" t="s">
        <v>1</v>
      </c>
      <c r="F1024" s="261" t="s">
        <v>926</v>
      </c>
      <c r="G1024" s="259"/>
      <c r="H1024" s="262">
        <v>350.07999999999998</v>
      </c>
      <c r="I1024" s="263"/>
      <c r="J1024" s="259"/>
      <c r="K1024" s="259"/>
      <c r="L1024" s="264"/>
      <c r="M1024" s="265"/>
      <c r="N1024" s="266"/>
      <c r="O1024" s="266"/>
      <c r="P1024" s="266"/>
      <c r="Q1024" s="266"/>
      <c r="R1024" s="266"/>
      <c r="S1024" s="266"/>
      <c r="T1024" s="26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8" t="s">
        <v>233</v>
      </c>
      <c r="AU1024" s="268" t="s">
        <v>14</v>
      </c>
      <c r="AV1024" s="14" t="s">
        <v>89</v>
      </c>
      <c r="AW1024" s="14" t="s">
        <v>35</v>
      </c>
      <c r="AX1024" s="14" t="s">
        <v>80</v>
      </c>
      <c r="AY1024" s="268" t="s">
        <v>222</v>
      </c>
    </row>
    <row r="1025" s="15" customFormat="1">
      <c r="A1025" s="15"/>
      <c r="B1025" s="269"/>
      <c r="C1025" s="270"/>
      <c r="D1025" s="249" t="s">
        <v>233</v>
      </c>
      <c r="E1025" s="271" t="s">
        <v>1</v>
      </c>
      <c r="F1025" s="272" t="s">
        <v>242</v>
      </c>
      <c r="G1025" s="270"/>
      <c r="H1025" s="273">
        <v>350.07999999999998</v>
      </c>
      <c r="I1025" s="274"/>
      <c r="J1025" s="270"/>
      <c r="K1025" s="270"/>
      <c r="L1025" s="275"/>
      <c r="M1025" s="276"/>
      <c r="N1025" s="277"/>
      <c r="O1025" s="277"/>
      <c r="P1025" s="277"/>
      <c r="Q1025" s="277"/>
      <c r="R1025" s="277"/>
      <c r="S1025" s="277"/>
      <c r="T1025" s="278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9" t="s">
        <v>233</v>
      </c>
      <c r="AU1025" s="279" t="s">
        <v>14</v>
      </c>
      <c r="AV1025" s="15" t="s">
        <v>114</v>
      </c>
      <c r="AW1025" s="15" t="s">
        <v>35</v>
      </c>
      <c r="AX1025" s="15" t="s">
        <v>80</v>
      </c>
      <c r="AY1025" s="279" t="s">
        <v>222</v>
      </c>
    </row>
    <row r="1026" s="14" customFormat="1">
      <c r="A1026" s="14"/>
      <c r="B1026" s="258"/>
      <c r="C1026" s="259"/>
      <c r="D1026" s="249" t="s">
        <v>233</v>
      </c>
      <c r="E1026" s="260" t="s">
        <v>1</v>
      </c>
      <c r="F1026" s="261" t="s">
        <v>932</v>
      </c>
      <c r="G1026" s="259"/>
      <c r="H1026" s="262">
        <v>21004.799999999999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8" t="s">
        <v>233</v>
      </c>
      <c r="AU1026" s="268" t="s">
        <v>14</v>
      </c>
      <c r="AV1026" s="14" t="s">
        <v>89</v>
      </c>
      <c r="AW1026" s="14" t="s">
        <v>35</v>
      </c>
      <c r="AX1026" s="14" t="s">
        <v>87</v>
      </c>
      <c r="AY1026" s="268" t="s">
        <v>222</v>
      </c>
    </row>
    <row r="1027" s="2" customFormat="1" ht="37.8" customHeight="1">
      <c r="A1027" s="40"/>
      <c r="B1027" s="41"/>
      <c r="C1027" s="229" t="s">
        <v>724</v>
      </c>
      <c r="D1027" s="229" t="s">
        <v>225</v>
      </c>
      <c r="E1027" s="230" t="s">
        <v>933</v>
      </c>
      <c r="F1027" s="231" t="s">
        <v>934</v>
      </c>
      <c r="G1027" s="232" t="s">
        <v>228</v>
      </c>
      <c r="H1027" s="233">
        <v>350.07999999999998</v>
      </c>
      <c r="I1027" s="234"/>
      <c r="J1027" s="235">
        <f>ROUND(I1027*H1027,2)</f>
        <v>0</v>
      </c>
      <c r="K1027" s="231" t="s">
        <v>229</v>
      </c>
      <c r="L1027" s="46"/>
      <c r="M1027" s="236" t="s">
        <v>1</v>
      </c>
      <c r="N1027" s="237" t="s">
        <v>45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114</v>
      </c>
      <c r="AT1027" s="240" t="s">
        <v>225</v>
      </c>
      <c r="AU1027" s="240" t="s">
        <v>14</v>
      </c>
      <c r="AY1027" s="19" t="s">
        <v>222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87</v>
      </c>
      <c r="BK1027" s="241">
        <f>ROUND(I1027*H1027,2)</f>
        <v>0</v>
      </c>
      <c r="BL1027" s="19" t="s">
        <v>114</v>
      </c>
      <c r="BM1027" s="240" t="s">
        <v>935</v>
      </c>
    </row>
    <row r="1028" s="2" customFormat="1">
      <c r="A1028" s="40"/>
      <c r="B1028" s="41"/>
      <c r="C1028" s="42"/>
      <c r="D1028" s="242" t="s">
        <v>231</v>
      </c>
      <c r="E1028" s="42"/>
      <c r="F1028" s="243" t="s">
        <v>936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231</v>
      </c>
      <c r="AU1028" s="19" t="s">
        <v>14</v>
      </c>
    </row>
    <row r="1029" s="14" customFormat="1">
      <c r="A1029" s="14"/>
      <c r="B1029" s="258"/>
      <c r="C1029" s="259"/>
      <c r="D1029" s="249" t="s">
        <v>233</v>
      </c>
      <c r="E1029" s="260" t="s">
        <v>1</v>
      </c>
      <c r="F1029" s="261" t="s">
        <v>926</v>
      </c>
      <c r="G1029" s="259"/>
      <c r="H1029" s="262">
        <v>350.07999999999998</v>
      </c>
      <c r="I1029" s="263"/>
      <c r="J1029" s="259"/>
      <c r="K1029" s="259"/>
      <c r="L1029" s="264"/>
      <c r="M1029" s="265"/>
      <c r="N1029" s="266"/>
      <c r="O1029" s="266"/>
      <c r="P1029" s="266"/>
      <c r="Q1029" s="266"/>
      <c r="R1029" s="266"/>
      <c r="S1029" s="266"/>
      <c r="T1029" s="26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8" t="s">
        <v>233</v>
      </c>
      <c r="AU1029" s="268" t="s">
        <v>14</v>
      </c>
      <c r="AV1029" s="14" t="s">
        <v>89</v>
      </c>
      <c r="AW1029" s="14" t="s">
        <v>35</v>
      </c>
      <c r="AX1029" s="14" t="s">
        <v>80</v>
      </c>
      <c r="AY1029" s="268" t="s">
        <v>222</v>
      </c>
    </row>
    <row r="1030" s="15" customFormat="1">
      <c r="A1030" s="15"/>
      <c r="B1030" s="269"/>
      <c r="C1030" s="270"/>
      <c r="D1030" s="249" t="s">
        <v>233</v>
      </c>
      <c r="E1030" s="271" t="s">
        <v>1</v>
      </c>
      <c r="F1030" s="272" t="s">
        <v>242</v>
      </c>
      <c r="G1030" s="270"/>
      <c r="H1030" s="273">
        <v>350.07999999999998</v>
      </c>
      <c r="I1030" s="274"/>
      <c r="J1030" s="270"/>
      <c r="K1030" s="270"/>
      <c r="L1030" s="275"/>
      <c r="M1030" s="276"/>
      <c r="N1030" s="277"/>
      <c r="O1030" s="277"/>
      <c r="P1030" s="277"/>
      <c r="Q1030" s="277"/>
      <c r="R1030" s="277"/>
      <c r="S1030" s="277"/>
      <c r="T1030" s="27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9" t="s">
        <v>233</v>
      </c>
      <c r="AU1030" s="279" t="s">
        <v>14</v>
      </c>
      <c r="AV1030" s="15" t="s">
        <v>114</v>
      </c>
      <c r="AW1030" s="15" t="s">
        <v>35</v>
      </c>
      <c r="AX1030" s="15" t="s">
        <v>87</v>
      </c>
      <c r="AY1030" s="279" t="s">
        <v>222</v>
      </c>
    </row>
    <row r="1031" s="2" customFormat="1" ht="16.5" customHeight="1">
      <c r="A1031" s="40"/>
      <c r="B1031" s="41"/>
      <c r="C1031" s="229" t="s">
        <v>937</v>
      </c>
      <c r="D1031" s="229" t="s">
        <v>225</v>
      </c>
      <c r="E1031" s="230" t="s">
        <v>938</v>
      </c>
      <c r="F1031" s="231" t="s">
        <v>939</v>
      </c>
      <c r="G1031" s="232" t="s">
        <v>228</v>
      </c>
      <c r="H1031" s="233">
        <v>350.07999999999998</v>
      </c>
      <c r="I1031" s="234"/>
      <c r="J1031" s="235">
        <f>ROUND(I1031*H1031,2)</f>
        <v>0</v>
      </c>
      <c r="K1031" s="231" t="s">
        <v>229</v>
      </c>
      <c r="L1031" s="46"/>
      <c r="M1031" s="236" t="s">
        <v>1</v>
      </c>
      <c r="N1031" s="237" t="s">
        <v>45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114</v>
      </c>
      <c r="AT1031" s="240" t="s">
        <v>225</v>
      </c>
      <c r="AU1031" s="240" t="s">
        <v>14</v>
      </c>
      <c r="AY1031" s="19" t="s">
        <v>222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87</v>
      </c>
      <c r="BK1031" s="241">
        <f>ROUND(I1031*H1031,2)</f>
        <v>0</v>
      </c>
      <c r="BL1031" s="19" t="s">
        <v>114</v>
      </c>
      <c r="BM1031" s="240" t="s">
        <v>940</v>
      </c>
    </row>
    <row r="1032" s="2" customFormat="1">
      <c r="A1032" s="40"/>
      <c r="B1032" s="41"/>
      <c r="C1032" s="42"/>
      <c r="D1032" s="242" t="s">
        <v>231</v>
      </c>
      <c r="E1032" s="42"/>
      <c r="F1032" s="243" t="s">
        <v>941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231</v>
      </c>
      <c r="AU1032" s="19" t="s">
        <v>14</v>
      </c>
    </row>
    <row r="1033" s="14" customFormat="1">
      <c r="A1033" s="14"/>
      <c r="B1033" s="258"/>
      <c r="C1033" s="259"/>
      <c r="D1033" s="249" t="s">
        <v>233</v>
      </c>
      <c r="E1033" s="260" t="s">
        <v>1</v>
      </c>
      <c r="F1033" s="261" t="s">
        <v>926</v>
      </c>
      <c r="G1033" s="259"/>
      <c r="H1033" s="262">
        <v>350.07999999999998</v>
      </c>
      <c r="I1033" s="263"/>
      <c r="J1033" s="259"/>
      <c r="K1033" s="259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8" t="s">
        <v>233</v>
      </c>
      <c r="AU1033" s="268" t="s">
        <v>14</v>
      </c>
      <c r="AV1033" s="14" t="s">
        <v>89</v>
      </c>
      <c r="AW1033" s="14" t="s">
        <v>35</v>
      </c>
      <c r="AX1033" s="14" t="s">
        <v>80</v>
      </c>
      <c r="AY1033" s="268" t="s">
        <v>222</v>
      </c>
    </row>
    <row r="1034" s="15" customFormat="1">
      <c r="A1034" s="15"/>
      <c r="B1034" s="269"/>
      <c r="C1034" s="270"/>
      <c r="D1034" s="249" t="s">
        <v>233</v>
      </c>
      <c r="E1034" s="271" t="s">
        <v>1</v>
      </c>
      <c r="F1034" s="272" t="s">
        <v>242</v>
      </c>
      <c r="G1034" s="270"/>
      <c r="H1034" s="273">
        <v>350.07999999999998</v>
      </c>
      <c r="I1034" s="274"/>
      <c r="J1034" s="270"/>
      <c r="K1034" s="270"/>
      <c r="L1034" s="275"/>
      <c r="M1034" s="276"/>
      <c r="N1034" s="277"/>
      <c r="O1034" s="277"/>
      <c r="P1034" s="277"/>
      <c r="Q1034" s="277"/>
      <c r="R1034" s="277"/>
      <c r="S1034" s="277"/>
      <c r="T1034" s="278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9" t="s">
        <v>233</v>
      </c>
      <c r="AU1034" s="279" t="s">
        <v>14</v>
      </c>
      <c r="AV1034" s="15" t="s">
        <v>114</v>
      </c>
      <c r="AW1034" s="15" t="s">
        <v>35</v>
      </c>
      <c r="AX1034" s="15" t="s">
        <v>87</v>
      </c>
      <c r="AY1034" s="279" t="s">
        <v>222</v>
      </c>
    </row>
    <row r="1035" s="2" customFormat="1" ht="16.5" customHeight="1">
      <c r="A1035" s="40"/>
      <c r="B1035" s="41"/>
      <c r="C1035" s="229" t="s">
        <v>729</v>
      </c>
      <c r="D1035" s="229" t="s">
        <v>225</v>
      </c>
      <c r="E1035" s="230" t="s">
        <v>942</v>
      </c>
      <c r="F1035" s="231" t="s">
        <v>943</v>
      </c>
      <c r="G1035" s="232" t="s">
        <v>228</v>
      </c>
      <c r="H1035" s="233">
        <v>21004.799999999999</v>
      </c>
      <c r="I1035" s="234"/>
      <c r="J1035" s="235">
        <f>ROUND(I1035*H1035,2)</f>
        <v>0</v>
      </c>
      <c r="K1035" s="231" t="s">
        <v>229</v>
      </c>
      <c r="L1035" s="46"/>
      <c r="M1035" s="236" t="s">
        <v>1</v>
      </c>
      <c r="N1035" s="237" t="s">
        <v>45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114</v>
      </c>
      <c r="AT1035" s="240" t="s">
        <v>225</v>
      </c>
      <c r="AU1035" s="240" t="s">
        <v>14</v>
      </c>
      <c r="AY1035" s="19" t="s">
        <v>222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87</v>
      </c>
      <c r="BK1035" s="241">
        <f>ROUND(I1035*H1035,2)</f>
        <v>0</v>
      </c>
      <c r="BL1035" s="19" t="s">
        <v>114</v>
      </c>
      <c r="BM1035" s="240" t="s">
        <v>944</v>
      </c>
    </row>
    <row r="1036" s="2" customFormat="1">
      <c r="A1036" s="40"/>
      <c r="B1036" s="41"/>
      <c r="C1036" s="42"/>
      <c r="D1036" s="242" t="s">
        <v>231</v>
      </c>
      <c r="E1036" s="42"/>
      <c r="F1036" s="243" t="s">
        <v>945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231</v>
      </c>
      <c r="AU1036" s="19" t="s">
        <v>14</v>
      </c>
    </row>
    <row r="1037" s="14" customFormat="1">
      <c r="A1037" s="14"/>
      <c r="B1037" s="258"/>
      <c r="C1037" s="259"/>
      <c r="D1037" s="249" t="s">
        <v>233</v>
      </c>
      <c r="E1037" s="260" t="s">
        <v>1</v>
      </c>
      <c r="F1037" s="261" t="s">
        <v>926</v>
      </c>
      <c r="G1037" s="259"/>
      <c r="H1037" s="262">
        <v>350.07999999999998</v>
      </c>
      <c r="I1037" s="263"/>
      <c r="J1037" s="259"/>
      <c r="K1037" s="259"/>
      <c r="L1037" s="264"/>
      <c r="M1037" s="265"/>
      <c r="N1037" s="266"/>
      <c r="O1037" s="266"/>
      <c r="P1037" s="266"/>
      <c r="Q1037" s="266"/>
      <c r="R1037" s="266"/>
      <c r="S1037" s="266"/>
      <c r="T1037" s="26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8" t="s">
        <v>233</v>
      </c>
      <c r="AU1037" s="268" t="s">
        <v>14</v>
      </c>
      <c r="AV1037" s="14" t="s">
        <v>89</v>
      </c>
      <c r="AW1037" s="14" t="s">
        <v>35</v>
      </c>
      <c r="AX1037" s="14" t="s">
        <v>80</v>
      </c>
      <c r="AY1037" s="268" t="s">
        <v>222</v>
      </c>
    </row>
    <row r="1038" s="15" customFormat="1">
      <c r="A1038" s="15"/>
      <c r="B1038" s="269"/>
      <c r="C1038" s="270"/>
      <c r="D1038" s="249" t="s">
        <v>233</v>
      </c>
      <c r="E1038" s="271" t="s">
        <v>1</v>
      </c>
      <c r="F1038" s="272" t="s">
        <v>242</v>
      </c>
      <c r="G1038" s="270"/>
      <c r="H1038" s="273">
        <v>350.07999999999998</v>
      </c>
      <c r="I1038" s="274"/>
      <c r="J1038" s="270"/>
      <c r="K1038" s="270"/>
      <c r="L1038" s="275"/>
      <c r="M1038" s="276"/>
      <c r="N1038" s="277"/>
      <c r="O1038" s="277"/>
      <c r="P1038" s="277"/>
      <c r="Q1038" s="277"/>
      <c r="R1038" s="277"/>
      <c r="S1038" s="277"/>
      <c r="T1038" s="27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9" t="s">
        <v>233</v>
      </c>
      <c r="AU1038" s="279" t="s">
        <v>14</v>
      </c>
      <c r="AV1038" s="15" t="s">
        <v>114</v>
      </c>
      <c r="AW1038" s="15" t="s">
        <v>35</v>
      </c>
      <c r="AX1038" s="15" t="s">
        <v>80</v>
      </c>
      <c r="AY1038" s="279" t="s">
        <v>222</v>
      </c>
    </row>
    <row r="1039" s="14" customFormat="1">
      <c r="A1039" s="14"/>
      <c r="B1039" s="258"/>
      <c r="C1039" s="259"/>
      <c r="D1039" s="249" t="s">
        <v>233</v>
      </c>
      <c r="E1039" s="260" t="s">
        <v>1</v>
      </c>
      <c r="F1039" s="261" t="s">
        <v>932</v>
      </c>
      <c r="G1039" s="259"/>
      <c r="H1039" s="262">
        <v>21004.799999999999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233</v>
      </c>
      <c r="AU1039" s="268" t="s">
        <v>14</v>
      </c>
      <c r="AV1039" s="14" t="s">
        <v>89</v>
      </c>
      <c r="AW1039" s="14" t="s">
        <v>35</v>
      </c>
      <c r="AX1039" s="14" t="s">
        <v>87</v>
      </c>
      <c r="AY1039" s="268" t="s">
        <v>222</v>
      </c>
    </row>
    <row r="1040" s="2" customFormat="1" ht="21.75" customHeight="1">
      <c r="A1040" s="40"/>
      <c r="B1040" s="41"/>
      <c r="C1040" s="229" t="s">
        <v>946</v>
      </c>
      <c r="D1040" s="229" t="s">
        <v>225</v>
      </c>
      <c r="E1040" s="230" t="s">
        <v>947</v>
      </c>
      <c r="F1040" s="231" t="s">
        <v>948</v>
      </c>
      <c r="G1040" s="232" t="s">
        <v>228</v>
      </c>
      <c r="H1040" s="233">
        <v>350.07999999999998</v>
      </c>
      <c r="I1040" s="234"/>
      <c r="J1040" s="235">
        <f>ROUND(I1040*H1040,2)</f>
        <v>0</v>
      </c>
      <c r="K1040" s="231" t="s">
        <v>229</v>
      </c>
      <c r="L1040" s="46"/>
      <c r="M1040" s="236" t="s">
        <v>1</v>
      </c>
      <c r="N1040" s="237" t="s">
        <v>45</v>
      </c>
      <c r="O1040" s="93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114</v>
      </c>
      <c r="AT1040" s="240" t="s">
        <v>225</v>
      </c>
      <c r="AU1040" s="240" t="s">
        <v>14</v>
      </c>
      <c r="AY1040" s="19" t="s">
        <v>222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9" t="s">
        <v>87</v>
      </c>
      <c r="BK1040" s="241">
        <f>ROUND(I1040*H1040,2)</f>
        <v>0</v>
      </c>
      <c r="BL1040" s="19" t="s">
        <v>114</v>
      </c>
      <c r="BM1040" s="240" t="s">
        <v>949</v>
      </c>
    </row>
    <row r="1041" s="2" customFormat="1">
      <c r="A1041" s="40"/>
      <c r="B1041" s="41"/>
      <c r="C1041" s="42"/>
      <c r="D1041" s="242" t="s">
        <v>231</v>
      </c>
      <c r="E1041" s="42"/>
      <c r="F1041" s="243" t="s">
        <v>950</v>
      </c>
      <c r="G1041" s="42"/>
      <c r="H1041" s="42"/>
      <c r="I1041" s="244"/>
      <c r="J1041" s="42"/>
      <c r="K1041" s="42"/>
      <c r="L1041" s="46"/>
      <c r="M1041" s="245"/>
      <c r="N1041" s="246"/>
      <c r="O1041" s="93"/>
      <c r="P1041" s="93"/>
      <c r="Q1041" s="93"/>
      <c r="R1041" s="93"/>
      <c r="S1041" s="93"/>
      <c r="T1041" s="94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231</v>
      </c>
      <c r="AU1041" s="19" t="s">
        <v>14</v>
      </c>
    </row>
    <row r="1042" s="14" customFormat="1">
      <c r="A1042" s="14"/>
      <c r="B1042" s="258"/>
      <c r="C1042" s="259"/>
      <c r="D1042" s="249" t="s">
        <v>233</v>
      </c>
      <c r="E1042" s="260" t="s">
        <v>1</v>
      </c>
      <c r="F1042" s="261" t="s">
        <v>926</v>
      </c>
      <c r="G1042" s="259"/>
      <c r="H1042" s="262">
        <v>350.07999999999998</v>
      </c>
      <c r="I1042" s="263"/>
      <c r="J1042" s="259"/>
      <c r="K1042" s="259"/>
      <c r="L1042" s="264"/>
      <c r="M1042" s="265"/>
      <c r="N1042" s="266"/>
      <c r="O1042" s="266"/>
      <c r="P1042" s="266"/>
      <c r="Q1042" s="266"/>
      <c r="R1042" s="266"/>
      <c r="S1042" s="266"/>
      <c r="T1042" s="26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8" t="s">
        <v>233</v>
      </c>
      <c r="AU1042" s="268" t="s">
        <v>14</v>
      </c>
      <c r="AV1042" s="14" t="s">
        <v>89</v>
      </c>
      <c r="AW1042" s="14" t="s">
        <v>35</v>
      </c>
      <c r="AX1042" s="14" t="s">
        <v>80</v>
      </c>
      <c r="AY1042" s="268" t="s">
        <v>222</v>
      </c>
    </row>
    <row r="1043" s="15" customFormat="1">
      <c r="A1043" s="15"/>
      <c r="B1043" s="269"/>
      <c r="C1043" s="270"/>
      <c r="D1043" s="249" t="s">
        <v>233</v>
      </c>
      <c r="E1043" s="271" t="s">
        <v>1</v>
      </c>
      <c r="F1043" s="272" t="s">
        <v>242</v>
      </c>
      <c r="G1043" s="270"/>
      <c r="H1043" s="273">
        <v>350.07999999999998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9" t="s">
        <v>233</v>
      </c>
      <c r="AU1043" s="279" t="s">
        <v>14</v>
      </c>
      <c r="AV1043" s="15" t="s">
        <v>114</v>
      </c>
      <c r="AW1043" s="15" t="s">
        <v>35</v>
      </c>
      <c r="AX1043" s="15" t="s">
        <v>87</v>
      </c>
      <c r="AY1043" s="279" t="s">
        <v>222</v>
      </c>
    </row>
    <row r="1044" s="2" customFormat="1" ht="33" customHeight="1">
      <c r="A1044" s="40"/>
      <c r="B1044" s="41"/>
      <c r="C1044" s="229" t="s">
        <v>737</v>
      </c>
      <c r="D1044" s="229" t="s">
        <v>225</v>
      </c>
      <c r="E1044" s="230" t="s">
        <v>951</v>
      </c>
      <c r="F1044" s="231" t="s">
        <v>952</v>
      </c>
      <c r="G1044" s="232" t="s">
        <v>228</v>
      </c>
      <c r="H1044" s="233">
        <v>220.22</v>
      </c>
      <c r="I1044" s="234"/>
      <c r="J1044" s="235">
        <f>ROUND(I1044*H1044,2)</f>
        <v>0</v>
      </c>
      <c r="K1044" s="231" t="s">
        <v>229</v>
      </c>
      <c r="L1044" s="46"/>
      <c r="M1044" s="236" t="s">
        <v>1</v>
      </c>
      <c r="N1044" s="237" t="s">
        <v>45</v>
      </c>
      <c r="O1044" s="93"/>
      <c r="P1044" s="238">
        <f>O1044*H1044</f>
        <v>0</v>
      </c>
      <c r="Q1044" s="238">
        <v>0.00012999999999999999</v>
      </c>
      <c r="R1044" s="238">
        <f>Q1044*H1044</f>
        <v>0.028628599999999997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114</v>
      </c>
      <c r="AT1044" s="240" t="s">
        <v>225</v>
      </c>
      <c r="AU1044" s="240" t="s">
        <v>14</v>
      </c>
      <c r="AY1044" s="19" t="s">
        <v>222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87</v>
      </c>
      <c r="BK1044" s="241">
        <f>ROUND(I1044*H1044,2)</f>
        <v>0</v>
      </c>
      <c r="BL1044" s="19" t="s">
        <v>114</v>
      </c>
      <c r="BM1044" s="240" t="s">
        <v>953</v>
      </c>
    </row>
    <row r="1045" s="2" customFormat="1">
      <c r="A1045" s="40"/>
      <c r="B1045" s="41"/>
      <c r="C1045" s="42"/>
      <c r="D1045" s="242" t="s">
        <v>231</v>
      </c>
      <c r="E1045" s="42"/>
      <c r="F1045" s="243" t="s">
        <v>954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231</v>
      </c>
      <c r="AU1045" s="19" t="s">
        <v>14</v>
      </c>
    </row>
    <row r="1046" s="14" customFormat="1">
      <c r="A1046" s="14"/>
      <c r="B1046" s="258"/>
      <c r="C1046" s="259"/>
      <c r="D1046" s="249" t="s">
        <v>233</v>
      </c>
      <c r="E1046" s="260" t="s">
        <v>1</v>
      </c>
      <c r="F1046" s="261" t="s">
        <v>955</v>
      </c>
      <c r="G1046" s="259"/>
      <c r="H1046" s="262">
        <v>11.029999999999999</v>
      </c>
      <c r="I1046" s="263"/>
      <c r="J1046" s="259"/>
      <c r="K1046" s="259"/>
      <c r="L1046" s="264"/>
      <c r="M1046" s="265"/>
      <c r="N1046" s="266"/>
      <c r="O1046" s="266"/>
      <c r="P1046" s="266"/>
      <c r="Q1046" s="266"/>
      <c r="R1046" s="266"/>
      <c r="S1046" s="266"/>
      <c r="T1046" s="26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8" t="s">
        <v>233</v>
      </c>
      <c r="AU1046" s="268" t="s">
        <v>14</v>
      </c>
      <c r="AV1046" s="14" t="s">
        <v>89</v>
      </c>
      <c r="AW1046" s="14" t="s">
        <v>35</v>
      </c>
      <c r="AX1046" s="14" t="s">
        <v>80</v>
      </c>
      <c r="AY1046" s="268" t="s">
        <v>222</v>
      </c>
    </row>
    <row r="1047" s="14" customFormat="1">
      <c r="A1047" s="14"/>
      <c r="B1047" s="258"/>
      <c r="C1047" s="259"/>
      <c r="D1047" s="249" t="s">
        <v>233</v>
      </c>
      <c r="E1047" s="260" t="s">
        <v>1</v>
      </c>
      <c r="F1047" s="261" t="s">
        <v>956</v>
      </c>
      <c r="G1047" s="259"/>
      <c r="H1047" s="262">
        <v>10.93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8" t="s">
        <v>233</v>
      </c>
      <c r="AU1047" s="268" t="s">
        <v>14</v>
      </c>
      <c r="AV1047" s="14" t="s">
        <v>89</v>
      </c>
      <c r="AW1047" s="14" t="s">
        <v>35</v>
      </c>
      <c r="AX1047" s="14" t="s">
        <v>80</v>
      </c>
      <c r="AY1047" s="268" t="s">
        <v>222</v>
      </c>
    </row>
    <row r="1048" s="14" customFormat="1">
      <c r="A1048" s="14"/>
      <c r="B1048" s="258"/>
      <c r="C1048" s="259"/>
      <c r="D1048" s="249" t="s">
        <v>233</v>
      </c>
      <c r="E1048" s="260" t="s">
        <v>1</v>
      </c>
      <c r="F1048" s="261" t="s">
        <v>957</v>
      </c>
      <c r="G1048" s="259"/>
      <c r="H1048" s="262">
        <v>37.229999999999997</v>
      </c>
      <c r="I1048" s="263"/>
      <c r="J1048" s="259"/>
      <c r="K1048" s="259"/>
      <c r="L1048" s="264"/>
      <c r="M1048" s="265"/>
      <c r="N1048" s="266"/>
      <c r="O1048" s="266"/>
      <c r="P1048" s="266"/>
      <c r="Q1048" s="266"/>
      <c r="R1048" s="266"/>
      <c r="S1048" s="266"/>
      <c r="T1048" s="26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8" t="s">
        <v>233</v>
      </c>
      <c r="AU1048" s="268" t="s">
        <v>14</v>
      </c>
      <c r="AV1048" s="14" t="s">
        <v>89</v>
      </c>
      <c r="AW1048" s="14" t="s">
        <v>35</v>
      </c>
      <c r="AX1048" s="14" t="s">
        <v>80</v>
      </c>
      <c r="AY1048" s="268" t="s">
        <v>222</v>
      </c>
    </row>
    <row r="1049" s="14" customFormat="1">
      <c r="A1049" s="14"/>
      <c r="B1049" s="258"/>
      <c r="C1049" s="259"/>
      <c r="D1049" s="249" t="s">
        <v>233</v>
      </c>
      <c r="E1049" s="260" t="s">
        <v>1</v>
      </c>
      <c r="F1049" s="261" t="s">
        <v>958</v>
      </c>
      <c r="G1049" s="259"/>
      <c r="H1049" s="262">
        <v>3.9300000000000002</v>
      </c>
      <c r="I1049" s="263"/>
      <c r="J1049" s="259"/>
      <c r="K1049" s="259"/>
      <c r="L1049" s="264"/>
      <c r="M1049" s="265"/>
      <c r="N1049" s="266"/>
      <c r="O1049" s="266"/>
      <c r="P1049" s="266"/>
      <c r="Q1049" s="266"/>
      <c r="R1049" s="266"/>
      <c r="S1049" s="266"/>
      <c r="T1049" s="26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8" t="s">
        <v>233</v>
      </c>
      <c r="AU1049" s="268" t="s">
        <v>14</v>
      </c>
      <c r="AV1049" s="14" t="s">
        <v>89</v>
      </c>
      <c r="AW1049" s="14" t="s">
        <v>35</v>
      </c>
      <c r="AX1049" s="14" t="s">
        <v>80</v>
      </c>
      <c r="AY1049" s="268" t="s">
        <v>222</v>
      </c>
    </row>
    <row r="1050" s="14" customFormat="1">
      <c r="A1050" s="14"/>
      <c r="B1050" s="258"/>
      <c r="C1050" s="259"/>
      <c r="D1050" s="249" t="s">
        <v>233</v>
      </c>
      <c r="E1050" s="260" t="s">
        <v>1</v>
      </c>
      <c r="F1050" s="261" t="s">
        <v>959</v>
      </c>
      <c r="G1050" s="259"/>
      <c r="H1050" s="262">
        <v>6.0999999999999996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8" t="s">
        <v>233</v>
      </c>
      <c r="AU1050" s="268" t="s">
        <v>14</v>
      </c>
      <c r="AV1050" s="14" t="s">
        <v>89</v>
      </c>
      <c r="AW1050" s="14" t="s">
        <v>35</v>
      </c>
      <c r="AX1050" s="14" t="s">
        <v>80</v>
      </c>
      <c r="AY1050" s="268" t="s">
        <v>222</v>
      </c>
    </row>
    <row r="1051" s="14" customFormat="1">
      <c r="A1051" s="14"/>
      <c r="B1051" s="258"/>
      <c r="C1051" s="259"/>
      <c r="D1051" s="249" t="s">
        <v>233</v>
      </c>
      <c r="E1051" s="260" t="s">
        <v>1</v>
      </c>
      <c r="F1051" s="261" t="s">
        <v>960</v>
      </c>
      <c r="G1051" s="259"/>
      <c r="H1051" s="262">
        <v>13.77</v>
      </c>
      <c r="I1051" s="263"/>
      <c r="J1051" s="259"/>
      <c r="K1051" s="259"/>
      <c r="L1051" s="264"/>
      <c r="M1051" s="265"/>
      <c r="N1051" s="266"/>
      <c r="O1051" s="266"/>
      <c r="P1051" s="266"/>
      <c r="Q1051" s="266"/>
      <c r="R1051" s="266"/>
      <c r="S1051" s="266"/>
      <c r="T1051" s="26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8" t="s">
        <v>233</v>
      </c>
      <c r="AU1051" s="268" t="s">
        <v>14</v>
      </c>
      <c r="AV1051" s="14" t="s">
        <v>89</v>
      </c>
      <c r="AW1051" s="14" t="s">
        <v>35</v>
      </c>
      <c r="AX1051" s="14" t="s">
        <v>80</v>
      </c>
      <c r="AY1051" s="268" t="s">
        <v>222</v>
      </c>
    </row>
    <row r="1052" s="14" customFormat="1">
      <c r="A1052" s="14"/>
      <c r="B1052" s="258"/>
      <c r="C1052" s="259"/>
      <c r="D1052" s="249" t="s">
        <v>233</v>
      </c>
      <c r="E1052" s="260" t="s">
        <v>1</v>
      </c>
      <c r="F1052" s="261" t="s">
        <v>961</v>
      </c>
      <c r="G1052" s="259"/>
      <c r="H1052" s="262">
        <v>3.9900000000000002</v>
      </c>
      <c r="I1052" s="263"/>
      <c r="J1052" s="259"/>
      <c r="K1052" s="259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8" t="s">
        <v>233</v>
      </c>
      <c r="AU1052" s="268" t="s">
        <v>14</v>
      </c>
      <c r="AV1052" s="14" t="s">
        <v>89</v>
      </c>
      <c r="AW1052" s="14" t="s">
        <v>35</v>
      </c>
      <c r="AX1052" s="14" t="s">
        <v>80</v>
      </c>
      <c r="AY1052" s="268" t="s">
        <v>222</v>
      </c>
    </row>
    <row r="1053" s="14" customFormat="1">
      <c r="A1053" s="14"/>
      <c r="B1053" s="258"/>
      <c r="C1053" s="259"/>
      <c r="D1053" s="249" t="s">
        <v>233</v>
      </c>
      <c r="E1053" s="260" t="s">
        <v>1</v>
      </c>
      <c r="F1053" s="261" t="s">
        <v>962</v>
      </c>
      <c r="G1053" s="259"/>
      <c r="H1053" s="262">
        <v>1.8700000000000001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8" t="s">
        <v>233</v>
      </c>
      <c r="AU1053" s="268" t="s">
        <v>14</v>
      </c>
      <c r="AV1053" s="14" t="s">
        <v>89</v>
      </c>
      <c r="AW1053" s="14" t="s">
        <v>35</v>
      </c>
      <c r="AX1053" s="14" t="s">
        <v>80</v>
      </c>
      <c r="AY1053" s="268" t="s">
        <v>222</v>
      </c>
    </row>
    <row r="1054" s="14" customFormat="1">
      <c r="A1054" s="14"/>
      <c r="B1054" s="258"/>
      <c r="C1054" s="259"/>
      <c r="D1054" s="249" t="s">
        <v>233</v>
      </c>
      <c r="E1054" s="260" t="s">
        <v>1</v>
      </c>
      <c r="F1054" s="261" t="s">
        <v>963</v>
      </c>
      <c r="G1054" s="259"/>
      <c r="H1054" s="262">
        <v>13.77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8" t="s">
        <v>233</v>
      </c>
      <c r="AU1054" s="268" t="s">
        <v>14</v>
      </c>
      <c r="AV1054" s="14" t="s">
        <v>89</v>
      </c>
      <c r="AW1054" s="14" t="s">
        <v>35</v>
      </c>
      <c r="AX1054" s="14" t="s">
        <v>80</v>
      </c>
      <c r="AY1054" s="268" t="s">
        <v>222</v>
      </c>
    </row>
    <row r="1055" s="14" customFormat="1">
      <c r="A1055" s="14"/>
      <c r="B1055" s="258"/>
      <c r="C1055" s="259"/>
      <c r="D1055" s="249" t="s">
        <v>233</v>
      </c>
      <c r="E1055" s="260" t="s">
        <v>1</v>
      </c>
      <c r="F1055" s="261" t="s">
        <v>964</v>
      </c>
      <c r="G1055" s="259"/>
      <c r="H1055" s="262">
        <v>4.0499999999999998</v>
      </c>
      <c r="I1055" s="263"/>
      <c r="J1055" s="259"/>
      <c r="K1055" s="259"/>
      <c r="L1055" s="264"/>
      <c r="M1055" s="265"/>
      <c r="N1055" s="266"/>
      <c r="O1055" s="266"/>
      <c r="P1055" s="266"/>
      <c r="Q1055" s="266"/>
      <c r="R1055" s="266"/>
      <c r="S1055" s="266"/>
      <c r="T1055" s="26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8" t="s">
        <v>233</v>
      </c>
      <c r="AU1055" s="268" t="s">
        <v>14</v>
      </c>
      <c r="AV1055" s="14" t="s">
        <v>89</v>
      </c>
      <c r="AW1055" s="14" t="s">
        <v>35</v>
      </c>
      <c r="AX1055" s="14" t="s">
        <v>80</v>
      </c>
      <c r="AY1055" s="268" t="s">
        <v>222</v>
      </c>
    </row>
    <row r="1056" s="14" customFormat="1">
      <c r="A1056" s="14"/>
      <c r="B1056" s="258"/>
      <c r="C1056" s="259"/>
      <c r="D1056" s="249" t="s">
        <v>233</v>
      </c>
      <c r="E1056" s="260" t="s">
        <v>1</v>
      </c>
      <c r="F1056" s="261" t="s">
        <v>965</v>
      </c>
      <c r="G1056" s="259"/>
      <c r="H1056" s="262">
        <v>1.8700000000000001</v>
      </c>
      <c r="I1056" s="263"/>
      <c r="J1056" s="259"/>
      <c r="K1056" s="259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8" t="s">
        <v>233</v>
      </c>
      <c r="AU1056" s="268" t="s">
        <v>14</v>
      </c>
      <c r="AV1056" s="14" t="s">
        <v>89</v>
      </c>
      <c r="AW1056" s="14" t="s">
        <v>35</v>
      </c>
      <c r="AX1056" s="14" t="s">
        <v>80</v>
      </c>
      <c r="AY1056" s="268" t="s">
        <v>222</v>
      </c>
    </row>
    <row r="1057" s="14" customFormat="1">
      <c r="A1057" s="14"/>
      <c r="B1057" s="258"/>
      <c r="C1057" s="259"/>
      <c r="D1057" s="249" t="s">
        <v>233</v>
      </c>
      <c r="E1057" s="260" t="s">
        <v>1</v>
      </c>
      <c r="F1057" s="261" t="s">
        <v>966</v>
      </c>
      <c r="G1057" s="259"/>
      <c r="H1057" s="262">
        <v>8.4000000000000004</v>
      </c>
      <c r="I1057" s="263"/>
      <c r="J1057" s="259"/>
      <c r="K1057" s="259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8" t="s">
        <v>233</v>
      </c>
      <c r="AU1057" s="268" t="s">
        <v>14</v>
      </c>
      <c r="AV1057" s="14" t="s">
        <v>89</v>
      </c>
      <c r="AW1057" s="14" t="s">
        <v>35</v>
      </c>
      <c r="AX1057" s="14" t="s">
        <v>80</v>
      </c>
      <c r="AY1057" s="268" t="s">
        <v>222</v>
      </c>
    </row>
    <row r="1058" s="14" customFormat="1">
      <c r="A1058" s="14"/>
      <c r="B1058" s="258"/>
      <c r="C1058" s="259"/>
      <c r="D1058" s="249" t="s">
        <v>233</v>
      </c>
      <c r="E1058" s="260" t="s">
        <v>1</v>
      </c>
      <c r="F1058" s="261" t="s">
        <v>967</v>
      </c>
      <c r="G1058" s="259"/>
      <c r="H1058" s="262">
        <v>5.3200000000000003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8" t="s">
        <v>233</v>
      </c>
      <c r="AU1058" s="268" t="s">
        <v>14</v>
      </c>
      <c r="AV1058" s="14" t="s">
        <v>89</v>
      </c>
      <c r="AW1058" s="14" t="s">
        <v>35</v>
      </c>
      <c r="AX1058" s="14" t="s">
        <v>80</v>
      </c>
      <c r="AY1058" s="268" t="s">
        <v>222</v>
      </c>
    </row>
    <row r="1059" s="14" customFormat="1">
      <c r="A1059" s="14"/>
      <c r="B1059" s="258"/>
      <c r="C1059" s="259"/>
      <c r="D1059" s="249" t="s">
        <v>233</v>
      </c>
      <c r="E1059" s="260" t="s">
        <v>1</v>
      </c>
      <c r="F1059" s="261" t="s">
        <v>968</v>
      </c>
      <c r="G1059" s="259"/>
      <c r="H1059" s="262">
        <v>1.46</v>
      </c>
      <c r="I1059" s="263"/>
      <c r="J1059" s="259"/>
      <c r="K1059" s="259"/>
      <c r="L1059" s="264"/>
      <c r="M1059" s="265"/>
      <c r="N1059" s="266"/>
      <c r="O1059" s="266"/>
      <c r="P1059" s="266"/>
      <c r="Q1059" s="266"/>
      <c r="R1059" s="266"/>
      <c r="S1059" s="266"/>
      <c r="T1059" s="26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8" t="s">
        <v>233</v>
      </c>
      <c r="AU1059" s="268" t="s">
        <v>14</v>
      </c>
      <c r="AV1059" s="14" t="s">
        <v>89</v>
      </c>
      <c r="AW1059" s="14" t="s">
        <v>35</v>
      </c>
      <c r="AX1059" s="14" t="s">
        <v>80</v>
      </c>
      <c r="AY1059" s="268" t="s">
        <v>222</v>
      </c>
    </row>
    <row r="1060" s="14" customFormat="1">
      <c r="A1060" s="14"/>
      <c r="B1060" s="258"/>
      <c r="C1060" s="259"/>
      <c r="D1060" s="249" t="s">
        <v>233</v>
      </c>
      <c r="E1060" s="260" t="s">
        <v>1</v>
      </c>
      <c r="F1060" s="261" t="s">
        <v>969</v>
      </c>
      <c r="G1060" s="259"/>
      <c r="H1060" s="262">
        <v>1.8700000000000001</v>
      </c>
      <c r="I1060" s="263"/>
      <c r="J1060" s="259"/>
      <c r="K1060" s="259"/>
      <c r="L1060" s="264"/>
      <c r="M1060" s="265"/>
      <c r="N1060" s="266"/>
      <c r="O1060" s="266"/>
      <c r="P1060" s="266"/>
      <c r="Q1060" s="266"/>
      <c r="R1060" s="266"/>
      <c r="S1060" s="266"/>
      <c r="T1060" s="26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8" t="s">
        <v>233</v>
      </c>
      <c r="AU1060" s="268" t="s">
        <v>14</v>
      </c>
      <c r="AV1060" s="14" t="s">
        <v>89</v>
      </c>
      <c r="AW1060" s="14" t="s">
        <v>35</v>
      </c>
      <c r="AX1060" s="14" t="s">
        <v>80</v>
      </c>
      <c r="AY1060" s="268" t="s">
        <v>222</v>
      </c>
    </row>
    <row r="1061" s="14" customFormat="1">
      <c r="A1061" s="14"/>
      <c r="B1061" s="258"/>
      <c r="C1061" s="259"/>
      <c r="D1061" s="249" t="s">
        <v>233</v>
      </c>
      <c r="E1061" s="260" t="s">
        <v>1</v>
      </c>
      <c r="F1061" s="261" t="s">
        <v>970</v>
      </c>
      <c r="G1061" s="259"/>
      <c r="H1061" s="262">
        <v>2.2000000000000002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8" t="s">
        <v>233</v>
      </c>
      <c r="AU1061" s="268" t="s">
        <v>14</v>
      </c>
      <c r="AV1061" s="14" t="s">
        <v>89</v>
      </c>
      <c r="AW1061" s="14" t="s">
        <v>35</v>
      </c>
      <c r="AX1061" s="14" t="s">
        <v>80</v>
      </c>
      <c r="AY1061" s="268" t="s">
        <v>222</v>
      </c>
    </row>
    <row r="1062" s="14" customFormat="1">
      <c r="A1062" s="14"/>
      <c r="B1062" s="258"/>
      <c r="C1062" s="259"/>
      <c r="D1062" s="249" t="s">
        <v>233</v>
      </c>
      <c r="E1062" s="260" t="s">
        <v>1</v>
      </c>
      <c r="F1062" s="261" t="s">
        <v>971</v>
      </c>
      <c r="G1062" s="259"/>
      <c r="H1062" s="262">
        <v>20.079999999999998</v>
      </c>
      <c r="I1062" s="263"/>
      <c r="J1062" s="259"/>
      <c r="K1062" s="259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8" t="s">
        <v>233</v>
      </c>
      <c r="AU1062" s="268" t="s">
        <v>14</v>
      </c>
      <c r="AV1062" s="14" t="s">
        <v>89</v>
      </c>
      <c r="AW1062" s="14" t="s">
        <v>35</v>
      </c>
      <c r="AX1062" s="14" t="s">
        <v>80</v>
      </c>
      <c r="AY1062" s="268" t="s">
        <v>222</v>
      </c>
    </row>
    <row r="1063" s="14" customFormat="1">
      <c r="A1063" s="14"/>
      <c r="B1063" s="258"/>
      <c r="C1063" s="259"/>
      <c r="D1063" s="249" t="s">
        <v>233</v>
      </c>
      <c r="E1063" s="260" t="s">
        <v>1</v>
      </c>
      <c r="F1063" s="261" t="s">
        <v>972</v>
      </c>
      <c r="G1063" s="259"/>
      <c r="H1063" s="262">
        <v>6.2199999999999998</v>
      </c>
      <c r="I1063" s="263"/>
      <c r="J1063" s="259"/>
      <c r="K1063" s="259"/>
      <c r="L1063" s="264"/>
      <c r="M1063" s="265"/>
      <c r="N1063" s="266"/>
      <c r="O1063" s="266"/>
      <c r="P1063" s="266"/>
      <c r="Q1063" s="266"/>
      <c r="R1063" s="266"/>
      <c r="S1063" s="266"/>
      <c r="T1063" s="26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8" t="s">
        <v>233</v>
      </c>
      <c r="AU1063" s="268" t="s">
        <v>14</v>
      </c>
      <c r="AV1063" s="14" t="s">
        <v>89</v>
      </c>
      <c r="AW1063" s="14" t="s">
        <v>35</v>
      </c>
      <c r="AX1063" s="14" t="s">
        <v>80</v>
      </c>
      <c r="AY1063" s="268" t="s">
        <v>222</v>
      </c>
    </row>
    <row r="1064" s="14" customFormat="1">
      <c r="A1064" s="14"/>
      <c r="B1064" s="258"/>
      <c r="C1064" s="259"/>
      <c r="D1064" s="249" t="s">
        <v>233</v>
      </c>
      <c r="E1064" s="260" t="s">
        <v>1</v>
      </c>
      <c r="F1064" s="261" t="s">
        <v>973</v>
      </c>
      <c r="G1064" s="259"/>
      <c r="H1064" s="262">
        <v>6.7000000000000002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233</v>
      </c>
      <c r="AU1064" s="268" t="s">
        <v>14</v>
      </c>
      <c r="AV1064" s="14" t="s">
        <v>89</v>
      </c>
      <c r="AW1064" s="14" t="s">
        <v>35</v>
      </c>
      <c r="AX1064" s="14" t="s">
        <v>80</v>
      </c>
      <c r="AY1064" s="268" t="s">
        <v>222</v>
      </c>
    </row>
    <row r="1065" s="14" customFormat="1">
      <c r="A1065" s="14"/>
      <c r="B1065" s="258"/>
      <c r="C1065" s="259"/>
      <c r="D1065" s="249" t="s">
        <v>233</v>
      </c>
      <c r="E1065" s="260" t="s">
        <v>1</v>
      </c>
      <c r="F1065" s="261" t="s">
        <v>974</v>
      </c>
      <c r="G1065" s="259"/>
      <c r="H1065" s="262">
        <v>8.4399999999999995</v>
      </c>
      <c r="I1065" s="263"/>
      <c r="J1065" s="259"/>
      <c r="K1065" s="259"/>
      <c r="L1065" s="264"/>
      <c r="M1065" s="265"/>
      <c r="N1065" s="266"/>
      <c r="O1065" s="266"/>
      <c r="P1065" s="266"/>
      <c r="Q1065" s="266"/>
      <c r="R1065" s="266"/>
      <c r="S1065" s="266"/>
      <c r="T1065" s="26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8" t="s">
        <v>233</v>
      </c>
      <c r="AU1065" s="268" t="s">
        <v>14</v>
      </c>
      <c r="AV1065" s="14" t="s">
        <v>89</v>
      </c>
      <c r="AW1065" s="14" t="s">
        <v>35</v>
      </c>
      <c r="AX1065" s="14" t="s">
        <v>80</v>
      </c>
      <c r="AY1065" s="268" t="s">
        <v>222</v>
      </c>
    </row>
    <row r="1066" s="14" customFormat="1">
      <c r="A1066" s="14"/>
      <c r="B1066" s="258"/>
      <c r="C1066" s="259"/>
      <c r="D1066" s="249" t="s">
        <v>233</v>
      </c>
      <c r="E1066" s="260" t="s">
        <v>1</v>
      </c>
      <c r="F1066" s="261" t="s">
        <v>975</v>
      </c>
      <c r="G1066" s="259"/>
      <c r="H1066" s="262">
        <v>3.0899999999999999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233</v>
      </c>
      <c r="AU1066" s="268" t="s">
        <v>14</v>
      </c>
      <c r="AV1066" s="14" t="s">
        <v>89</v>
      </c>
      <c r="AW1066" s="14" t="s">
        <v>35</v>
      </c>
      <c r="AX1066" s="14" t="s">
        <v>80</v>
      </c>
      <c r="AY1066" s="268" t="s">
        <v>222</v>
      </c>
    </row>
    <row r="1067" s="14" customFormat="1">
      <c r="A1067" s="14"/>
      <c r="B1067" s="258"/>
      <c r="C1067" s="259"/>
      <c r="D1067" s="249" t="s">
        <v>233</v>
      </c>
      <c r="E1067" s="260" t="s">
        <v>1</v>
      </c>
      <c r="F1067" s="261" t="s">
        <v>976</v>
      </c>
      <c r="G1067" s="259"/>
      <c r="H1067" s="262">
        <v>40.460000000000001</v>
      </c>
      <c r="I1067" s="263"/>
      <c r="J1067" s="259"/>
      <c r="K1067" s="259"/>
      <c r="L1067" s="264"/>
      <c r="M1067" s="265"/>
      <c r="N1067" s="266"/>
      <c r="O1067" s="266"/>
      <c r="P1067" s="266"/>
      <c r="Q1067" s="266"/>
      <c r="R1067" s="266"/>
      <c r="S1067" s="266"/>
      <c r="T1067" s="26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8" t="s">
        <v>233</v>
      </c>
      <c r="AU1067" s="268" t="s">
        <v>14</v>
      </c>
      <c r="AV1067" s="14" t="s">
        <v>89</v>
      </c>
      <c r="AW1067" s="14" t="s">
        <v>35</v>
      </c>
      <c r="AX1067" s="14" t="s">
        <v>80</v>
      </c>
      <c r="AY1067" s="268" t="s">
        <v>222</v>
      </c>
    </row>
    <row r="1068" s="14" customFormat="1">
      <c r="A1068" s="14"/>
      <c r="B1068" s="258"/>
      <c r="C1068" s="259"/>
      <c r="D1068" s="249" t="s">
        <v>233</v>
      </c>
      <c r="E1068" s="260" t="s">
        <v>1</v>
      </c>
      <c r="F1068" s="261" t="s">
        <v>977</v>
      </c>
      <c r="G1068" s="259"/>
      <c r="H1068" s="262">
        <v>7.4400000000000004</v>
      </c>
      <c r="I1068" s="263"/>
      <c r="J1068" s="259"/>
      <c r="K1068" s="259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8" t="s">
        <v>233</v>
      </c>
      <c r="AU1068" s="268" t="s">
        <v>14</v>
      </c>
      <c r="AV1068" s="14" t="s">
        <v>89</v>
      </c>
      <c r="AW1068" s="14" t="s">
        <v>35</v>
      </c>
      <c r="AX1068" s="14" t="s">
        <v>80</v>
      </c>
      <c r="AY1068" s="268" t="s">
        <v>222</v>
      </c>
    </row>
    <row r="1069" s="15" customFormat="1">
      <c r="A1069" s="15"/>
      <c r="B1069" s="269"/>
      <c r="C1069" s="270"/>
      <c r="D1069" s="249" t="s">
        <v>233</v>
      </c>
      <c r="E1069" s="271" t="s">
        <v>1</v>
      </c>
      <c r="F1069" s="272" t="s">
        <v>242</v>
      </c>
      <c r="G1069" s="270"/>
      <c r="H1069" s="273">
        <v>220.22</v>
      </c>
      <c r="I1069" s="274"/>
      <c r="J1069" s="270"/>
      <c r="K1069" s="270"/>
      <c r="L1069" s="275"/>
      <c r="M1069" s="276"/>
      <c r="N1069" s="277"/>
      <c r="O1069" s="277"/>
      <c r="P1069" s="277"/>
      <c r="Q1069" s="277"/>
      <c r="R1069" s="277"/>
      <c r="S1069" s="277"/>
      <c r="T1069" s="278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9" t="s">
        <v>233</v>
      </c>
      <c r="AU1069" s="279" t="s">
        <v>14</v>
      </c>
      <c r="AV1069" s="15" t="s">
        <v>114</v>
      </c>
      <c r="AW1069" s="15" t="s">
        <v>35</v>
      </c>
      <c r="AX1069" s="15" t="s">
        <v>87</v>
      </c>
      <c r="AY1069" s="279" t="s">
        <v>222</v>
      </c>
    </row>
    <row r="1070" s="12" customFormat="1" ht="20.88" customHeight="1">
      <c r="A1070" s="12"/>
      <c r="B1070" s="213"/>
      <c r="C1070" s="214"/>
      <c r="D1070" s="215" t="s">
        <v>79</v>
      </c>
      <c r="E1070" s="227" t="s">
        <v>946</v>
      </c>
      <c r="F1070" s="227" t="s">
        <v>978</v>
      </c>
      <c r="G1070" s="214"/>
      <c r="H1070" s="214"/>
      <c r="I1070" s="217"/>
      <c r="J1070" s="228">
        <f>BK1070</f>
        <v>0</v>
      </c>
      <c r="K1070" s="214"/>
      <c r="L1070" s="219"/>
      <c r="M1070" s="220"/>
      <c r="N1070" s="221"/>
      <c r="O1070" s="221"/>
      <c r="P1070" s="222">
        <f>SUM(P1071:P1116)</f>
        <v>0</v>
      </c>
      <c r="Q1070" s="221"/>
      <c r="R1070" s="222">
        <f>SUM(R1071:R1116)</f>
        <v>0.0113788</v>
      </c>
      <c r="S1070" s="221"/>
      <c r="T1070" s="223">
        <f>SUM(T1071:T1116)</f>
        <v>0</v>
      </c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R1070" s="224" t="s">
        <v>87</v>
      </c>
      <c r="AT1070" s="225" t="s">
        <v>79</v>
      </c>
      <c r="AU1070" s="225" t="s">
        <v>89</v>
      </c>
      <c r="AY1070" s="224" t="s">
        <v>222</v>
      </c>
      <c r="BK1070" s="226">
        <f>SUM(BK1071:BK1116)</f>
        <v>0</v>
      </c>
    </row>
    <row r="1071" s="2" customFormat="1" ht="24.15" customHeight="1">
      <c r="A1071" s="40"/>
      <c r="B1071" s="41"/>
      <c r="C1071" s="229" t="s">
        <v>979</v>
      </c>
      <c r="D1071" s="229" t="s">
        <v>225</v>
      </c>
      <c r="E1071" s="230" t="s">
        <v>980</v>
      </c>
      <c r="F1071" s="231" t="s">
        <v>981</v>
      </c>
      <c r="G1071" s="232" t="s">
        <v>228</v>
      </c>
      <c r="H1071" s="233">
        <v>220.22</v>
      </c>
      <c r="I1071" s="234"/>
      <c r="J1071" s="235">
        <f>ROUND(I1071*H1071,2)</f>
        <v>0</v>
      </c>
      <c r="K1071" s="231" t="s">
        <v>229</v>
      </c>
      <c r="L1071" s="46"/>
      <c r="M1071" s="236" t="s">
        <v>1</v>
      </c>
      <c r="N1071" s="237" t="s">
        <v>45</v>
      </c>
      <c r="O1071" s="93"/>
      <c r="P1071" s="238">
        <f>O1071*H1071</f>
        <v>0</v>
      </c>
      <c r="Q1071" s="238">
        <v>4.0000000000000003E-05</v>
      </c>
      <c r="R1071" s="238">
        <f>Q1071*H1071</f>
        <v>0.0088088000000000003</v>
      </c>
      <c r="S1071" s="238">
        <v>0</v>
      </c>
      <c r="T1071" s="239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40" t="s">
        <v>114</v>
      </c>
      <c r="AT1071" s="240" t="s">
        <v>225</v>
      </c>
      <c r="AU1071" s="240" t="s">
        <v>14</v>
      </c>
      <c r="AY1071" s="19" t="s">
        <v>222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9" t="s">
        <v>87</v>
      </c>
      <c r="BK1071" s="241">
        <f>ROUND(I1071*H1071,2)</f>
        <v>0</v>
      </c>
      <c r="BL1071" s="19" t="s">
        <v>114</v>
      </c>
      <c r="BM1071" s="240" t="s">
        <v>982</v>
      </c>
    </row>
    <row r="1072" s="2" customFormat="1">
      <c r="A1072" s="40"/>
      <c r="B1072" s="41"/>
      <c r="C1072" s="42"/>
      <c r="D1072" s="242" t="s">
        <v>231</v>
      </c>
      <c r="E1072" s="42"/>
      <c r="F1072" s="243" t="s">
        <v>983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231</v>
      </c>
      <c r="AU1072" s="19" t="s">
        <v>14</v>
      </c>
    </row>
    <row r="1073" s="14" customFormat="1">
      <c r="A1073" s="14"/>
      <c r="B1073" s="258"/>
      <c r="C1073" s="259"/>
      <c r="D1073" s="249" t="s">
        <v>233</v>
      </c>
      <c r="E1073" s="260" t="s">
        <v>1</v>
      </c>
      <c r="F1073" s="261" t="s">
        <v>955</v>
      </c>
      <c r="G1073" s="259"/>
      <c r="H1073" s="262">
        <v>11.029999999999999</v>
      </c>
      <c r="I1073" s="263"/>
      <c r="J1073" s="259"/>
      <c r="K1073" s="259"/>
      <c r="L1073" s="264"/>
      <c r="M1073" s="265"/>
      <c r="N1073" s="266"/>
      <c r="O1073" s="266"/>
      <c r="P1073" s="266"/>
      <c r="Q1073" s="266"/>
      <c r="R1073" s="266"/>
      <c r="S1073" s="266"/>
      <c r="T1073" s="26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8" t="s">
        <v>233</v>
      </c>
      <c r="AU1073" s="268" t="s">
        <v>14</v>
      </c>
      <c r="AV1073" s="14" t="s">
        <v>89</v>
      </c>
      <c r="AW1073" s="14" t="s">
        <v>35</v>
      </c>
      <c r="AX1073" s="14" t="s">
        <v>80</v>
      </c>
      <c r="AY1073" s="268" t="s">
        <v>222</v>
      </c>
    </row>
    <row r="1074" s="14" customFormat="1">
      <c r="A1074" s="14"/>
      <c r="B1074" s="258"/>
      <c r="C1074" s="259"/>
      <c r="D1074" s="249" t="s">
        <v>233</v>
      </c>
      <c r="E1074" s="260" t="s">
        <v>1</v>
      </c>
      <c r="F1074" s="261" t="s">
        <v>956</v>
      </c>
      <c r="G1074" s="259"/>
      <c r="H1074" s="262">
        <v>10.93</v>
      </c>
      <c r="I1074" s="263"/>
      <c r="J1074" s="259"/>
      <c r="K1074" s="259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8" t="s">
        <v>233</v>
      </c>
      <c r="AU1074" s="268" t="s">
        <v>14</v>
      </c>
      <c r="AV1074" s="14" t="s">
        <v>89</v>
      </c>
      <c r="AW1074" s="14" t="s">
        <v>35</v>
      </c>
      <c r="AX1074" s="14" t="s">
        <v>80</v>
      </c>
      <c r="AY1074" s="268" t="s">
        <v>222</v>
      </c>
    </row>
    <row r="1075" s="14" customFormat="1">
      <c r="A1075" s="14"/>
      <c r="B1075" s="258"/>
      <c r="C1075" s="259"/>
      <c r="D1075" s="249" t="s">
        <v>233</v>
      </c>
      <c r="E1075" s="260" t="s">
        <v>1</v>
      </c>
      <c r="F1075" s="261" t="s">
        <v>957</v>
      </c>
      <c r="G1075" s="259"/>
      <c r="H1075" s="262">
        <v>37.229999999999997</v>
      </c>
      <c r="I1075" s="263"/>
      <c r="J1075" s="259"/>
      <c r="K1075" s="259"/>
      <c r="L1075" s="264"/>
      <c r="M1075" s="265"/>
      <c r="N1075" s="266"/>
      <c r="O1075" s="266"/>
      <c r="P1075" s="266"/>
      <c r="Q1075" s="266"/>
      <c r="R1075" s="266"/>
      <c r="S1075" s="266"/>
      <c r="T1075" s="26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8" t="s">
        <v>233</v>
      </c>
      <c r="AU1075" s="268" t="s">
        <v>14</v>
      </c>
      <c r="AV1075" s="14" t="s">
        <v>89</v>
      </c>
      <c r="AW1075" s="14" t="s">
        <v>35</v>
      </c>
      <c r="AX1075" s="14" t="s">
        <v>80</v>
      </c>
      <c r="AY1075" s="268" t="s">
        <v>222</v>
      </c>
    </row>
    <row r="1076" s="14" customFormat="1">
      <c r="A1076" s="14"/>
      <c r="B1076" s="258"/>
      <c r="C1076" s="259"/>
      <c r="D1076" s="249" t="s">
        <v>233</v>
      </c>
      <c r="E1076" s="260" t="s">
        <v>1</v>
      </c>
      <c r="F1076" s="261" t="s">
        <v>958</v>
      </c>
      <c r="G1076" s="259"/>
      <c r="H1076" s="262">
        <v>3.9300000000000002</v>
      </c>
      <c r="I1076" s="263"/>
      <c r="J1076" s="259"/>
      <c r="K1076" s="259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8" t="s">
        <v>233</v>
      </c>
      <c r="AU1076" s="268" t="s">
        <v>14</v>
      </c>
      <c r="AV1076" s="14" t="s">
        <v>89</v>
      </c>
      <c r="AW1076" s="14" t="s">
        <v>35</v>
      </c>
      <c r="AX1076" s="14" t="s">
        <v>80</v>
      </c>
      <c r="AY1076" s="268" t="s">
        <v>222</v>
      </c>
    </row>
    <row r="1077" s="14" customFormat="1">
      <c r="A1077" s="14"/>
      <c r="B1077" s="258"/>
      <c r="C1077" s="259"/>
      <c r="D1077" s="249" t="s">
        <v>233</v>
      </c>
      <c r="E1077" s="260" t="s">
        <v>1</v>
      </c>
      <c r="F1077" s="261" t="s">
        <v>959</v>
      </c>
      <c r="G1077" s="259"/>
      <c r="H1077" s="262">
        <v>6.0999999999999996</v>
      </c>
      <c r="I1077" s="263"/>
      <c r="J1077" s="259"/>
      <c r="K1077" s="259"/>
      <c r="L1077" s="264"/>
      <c r="M1077" s="265"/>
      <c r="N1077" s="266"/>
      <c r="O1077" s="266"/>
      <c r="P1077" s="266"/>
      <c r="Q1077" s="266"/>
      <c r="R1077" s="266"/>
      <c r="S1077" s="266"/>
      <c r="T1077" s="26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8" t="s">
        <v>233</v>
      </c>
      <c r="AU1077" s="268" t="s">
        <v>14</v>
      </c>
      <c r="AV1077" s="14" t="s">
        <v>89</v>
      </c>
      <c r="AW1077" s="14" t="s">
        <v>35</v>
      </c>
      <c r="AX1077" s="14" t="s">
        <v>80</v>
      </c>
      <c r="AY1077" s="268" t="s">
        <v>222</v>
      </c>
    </row>
    <row r="1078" s="14" customFormat="1">
      <c r="A1078" s="14"/>
      <c r="B1078" s="258"/>
      <c r="C1078" s="259"/>
      <c r="D1078" s="249" t="s">
        <v>233</v>
      </c>
      <c r="E1078" s="260" t="s">
        <v>1</v>
      </c>
      <c r="F1078" s="261" t="s">
        <v>960</v>
      </c>
      <c r="G1078" s="259"/>
      <c r="H1078" s="262">
        <v>13.77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8" t="s">
        <v>233</v>
      </c>
      <c r="AU1078" s="268" t="s">
        <v>14</v>
      </c>
      <c r="AV1078" s="14" t="s">
        <v>89</v>
      </c>
      <c r="AW1078" s="14" t="s">
        <v>35</v>
      </c>
      <c r="AX1078" s="14" t="s">
        <v>80</v>
      </c>
      <c r="AY1078" s="268" t="s">
        <v>222</v>
      </c>
    </row>
    <row r="1079" s="14" customFormat="1">
      <c r="A1079" s="14"/>
      <c r="B1079" s="258"/>
      <c r="C1079" s="259"/>
      <c r="D1079" s="249" t="s">
        <v>233</v>
      </c>
      <c r="E1079" s="260" t="s">
        <v>1</v>
      </c>
      <c r="F1079" s="261" t="s">
        <v>961</v>
      </c>
      <c r="G1079" s="259"/>
      <c r="H1079" s="262">
        <v>3.9900000000000002</v>
      </c>
      <c r="I1079" s="263"/>
      <c r="J1079" s="259"/>
      <c r="K1079" s="259"/>
      <c r="L1079" s="264"/>
      <c r="M1079" s="265"/>
      <c r="N1079" s="266"/>
      <c r="O1079" s="266"/>
      <c r="P1079" s="266"/>
      <c r="Q1079" s="266"/>
      <c r="R1079" s="266"/>
      <c r="S1079" s="266"/>
      <c r="T1079" s="26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8" t="s">
        <v>233</v>
      </c>
      <c r="AU1079" s="268" t="s">
        <v>14</v>
      </c>
      <c r="AV1079" s="14" t="s">
        <v>89</v>
      </c>
      <c r="AW1079" s="14" t="s">
        <v>35</v>
      </c>
      <c r="AX1079" s="14" t="s">
        <v>80</v>
      </c>
      <c r="AY1079" s="268" t="s">
        <v>222</v>
      </c>
    </row>
    <row r="1080" s="14" customFormat="1">
      <c r="A1080" s="14"/>
      <c r="B1080" s="258"/>
      <c r="C1080" s="259"/>
      <c r="D1080" s="249" t="s">
        <v>233</v>
      </c>
      <c r="E1080" s="260" t="s">
        <v>1</v>
      </c>
      <c r="F1080" s="261" t="s">
        <v>962</v>
      </c>
      <c r="G1080" s="259"/>
      <c r="H1080" s="262">
        <v>1.8700000000000001</v>
      </c>
      <c r="I1080" s="263"/>
      <c r="J1080" s="259"/>
      <c r="K1080" s="259"/>
      <c r="L1080" s="264"/>
      <c r="M1080" s="265"/>
      <c r="N1080" s="266"/>
      <c r="O1080" s="266"/>
      <c r="P1080" s="266"/>
      <c r="Q1080" s="266"/>
      <c r="R1080" s="266"/>
      <c r="S1080" s="266"/>
      <c r="T1080" s="26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8" t="s">
        <v>233</v>
      </c>
      <c r="AU1080" s="268" t="s">
        <v>14</v>
      </c>
      <c r="AV1080" s="14" t="s">
        <v>89</v>
      </c>
      <c r="AW1080" s="14" t="s">
        <v>35</v>
      </c>
      <c r="AX1080" s="14" t="s">
        <v>80</v>
      </c>
      <c r="AY1080" s="268" t="s">
        <v>222</v>
      </c>
    </row>
    <row r="1081" s="14" customFormat="1">
      <c r="A1081" s="14"/>
      <c r="B1081" s="258"/>
      <c r="C1081" s="259"/>
      <c r="D1081" s="249" t="s">
        <v>233</v>
      </c>
      <c r="E1081" s="260" t="s">
        <v>1</v>
      </c>
      <c r="F1081" s="261" t="s">
        <v>963</v>
      </c>
      <c r="G1081" s="259"/>
      <c r="H1081" s="262">
        <v>13.77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233</v>
      </c>
      <c r="AU1081" s="268" t="s">
        <v>14</v>
      </c>
      <c r="AV1081" s="14" t="s">
        <v>89</v>
      </c>
      <c r="AW1081" s="14" t="s">
        <v>35</v>
      </c>
      <c r="AX1081" s="14" t="s">
        <v>80</v>
      </c>
      <c r="AY1081" s="268" t="s">
        <v>222</v>
      </c>
    </row>
    <row r="1082" s="14" customFormat="1">
      <c r="A1082" s="14"/>
      <c r="B1082" s="258"/>
      <c r="C1082" s="259"/>
      <c r="D1082" s="249" t="s">
        <v>233</v>
      </c>
      <c r="E1082" s="260" t="s">
        <v>1</v>
      </c>
      <c r="F1082" s="261" t="s">
        <v>964</v>
      </c>
      <c r="G1082" s="259"/>
      <c r="H1082" s="262">
        <v>4.0499999999999998</v>
      </c>
      <c r="I1082" s="263"/>
      <c r="J1082" s="259"/>
      <c r="K1082" s="259"/>
      <c r="L1082" s="264"/>
      <c r="M1082" s="265"/>
      <c r="N1082" s="266"/>
      <c r="O1082" s="266"/>
      <c r="P1082" s="266"/>
      <c r="Q1082" s="266"/>
      <c r="R1082" s="266"/>
      <c r="S1082" s="266"/>
      <c r="T1082" s="26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8" t="s">
        <v>233</v>
      </c>
      <c r="AU1082" s="268" t="s">
        <v>14</v>
      </c>
      <c r="AV1082" s="14" t="s">
        <v>89</v>
      </c>
      <c r="AW1082" s="14" t="s">
        <v>35</v>
      </c>
      <c r="AX1082" s="14" t="s">
        <v>80</v>
      </c>
      <c r="AY1082" s="268" t="s">
        <v>222</v>
      </c>
    </row>
    <row r="1083" s="14" customFormat="1">
      <c r="A1083" s="14"/>
      <c r="B1083" s="258"/>
      <c r="C1083" s="259"/>
      <c r="D1083" s="249" t="s">
        <v>233</v>
      </c>
      <c r="E1083" s="260" t="s">
        <v>1</v>
      </c>
      <c r="F1083" s="261" t="s">
        <v>965</v>
      </c>
      <c r="G1083" s="259"/>
      <c r="H1083" s="262">
        <v>1.8700000000000001</v>
      </c>
      <c r="I1083" s="263"/>
      <c r="J1083" s="259"/>
      <c r="K1083" s="259"/>
      <c r="L1083" s="264"/>
      <c r="M1083" s="265"/>
      <c r="N1083" s="266"/>
      <c r="O1083" s="266"/>
      <c r="P1083" s="266"/>
      <c r="Q1083" s="266"/>
      <c r="R1083" s="266"/>
      <c r="S1083" s="266"/>
      <c r="T1083" s="267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8" t="s">
        <v>233</v>
      </c>
      <c r="AU1083" s="268" t="s">
        <v>14</v>
      </c>
      <c r="AV1083" s="14" t="s">
        <v>89</v>
      </c>
      <c r="AW1083" s="14" t="s">
        <v>35</v>
      </c>
      <c r="AX1083" s="14" t="s">
        <v>80</v>
      </c>
      <c r="AY1083" s="268" t="s">
        <v>222</v>
      </c>
    </row>
    <row r="1084" s="14" customFormat="1">
      <c r="A1084" s="14"/>
      <c r="B1084" s="258"/>
      <c r="C1084" s="259"/>
      <c r="D1084" s="249" t="s">
        <v>233</v>
      </c>
      <c r="E1084" s="260" t="s">
        <v>1</v>
      </c>
      <c r="F1084" s="261" t="s">
        <v>966</v>
      </c>
      <c r="G1084" s="259"/>
      <c r="H1084" s="262">
        <v>8.4000000000000004</v>
      </c>
      <c r="I1084" s="263"/>
      <c r="J1084" s="259"/>
      <c r="K1084" s="259"/>
      <c r="L1084" s="264"/>
      <c r="M1084" s="265"/>
      <c r="N1084" s="266"/>
      <c r="O1084" s="266"/>
      <c r="P1084" s="266"/>
      <c r="Q1084" s="266"/>
      <c r="R1084" s="266"/>
      <c r="S1084" s="266"/>
      <c r="T1084" s="26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8" t="s">
        <v>233</v>
      </c>
      <c r="AU1084" s="268" t="s">
        <v>14</v>
      </c>
      <c r="AV1084" s="14" t="s">
        <v>89</v>
      </c>
      <c r="AW1084" s="14" t="s">
        <v>35</v>
      </c>
      <c r="AX1084" s="14" t="s">
        <v>80</v>
      </c>
      <c r="AY1084" s="268" t="s">
        <v>222</v>
      </c>
    </row>
    <row r="1085" s="14" customFormat="1">
      <c r="A1085" s="14"/>
      <c r="B1085" s="258"/>
      <c r="C1085" s="259"/>
      <c r="D1085" s="249" t="s">
        <v>233</v>
      </c>
      <c r="E1085" s="260" t="s">
        <v>1</v>
      </c>
      <c r="F1085" s="261" t="s">
        <v>967</v>
      </c>
      <c r="G1085" s="259"/>
      <c r="H1085" s="262">
        <v>5.3200000000000003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8" t="s">
        <v>233</v>
      </c>
      <c r="AU1085" s="268" t="s">
        <v>14</v>
      </c>
      <c r="AV1085" s="14" t="s">
        <v>89</v>
      </c>
      <c r="AW1085" s="14" t="s">
        <v>35</v>
      </c>
      <c r="AX1085" s="14" t="s">
        <v>80</v>
      </c>
      <c r="AY1085" s="268" t="s">
        <v>222</v>
      </c>
    </row>
    <row r="1086" s="14" customFormat="1">
      <c r="A1086" s="14"/>
      <c r="B1086" s="258"/>
      <c r="C1086" s="259"/>
      <c r="D1086" s="249" t="s">
        <v>233</v>
      </c>
      <c r="E1086" s="260" t="s">
        <v>1</v>
      </c>
      <c r="F1086" s="261" t="s">
        <v>968</v>
      </c>
      <c r="G1086" s="259"/>
      <c r="H1086" s="262">
        <v>1.46</v>
      </c>
      <c r="I1086" s="263"/>
      <c r="J1086" s="259"/>
      <c r="K1086" s="259"/>
      <c r="L1086" s="264"/>
      <c r="M1086" s="265"/>
      <c r="N1086" s="266"/>
      <c r="O1086" s="266"/>
      <c r="P1086" s="266"/>
      <c r="Q1086" s="266"/>
      <c r="R1086" s="266"/>
      <c r="S1086" s="266"/>
      <c r="T1086" s="26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8" t="s">
        <v>233</v>
      </c>
      <c r="AU1086" s="268" t="s">
        <v>14</v>
      </c>
      <c r="AV1086" s="14" t="s">
        <v>89</v>
      </c>
      <c r="AW1086" s="14" t="s">
        <v>35</v>
      </c>
      <c r="AX1086" s="14" t="s">
        <v>80</v>
      </c>
      <c r="AY1086" s="268" t="s">
        <v>222</v>
      </c>
    </row>
    <row r="1087" s="14" customFormat="1">
      <c r="A1087" s="14"/>
      <c r="B1087" s="258"/>
      <c r="C1087" s="259"/>
      <c r="D1087" s="249" t="s">
        <v>233</v>
      </c>
      <c r="E1087" s="260" t="s">
        <v>1</v>
      </c>
      <c r="F1087" s="261" t="s">
        <v>969</v>
      </c>
      <c r="G1087" s="259"/>
      <c r="H1087" s="262">
        <v>1.8700000000000001</v>
      </c>
      <c r="I1087" s="263"/>
      <c r="J1087" s="259"/>
      <c r="K1087" s="259"/>
      <c r="L1087" s="264"/>
      <c r="M1087" s="265"/>
      <c r="N1087" s="266"/>
      <c r="O1087" s="266"/>
      <c r="P1087" s="266"/>
      <c r="Q1087" s="266"/>
      <c r="R1087" s="266"/>
      <c r="S1087" s="266"/>
      <c r="T1087" s="26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8" t="s">
        <v>233</v>
      </c>
      <c r="AU1087" s="268" t="s">
        <v>14</v>
      </c>
      <c r="AV1087" s="14" t="s">
        <v>89</v>
      </c>
      <c r="AW1087" s="14" t="s">
        <v>35</v>
      </c>
      <c r="AX1087" s="14" t="s">
        <v>80</v>
      </c>
      <c r="AY1087" s="268" t="s">
        <v>222</v>
      </c>
    </row>
    <row r="1088" s="14" customFormat="1">
      <c r="A1088" s="14"/>
      <c r="B1088" s="258"/>
      <c r="C1088" s="259"/>
      <c r="D1088" s="249" t="s">
        <v>233</v>
      </c>
      <c r="E1088" s="260" t="s">
        <v>1</v>
      </c>
      <c r="F1088" s="261" t="s">
        <v>970</v>
      </c>
      <c r="G1088" s="259"/>
      <c r="H1088" s="262">
        <v>2.2000000000000002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8" t="s">
        <v>233</v>
      </c>
      <c r="AU1088" s="268" t="s">
        <v>14</v>
      </c>
      <c r="AV1088" s="14" t="s">
        <v>89</v>
      </c>
      <c r="AW1088" s="14" t="s">
        <v>35</v>
      </c>
      <c r="AX1088" s="14" t="s">
        <v>80</v>
      </c>
      <c r="AY1088" s="268" t="s">
        <v>222</v>
      </c>
    </row>
    <row r="1089" s="14" customFormat="1">
      <c r="A1089" s="14"/>
      <c r="B1089" s="258"/>
      <c r="C1089" s="259"/>
      <c r="D1089" s="249" t="s">
        <v>233</v>
      </c>
      <c r="E1089" s="260" t="s">
        <v>1</v>
      </c>
      <c r="F1089" s="261" t="s">
        <v>971</v>
      </c>
      <c r="G1089" s="259"/>
      <c r="H1089" s="262">
        <v>20.079999999999998</v>
      </c>
      <c r="I1089" s="263"/>
      <c r="J1089" s="259"/>
      <c r="K1089" s="259"/>
      <c r="L1089" s="264"/>
      <c r="M1089" s="265"/>
      <c r="N1089" s="266"/>
      <c r="O1089" s="266"/>
      <c r="P1089" s="266"/>
      <c r="Q1089" s="266"/>
      <c r="R1089" s="266"/>
      <c r="S1089" s="266"/>
      <c r="T1089" s="267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8" t="s">
        <v>233</v>
      </c>
      <c r="AU1089" s="268" t="s">
        <v>14</v>
      </c>
      <c r="AV1089" s="14" t="s">
        <v>89</v>
      </c>
      <c r="AW1089" s="14" t="s">
        <v>35</v>
      </c>
      <c r="AX1089" s="14" t="s">
        <v>80</v>
      </c>
      <c r="AY1089" s="268" t="s">
        <v>222</v>
      </c>
    </row>
    <row r="1090" s="14" customFormat="1">
      <c r="A1090" s="14"/>
      <c r="B1090" s="258"/>
      <c r="C1090" s="259"/>
      <c r="D1090" s="249" t="s">
        <v>233</v>
      </c>
      <c r="E1090" s="260" t="s">
        <v>1</v>
      </c>
      <c r="F1090" s="261" t="s">
        <v>972</v>
      </c>
      <c r="G1090" s="259"/>
      <c r="H1090" s="262">
        <v>6.2199999999999998</v>
      </c>
      <c r="I1090" s="263"/>
      <c r="J1090" s="259"/>
      <c r="K1090" s="259"/>
      <c r="L1090" s="264"/>
      <c r="M1090" s="265"/>
      <c r="N1090" s="266"/>
      <c r="O1090" s="266"/>
      <c r="P1090" s="266"/>
      <c r="Q1090" s="266"/>
      <c r="R1090" s="266"/>
      <c r="S1090" s="266"/>
      <c r="T1090" s="26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8" t="s">
        <v>233</v>
      </c>
      <c r="AU1090" s="268" t="s">
        <v>14</v>
      </c>
      <c r="AV1090" s="14" t="s">
        <v>89</v>
      </c>
      <c r="AW1090" s="14" t="s">
        <v>35</v>
      </c>
      <c r="AX1090" s="14" t="s">
        <v>80</v>
      </c>
      <c r="AY1090" s="268" t="s">
        <v>222</v>
      </c>
    </row>
    <row r="1091" s="14" customFormat="1">
      <c r="A1091" s="14"/>
      <c r="B1091" s="258"/>
      <c r="C1091" s="259"/>
      <c r="D1091" s="249" t="s">
        <v>233</v>
      </c>
      <c r="E1091" s="260" t="s">
        <v>1</v>
      </c>
      <c r="F1091" s="261" t="s">
        <v>973</v>
      </c>
      <c r="G1091" s="259"/>
      <c r="H1091" s="262">
        <v>6.7000000000000002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233</v>
      </c>
      <c r="AU1091" s="268" t="s">
        <v>14</v>
      </c>
      <c r="AV1091" s="14" t="s">
        <v>89</v>
      </c>
      <c r="AW1091" s="14" t="s">
        <v>35</v>
      </c>
      <c r="AX1091" s="14" t="s">
        <v>80</v>
      </c>
      <c r="AY1091" s="268" t="s">
        <v>222</v>
      </c>
    </row>
    <row r="1092" s="14" customFormat="1">
      <c r="A1092" s="14"/>
      <c r="B1092" s="258"/>
      <c r="C1092" s="259"/>
      <c r="D1092" s="249" t="s">
        <v>233</v>
      </c>
      <c r="E1092" s="260" t="s">
        <v>1</v>
      </c>
      <c r="F1092" s="261" t="s">
        <v>974</v>
      </c>
      <c r="G1092" s="259"/>
      <c r="H1092" s="262">
        <v>8.4399999999999995</v>
      </c>
      <c r="I1092" s="263"/>
      <c r="J1092" s="259"/>
      <c r="K1092" s="259"/>
      <c r="L1092" s="264"/>
      <c r="M1092" s="265"/>
      <c r="N1092" s="266"/>
      <c r="O1092" s="266"/>
      <c r="P1092" s="266"/>
      <c r="Q1092" s="266"/>
      <c r="R1092" s="266"/>
      <c r="S1092" s="266"/>
      <c r="T1092" s="267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8" t="s">
        <v>233</v>
      </c>
      <c r="AU1092" s="268" t="s">
        <v>14</v>
      </c>
      <c r="AV1092" s="14" t="s">
        <v>89</v>
      </c>
      <c r="AW1092" s="14" t="s">
        <v>35</v>
      </c>
      <c r="AX1092" s="14" t="s">
        <v>80</v>
      </c>
      <c r="AY1092" s="268" t="s">
        <v>222</v>
      </c>
    </row>
    <row r="1093" s="14" customFormat="1">
      <c r="A1093" s="14"/>
      <c r="B1093" s="258"/>
      <c r="C1093" s="259"/>
      <c r="D1093" s="249" t="s">
        <v>233</v>
      </c>
      <c r="E1093" s="260" t="s">
        <v>1</v>
      </c>
      <c r="F1093" s="261" t="s">
        <v>975</v>
      </c>
      <c r="G1093" s="259"/>
      <c r="H1093" s="262">
        <v>3.0899999999999999</v>
      </c>
      <c r="I1093" s="263"/>
      <c r="J1093" s="259"/>
      <c r="K1093" s="259"/>
      <c r="L1093" s="264"/>
      <c r="M1093" s="265"/>
      <c r="N1093" s="266"/>
      <c r="O1093" s="266"/>
      <c r="P1093" s="266"/>
      <c r="Q1093" s="266"/>
      <c r="R1093" s="266"/>
      <c r="S1093" s="266"/>
      <c r="T1093" s="26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8" t="s">
        <v>233</v>
      </c>
      <c r="AU1093" s="268" t="s">
        <v>14</v>
      </c>
      <c r="AV1093" s="14" t="s">
        <v>89</v>
      </c>
      <c r="AW1093" s="14" t="s">
        <v>35</v>
      </c>
      <c r="AX1093" s="14" t="s">
        <v>80</v>
      </c>
      <c r="AY1093" s="268" t="s">
        <v>222</v>
      </c>
    </row>
    <row r="1094" s="14" customFormat="1">
      <c r="A1094" s="14"/>
      <c r="B1094" s="258"/>
      <c r="C1094" s="259"/>
      <c r="D1094" s="249" t="s">
        <v>233</v>
      </c>
      <c r="E1094" s="260" t="s">
        <v>1</v>
      </c>
      <c r="F1094" s="261" t="s">
        <v>976</v>
      </c>
      <c r="G1094" s="259"/>
      <c r="H1094" s="262">
        <v>40.460000000000001</v>
      </c>
      <c r="I1094" s="263"/>
      <c r="J1094" s="259"/>
      <c r="K1094" s="259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8" t="s">
        <v>233</v>
      </c>
      <c r="AU1094" s="268" t="s">
        <v>14</v>
      </c>
      <c r="AV1094" s="14" t="s">
        <v>89</v>
      </c>
      <c r="AW1094" s="14" t="s">
        <v>35</v>
      </c>
      <c r="AX1094" s="14" t="s">
        <v>80</v>
      </c>
      <c r="AY1094" s="268" t="s">
        <v>222</v>
      </c>
    </row>
    <row r="1095" s="14" customFormat="1">
      <c r="A1095" s="14"/>
      <c r="B1095" s="258"/>
      <c r="C1095" s="259"/>
      <c r="D1095" s="249" t="s">
        <v>233</v>
      </c>
      <c r="E1095" s="260" t="s">
        <v>1</v>
      </c>
      <c r="F1095" s="261" t="s">
        <v>977</v>
      </c>
      <c r="G1095" s="259"/>
      <c r="H1095" s="262">
        <v>7.4400000000000004</v>
      </c>
      <c r="I1095" s="263"/>
      <c r="J1095" s="259"/>
      <c r="K1095" s="259"/>
      <c r="L1095" s="264"/>
      <c r="M1095" s="265"/>
      <c r="N1095" s="266"/>
      <c r="O1095" s="266"/>
      <c r="P1095" s="266"/>
      <c r="Q1095" s="266"/>
      <c r="R1095" s="266"/>
      <c r="S1095" s="266"/>
      <c r="T1095" s="26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8" t="s">
        <v>233</v>
      </c>
      <c r="AU1095" s="268" t="s">
        <v>14</v>
      </c>
      <c r="AV1095" s="14" t="s">
        <v>89</v>
      </c>
      <c r="AW1095" s="14" t="s">
        <v>35</v>
      </c>
      <c r="AX1095" s="14" t="s">
        <v>80</v>
      </c>
      <c r="AY1095" s="268" t="s">
        <v>222</v>
      </c>
    </row>
    <row r="1096" s="15" customFormat="1">
      <c r="A1096" s="15"/>
      <c r="B1096" s="269"/>
      <c r="C1096" s="270"/>
      <c r="D1096" s="249" t="s">
        <v>233</v>
      </c>
      <c r="E1096" s="271" t="s">
        <v>1</v>
      </c>
      <c r="F1096" s="272" t="s">
        <v>242</v>
      </c>
      <c r="G1096" s="270"/>
      <c r="H1096" s="273">
        <v>220.22</v>
      </c>
      <c r="I1096" s="274"/>
      <c r="J1096" s="270"/>
      <c r="K1096" s="270"/>
      <c r="L1096" s="275"/>
      <c r="M1096" s="276"/>
      <c r="N1096" s="277"/>
      <c r="O1096" s="277"/>
      <c r="P1096" s="277"/>
      <c r="Q1096" s="277"/>
      <c r="R1096" s="277"/>
      <c r="S1096" s="277"/>
      <c r="T1096" s="278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9" t="s">
        <v>233</v>
      </c>
      <c r="AU1096" s="279" t="s">
        <v>14</v>
      </c>
      <c r="AV1096" s="15" t="s">
        <v>114</v>
      </c>
      <c r="AW1096" s="15" t="s">
        <v>35</v>
      </c>
      <c r="AX1096" s="15" t="s">
        <v>87</v>
      </c>
      <c r="AY1096" s="279" t="s">
        <v>222</v>
      </c>
    </row>
    <row r="1097" s="2" customFormat="1" ht="24.15" customHeight="1">
      <c r="A1097" s="40"/>
      <c r="B1097" s="41"/>
      <c r="C1097" s="229" t="s">
        <v>742</v>
      </c>
      <c r="D1097" s="229" t="s">
        <v>225</v>
      </c>
      <c r="E1097" s="230" t="s">
        <v>984</v>
      </c>
      <c r="F1097" s="231" t="s">
        <v>985</v>
      </c>
      <c r="G1097" s="232" t="s">
        <v>477</v>
      </c>
      <c r="H1097" s="233">
        <v>16</v>
      </c>
      <c r="I1097" s="234"/>
      <c r="J1097" s="235">
        <f>ROUND(I1097*H1097,2)</f>
        <v>0</v>
      </c>
      <c r="K1097" s="231" t="s">
        <v>229</v>
      </c>
      <c r="L1097" s="46"/>
      <c r="M1097" s="236" t="s">
        <v>1</v>
      </c>
      <c r="N1097" s="237" t="s">
        <v>45</v>
      </c>
      <c r="O1097" s="93"/>
      <c r="P1097" s="238">
        <f>O1097*H1097</f>
        <v>0</v>
      </c>
      <c r="Q1097" s="238">
        <v>1.0000000000000001E-05</v>
      </c>
      <c r="R1097" s="238">
        <f>Q1097*H1097</f>
        <v>0.00016000000000000001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114</v>
      </c>
      <c r="AT1097" s="240" t="s">
        <v>225</v>
      </c>
      <c r="AU1097" s="240" t="s">
        <v>14</v>
      </c>
      <c r="AY1097" s="19" t="s">
        <v>222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87</v>
      </c>
      <c r="BK1097" s="241">
        <f>ROUND(I1097*H1097,2)</f>
        <v>0</v>
      </c>
      <c r="BL1097" s="19" t="s">
        <v>114</v>
      </c>
      <c r="BM1097" s="240" t="s">
        <v>986</v>
      </c>
    </row>
    <row r="1098" s="2" customFormat="1">
      <c r="A1098" s="40"/>
      <c r="B1098" s="41"/>
      <c r="C1098" s="42"/>
      <c r="D1098" s="242" t="s">
        <v>231</v>
      </c>
      <c r="E1098" s="42"/>
      <c r="F1098" s="243" t="s">
        <v>987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231</v>
      </c>
      <c r="AU1098" s="19" t="s">
        <v>14</v>
      </c>
    </row>
    <row r="1099" s="13" customFormat="1">
      <c r="A1099" s="13"/>
      <c r="B1099" s="247"/>
      <c r="C1099" s="248"/>
      <c r="D1099" s="249" t="s">
        <v>233</v>
      </c>
      <c r="E1099" s="250" t="s">
        <v>1</v>
      </c>
      <c r="F1099" s="251" t="s">
        <v>234</v>
      </c>
      <c r="G1099" s="248"/>
      <c r="H1099" s="250" t="s">
        <v>1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7" t="s">
        <v>233</v>
      </c>
      <c r="AU1099" s="257" t="s">
        <v>14</v>
      </c>
      <c r="AV1099" s="13" t="s">
        <v>87</v>
      </c>
      <c r="AW1099" s="13" t="s">
        <v>35</v>
      </c>
      <c r="AX1099" s="13" t="s">
        <v>80</v>
      </c>
      <c r="AY1099" s="257" t="s">
        <v>222</v>
      </c>
    </row>
    <row r="1100" s="13" customFormat="1">
      <c r="A1100" s="13"/>
      <c r="B1100" s="247"/>
      <c r="C1100" s="248"/>
      <c r="D1100" s="249" t="s">
        <v>233</v>
      </c>
      <c r="E1100" s="250" t="s">
        <v>1</v>
      </c>
      <c r="F1100" s="251" t="s">
        <v>235</v>
      </c>
      <c r="G1100" s="248"/>
      <c r="H1100" s="250" t="s">
        <v>1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7" t="s">
        <v>233</v>
      </c>
      <c r="AU1100" s="257" t="s">
        <v>14</v>
      </c>
      <c r="AV1100" s="13" t="s">
        <v>87</v>
      </c>
      <c r="AW1100" s="13" t="s">
        <v>35</v>
      </c>
      <c r="AX1100" s="13" t="s">
        <v>80</v>
      </c>
      <c r="AY1100" s="257" t="s">
        <v>222</v>
      </c>
    </row>
    <row r="1101" s="13" customFormat="1">
      <c r="A1101" s="13"/>
      <c r="B1101" s="247"/>
      <c r="C1101" s="248"/>
      <c r="D1101" s="249" t="s">
        <v>233</v>
      </c>
      <c r="E1101" s="250" t="s">
        <v>1</v>
      </c>
      <c r="F1101" s="251" t="s">
        <v>237</v>
      </c>
      <c r="G1101" s="248"/>
      <c r="H1101" s="250" t="s">
        <v>1</v>
      </c>
      <c r="I1101" s="252"/>
      <c r="J1101" s="248"/>
      <c r="K1101" s="248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7" t="s">
        <v>233</v>
      </c>
      <c r="AU1101" s="257" t="s">
        <v>14</v>
      </c>
      <c r="AV1101" s="13" t="s">
        <v>87</v>
      </c>
      <c r="AW1101" s="13" t="s">
        <v>35</v>
      </c>
      <c r="AX1101" s="13" t="s">
        <v>80</v>
      </c>
      <c r="AY1101" s="257" t="s">
        <v>222</v>
      </c>
    </row>
    <row r="1102" s="13" customFormat="1">
      <c r="A1102" s="13"/>
      <c r="B1102" s="247"/>
      <c r="C1102" s="248"/>
      <c r="D1102" s="249" t="s">
        <v>233</v>
      </c>
      <c r="E1102" s="250" t="s">
        <v>1</v>
      </c>
      <c r="F1102" s="251" t="s">
        <v>988</v>
      </c>
      <c r="G1102" s="248"/>
      <c r="H1102" s="250" t="s">
        <v>1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7" t="s">
        <v>233</v>
      </c>
      <c r="AU1102" s="257" t="s">
        <v>14</v>
      </c>
      <c r="AV1102" s="13" t="s">
        <v>87</v>
      </c>
      <c r="AW1102" s="13" t="s">
        <v>35</v>
      </c>
      <c r="AX1102" s="13" t="s">
        <v>80</v>
      </c>
      <c r="AY1102" s="257" t="s">
        <v>222</v>
      </c>
    </row>
    <row r="1103" s="14" customFormat="1">
      <c r="A1103" s="14"/>
      <c r="B1103" s="258"/>
      <c r="C1103" s="259"/>
      <c r="D1103" s="249" t="s">
        <v>233</v>
      </c>
      <c r="E1103" s="260" t="s">
        <v>1</v>
      </c>
      <c r="F1103" s="261" t="s">
        <v>989</v>
      </c>
      <c r="G1103" s="259"/>
      <c r="H1103" s="262">
        <v>16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8" t="s">
        <v>233</v>
      </c>
      <c r="AU1103" s="268" t="s">
        <v>14</v>
      </c>
      <c r="AV1103" s="14" t="s">
        <v>89</v>
      </c>
      <c r="AW1103" s="14" t="s">
        <v>35</v>
      </c>
      <c r="AX1103" s="14" t="s">
        <v>80</v>
      </c>
      <c r="AY1103" s="268" t="s">
        <v>222</v>
      </c>
    </row>
    <row r="1104" s="15" customFormat="1">
      <c r="A1104" s="15"/>
      <c r="B1104" s="269"/>
      <c r="C1104" s="270"/>
      <c r="D1104" s="249" t="s">
        <v>233</v>
      </c>
      <c r="E1104" s="271" t="s">
        <v>1</v>
      </c>
      <c r="F1104" s="272" t="s">
        <v>242</v>
      </c>
      <c r="G1104" s="270"/>
      <c r="H1104" s="273">
        <v>16</v>
      </c>
      <c r="I1104" s="274"/>
      <c r="J1104" s="270"/>
      <c r="K1104" s="270"/>
      <c r="L1104" s="275"/>
      <c r="M1104" s="276"/>
      <c r="N1104" s="277"/>
      <c r="O1104" s="277"/>
      <c r="P1104" s="277"/>
      <c r="Q1104" s="277"/>
      <c r="R1104" s="277"/>
      <c r="S1104" s="277"/>
      <c r="T1104" s="27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9" t="s">
        <v>233</v>
      </c>
      <c r="AU1104" s="279" t="s">
        <v>14</v>
      </c>
      <c r="AV1104" s="15" t="s">
        <v>114</v>
      </c>
      <c r="AW1104" s="15" t="s">
        <v>35</v>
      </c>
      <c r="AX1104" s="15" t="s">
        <v>87</v>
      </c>
      <c r="AY1104" s="279" t="s">
        <v>222</v>
      </c>
    </row>
    <row r="1105" s="2" customFormat="1" ht="24.15" customHeight="1">
      <c r="A1105" s="40"/>
      <c r="B1105" s="41"/>
      <c r="C1105" s="229" t="s">
        <v>990</v>
      </c>
      <c r="D1105" s="229" t="s">
        <v>225</v>
      </c>
      <c r="E1105" s="230" t="s">
        <v>991</v>
      </c>
      <c r="F1105" s="231" t="s">
        <v>992</v>
      </c>
      <c r="G1105" s="232" t="s">
        <v>477</v>
      </c>
      <c r="H1105" s="233">
        <v>3</v>
      </c>
      <c r="I1105" s="234"/>
      <c r="J1105" s="235">
        <f>ROUND(I1105*H1105,2)</f>
        <v>0</v>
      </c>
      <c r="K1105" s="231" t="s">
        <v>229</v>
      </c>
      <c r="L1105" s="46"/>
      <c r="M1105" s="236" t="s">
        <v>1</v>
      </c>
      <c r="N1105" s="237" t="s">
        <v>45</v>
      </c>
      <c r="O1105" s="93"/>
      <c r="P1105" s="238">
        <f>O1105*H1105</f>
        <v>0</v>
      </c>
      <c r="Q1105" s="238">
        <v>0.00011</v>
      </c>
      <c r="R1105" s="238">
        <f>Q1105*H1105</f>
        <v>0.00033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114</v>
      </c>
      <c r="AT1105" s="240" t="s">
        <v>225</v>
      </c>
      <c r="AU1105" s="240" t="s">
        <v>14</v>
      </c>
      <c r="AY1105" s="19" t="s">
        <v>222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9" t="s">
        <v>87</v>
      </c>
      <c r="BK1105" s="241">
        <f>ROUND(I1105*H1105,2)</f>
        <v>0</v>
      </c>
      <c r="BL1105" s="19" t="s">
        <v>114</v>
      </c>
      <c r="BM1105" s="240" t="s">
        <v>993</v>
      </c>
    </row>
    <row r="1106" s="2" customFormat="1">
      <c r="A1106" s="40"/>
      <c r="B1106" s="41"/>
      <c r="C1106" s="42"/>
      <c r="D1106" s="242" t="s">
        <v>231</v>
      </c>
      <c r="E1106" s="42"/>
      <c r="F1106" s="243" t="s">
        <v>994</v>
      </c>
      <c r="G1106" s="42"/>
      <c r="H1106" s="42"/>
      <c r="I1106" s="244"/>
      <c r="J1106" s="42"/>
      <c r="K1106" s="42"/>
      <c r="L1106" s="46"/>
      <c r="M1106" s="245"/>
      <c r="N1106" s="246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231</v>
      </c>
      <c r="AU1106" s="19" t="s">
        <v>14</v>
      </c>
    </row>
    <row r="1107" s="13" customFormat="1">
      <c r="A1107" s="13"/>
      <c r="B1107" s="247"/>
      <c r="C1107" s="248"/>
      <c r="D1107" s="249" t="s">
        <v>233</v>
      </c>
      <c r="E1107" s="250" t="s">
        <v>1</v>
      </c>
      <c r="F1107" s="251" t="s">
        <v>234</v>
      </c>
      <c r="G1107" s="248"/>
      <c r="H1107" s="250" t="s">
        <v>1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7" t="s">
        <v>233</v>
      </c>
      <c r="AU1107" s="257" t="s">
        <v>14</v>
      </c>
      <c r="AV1107" s="13" t="s">
        <v>87</v>
      </c>
      <c r="AW1107" s="13" t="s">
        <v>35</v>
      </c>
      <c r="AX1107" s="13" t="s">
        <v>80</v>
      </c>
      <c r="AY1107" s="257" t="s">
        <v>222</v>
      </c>
    </row>
    <row r="1108" s="13" customFormat="1">
      <c r="A1108" s="13"/>
      <c r="B1108" s="247"/>
      <c r="C1108" s="248"/>
      <c r="D1108" s="249" t="s">
        <v>233</v>
      </c>
      <c r="E1108" s="250" t="s">
        <v>1</v>
      </c>
      <c r="F1108" s="251" t="s">
        <v>235</v>
      </c>
      <c r="G1108" s="248"/>
      <c r="H1108" s="250" t="s">
        <v>1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7" t="s">
        <v>233</v>
      </c>
      <c r="AU1108" s="257" t="s">
        <v>14</v>
      </c>
      <c r="AV1108" s="13" t="s">
        <v>87</v>
      </c>
      <c r="AW1108" s="13" t="s">
        <v>35</v>
      </c>
      <c r="AX1108" s="13" t="s">
        <v>80</v>
      </c>
      <c r="AY1108" s="257" t="s">
        <v>222</v>
      </c>
    </row>
    <row r="1109" s="13" customFormat="1">
      <c r="A1109" s="13"/>
      <c r="B1109" s="247"/>
      <c r="C1109" s="248"/>
      <c r="D1109" s="249" t="s">
        <v>233</v>
      </c>
      <c r="E1109" s="250" t="s">
        <v>1</v>
      </c>
      <c r="F1109" s="251" t="s">
        <v>237</v>
      </c>
      <c r="G1109" s="248"/>
      <c r="H1109" s="250" t="s">
        <v>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7" t="s">
        <v>233</v>
      </c>
      <c r="AU1109" s="257" t="s">
        <v>14</v>
      </c>
      <c r="AV1109" s="13" t="s">
        <v>87</v>
      </c>
      <c r="AW1109" s="13" t="s">
        <v>35</v>
      </c>
      <c r="AX1109" s="13" t="s">
        <v>80</v>
      </c>
      <c r="AY1109" s="257" t="s">
        <v>222</v>
      </c>
    </row>
    <row r="1110" s="14" customFormat="1">
      <c r="A1110" s="14"/>
      <c r="B1110" s="258"/>
      <c r="C1110" s="259"/>
      <c r="D1110" s="249" t="s">
        <v>233</v>
      </c>
      <c r="E1110" s="260" t="s">
        <v>1</v>
      </c>
      <c r="F1110" s="261" t="s">
        <v>995</v>
      </c>
      <c r="G1110" s="259"/>
      <c r="H1110" s="262">
        <v>3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8" t="s">
        <v>233</v>
      </c>
      <c r="AU1110" s="268" t="s">
        <v>14</v>
      </c>
      <c r="AV1110" s="14" t="s">
        <v>89</v>
      </c>
      <c r="AW1110" s="14" t="s">
        <v>35</v>
      </c>
      <c r="AX1110" s="14" t="s">
        <v>80</v>
      </c>
      <c r="AY1110" s="268" t="s">
        <v>222</v>
      </c>
    </row>
    <row r="1111" s="15" customFormat="1">
      <c r="A1111" s="15"/>
      <c r="B1111" s="269"/>
      <c r="C1111" s="270"/>
      <c r="D1111" s="249" t="s">
        <v>233</v>
      </c>
      <c r="E1111" s="271" t="s">
        <v>1</v>
      </c>
      <c r="F1111" s="272" t="s">
        <v>242</v>
      </c>
      <c r="G1111" s="270"/>
      <c r="H1111" s="273">
        <v>3</v>
      </c>
      <c r="I1111" s="274"/>
      <c r="J1111" s="270"/>
      <c r="K1111" s="270"/>
      <c r="L1111" s="275"/>
      <c r="M1111" s="276"/>
      <c r="N1111" s="277"/>
      <c r="O1111" s="277"/>
      <c r="P1111" s="277"/>
      <c r="Q1111" s="277"/>
      <c r="R1111" s="277"/>
      <c r="S1111" s="277"/>
      <c r="T1111" s="278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79" t="s">
        <v>233</v>
      </c>
      <c r="AU1111" s="279" t="s">
        <v>14</v>
      </c>
      <c r="AV1111" s="15" t="s">
        <v>114</v>
      </c>
      <c r="AW1111" s="15" t="s">
        <v>35</v>
      </c>
      <c r="AX1111" s="15" t="s">
        <v>87</v>
      </c>
      <c r="AY1111" s="279" t="s">
        <v>222</v>
      </c>
    </row>
    <row r="1112" s="2" customFormat="1" ht="21.75" customHeight="1">
      <c r="A1112" s="40"/>
      <c r="B1112" s="41"/>
      <c r="C1112" s="229" t="s">
        <v>748</v>
      </c>
      <c r="D1112" s="229" t="s">
        <v>225</v>
      </c>
      <c r="E1112" s="230" t="s">
        <v>996</v>
      </c>
      <c r="F1112" s="231" t="s">
        <v>997</v>
      </c>
      <c r="G1112" s="232" t="s">
        <v>477</v>
      </c>
      <c r="H1112" s="233">
        <v>16</v>
      </c>
      <c r="I1112" s="234"/>
      <c r="J1112" s="235">
        <f>ROUND(I1112*H1112,2)</f>
        <v>0</v>
      </c>
      <c r="K1112" s="231" t="s">
        <v>229</v>
      </c>
      <c r="L1112" s="46"/>
      <c r="M1112" s="236" t="s">
        <v>1</v>
      </c>
      <c r="N1112" s="237" t="s">
        <v>45</v>
      </c>
      <c r="O1112" s="93"/>
      <c r="P1112" s="238">
        <f>O1112*H1112</f>
        <v>0</v>
      </c>
      <c r="Q1112" s="238">
        <v>0.00012999999999999999</v>
      </c>
      <c r="R1112" s="238">
        <f>Q1112*H1112</f>
        <v>0.0020799999999999998</v>
      </c>
      <c r="S1112" s="238">
        <v>0</v>
      </c>
      <c r="T1112" s="239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40" t="s">
        <v>114</v>
      </c>
      <c r="AT1112" s="240" t="s">
        <v>225</v>
      </c>
      <c r="AU1112" s="240" t="s">
        <v>14</v>
      </c>
      <c r="AY1112" s="19" t="s">
        <v>222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9" t="s">
        <v>87</v>
      </c>
      <c r="BK1112" s="241">
        <f>ROUND(I1112*H1112,2)</f>
        <v>0</v>
      </c>
      <c r="BL1112" s="19" t="s">
        <v>114</v>
      </c>
      <c r="BM1112" s="240" t="s">
        <v>998</v>
      </c>
    </row>
    <row r="1113" s="2" customFormat="1">
      <c r="A1113" s="40"/>
      <c r="B1113" s="41"/>
      <c r="C1113" s="42"/>
      <c r="D1113" s="242" t="s">
        <v>231</v>
      </c>
      <c r="E1113" s="42"/>
      <c r="F1113" s="243" t="s">
        <v>999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231</v>
      </c>
      <c r="AU1113" s="19" t="s">
        <v>14</v>
      </c>
    </row>
    <row r="1114" s="13" customFormat="1">
      <c r="A1114" s="13"/>
      <c r="B1114" s="247"/>
      <c r="C1114" s="248"/>
      <c r="D1114" s="249" t="s">
        <v>233</v>
      </c>
      <c r="E1114" s="250" t="s">
        <v>1</v>
      </c>
      <c r="F1114" s="251" t="s">
        <v>988</v>
      </c>
      <c r="G1114" s="248"/>
      <c r="H1114" s="250" t="s">
        <v>1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7" t="s">
        <v>233</v>
      </c>
      <c r="AU1114" s="257" t="s">
        <v>14</v>
      </c>
      <c r="AV1114" s="13" t="s">
        <v>87</v>
      </c>
      <c r="AW1114" s="13" t="s">
        <v>35</v>
      </c>
      <c r="AX1114" s="13" t="s">
        <v>80</v>
      </c>
      <c r="AY1114" s="257" t="s">
        <v>222</v>
      </c>
    </row>
    <row r="1115" s="14" customFormat="1">
      <c r="A1115" s="14"/>
      <c r="B1115" s="258"/>
      <c r="C1115" s="259"/>
      <c r="D1115" s="249" t="s">
        <v>233</v>
      </c>
      <c r="E1115" s="260" t="s">
        <v>1</v>
      </c>
      <c r="F1115" s="261" t="s">
        <v>989</v>
      </c>
      <c r="G1115" s="259"/>
      <c r="H1115" s="262">
        <v>16</v>
      </c>
      <c r="I1115" s="263"/>
      <c r="J1115" s="259"/>
      <c r="K1115" s="259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8" t="s">
        <v>233</v>
      </c>
      <c r="AU1115" s="268" t="s">
        <v>14</v>
      </c>
      <c r="AV1115" s="14" t="s">
        <v>89</v>
      </c>
      <c r="AW1115" s="14" t="s">
        <v>35</v>
      </c>
      <c r="AX1115" s="14" t="s">
        <v>80</v>
      </c>
      <c r="AY1115" s="268" t="s">
        <v>222</v>
      </c>
    </row>
    <row r="1116" s="15" customFormat="1">
      <c r="A1116" s="15"/>
      <c r="B1116" s="269"/>
      <c r="C1116" s="270"/>
      <c r="D1116" s="249" t="s">
        <v>233</v>
      </c>
      <c r="E1116" s="271" t="s">
        <v>1</v>
      </c>
      <c r="F1116" s="272" t="s">
        <v>242</v>
      </c>
      <c r="G1116" s="270"/>
      <c r="H1116" s="273">
        <v>16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9" t="s">
        <v>233</v>
      </c>
      <c r="AU1116" s="279" t="s">
        <v>14</v>
      </c>
      <c r="AV1116" s="15" t="s">
        <v>114</v>
      </c>
      <c r="AW1116" s="15" t="s">
        <v>35</v>
      </c>
      <c r="AX1116" s="15" t="s">
        <v>87</v>
      </c>
      <c r="AY1116" s="279" t="s">
        <v>222</v>
      </c>
    </row>
    <row r="1117" s="12" customFormat="1" ht="20.88" customHeight="1">
      <c r="A1117" s="12"/>
      <c r="B1117" s="213"/>
      <c r="C1117" s="214"/>
      <c r="D1117" s="215" t="s">
        <v>79</v>
      </c>
      <c r="E1117" s="227" t="s">
        <v>990</v>
      </c>
      <c r="F1117" s="227" t="s">
        <v>1000</v>
      </c>
      <c r="G1117" s="214"/>
      <c r="H1117" s="214"/>
      <c r="I1117" s="217"/>
      <c r="J1117" s="228">
        <f>BK1117</f>
        <v>0</v>
      </c>
      <c r="K1117" s="214"/>
      <c r="L1117" s="219"/>
      <c r="M1117" s="220"/>
      <c r="N1117" s="221"/>
      <c r="O1117" s="221"/>
      <c r="P1117" s="222">
        <f>P1118</f>
        <v>0</v>
      </c>
      <c r="Q1117" s="221"/>
      <c r="R1117" s="222">
        <f>R1118</f>
        <v>0</v>
      </c>
      <c r="S1117" s="221"/>
      <c r="T1117" s="223">
        <f>T1118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4" t="s">
        <v>87</v>
      </c>
      <c r="AT1117" s="225" t="s">
        <v>79</v>
      </c>
      <c r="AU1117" s="225" t="s">
        <v>89</v>
      </c>
      <c r="AY1117" s="224" t="s">
        <v>222</v>
      </c>
      <c r="BK1117" s="226">
        <f>BK1118</f>
        <v>0</v>
      </c>
    </row>
    <row r="1118" s="17" customFormat="1" ht="20.88" customHeight="1">
      <c r="A1118" s="17"/>
      <c r="B1118" s="301"/>
      <c r="C1118" s="302"/>
      <c r="D1118" s="303" t="s">
        <v>79</v>
      </c>
      <c r="E1118" s="303" t="s">
        <v>1001</v>
      </c>
      <c r="F1118" s="303" t="s">
        <v>1002</v>
      </c>
      <c r="G1118" s="302"/>
      <c r="H1118" s="302"/>
      <c r="I1118" s="304"/>
      <c r="J1118" s="305">
        <f>BK1118</f>
        <v>0</v>
      </c>
      <c r="K1118" s="302"/>
      <c r="L1118" s="306"/>
      <c r="M1118" s="307"/>
      <c r="N1118" s="308"/>
      <c r="O1118" s="308"/>
      <c r="P1118" s="309">
        <f>SUM(P1119:P1120)</f>
        <v>0</v>
      </c>
      <c r="Q1118" s="308"/>
      <c r="R1118" s="309">
        <f>SUM(R1119:R1120)</f>
        <v>0</v>
      </c>
      <c r="S1118" s="308"/>
      <c r="T1118" s="310">
        <f>SUM(T1119:T1120)</f>
        <v>0</v>
      </c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R1118" s="311" t="s">
        <v>87</v>
      </c>
      <c r="AT1118" s="312" t="s">
        <v>79</v>
      </c>
      <c r="AU1118" s="312" t="s">
        <v>14</v>
      </c>
      <c r="AY1118" s="311" t="s">
        <v>222</v>
      </c>
      <c r="BK1118" s="313">
        <f>SUM(BK1119:BK1120)</f>
        <v>0</v>
      </c>
    </row>
    <row r="1119" s="2" customFormat="1" ht="16.5" customHeight="1">
      <c r="A1119" s="40"/>
      <c r="B1119" s="41"/>
      <c r="C1119" s="229" t="s">
        <v>1003</v>
      </c>
      <c r="D1119" s="229" t="s">
        <v>225</v>
      </c>
      <c r="E1119" s="230" t="s">
        <v>1004</v>
      </c>
      <c r="F1119" s="231" t="s">
        <v>1005</v>
      </c>
      <c r="G1119" s="232" t="s">
        <v>329</v>
      </c>
      <c r="H1119" s="233">
        <v>429.77499999999998</v>
      </c>
      <c r="I1119" s="234"/>
      <c r="J1119" s="235">
        <f>ROUND(I1119*H1119,2)</f>
        <v>0</v>
      </c>
      <c r="K1119" s="231" t="s">
        <v>229</v>
      </c>
      <c r="L1119" s="46"/>
      <c r="M1119" s="236" t="s">
        <v>1</v>
      </c>
      <c r="N1119" s="237" t="s">
        <v>45</v>
      </c>
      <c r="O1119" s="93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114</v>
      </c>
      <c r="AT1119" s="240" t="s">
        <v>225</v>
      </c>
      <c r="AU1119" s="240" t="s">
        <v>114</v>
      </c>
      <c r="AY1119" s="19" t="s">
        <v>222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87</v>
      </c>
      <c r="BK1119" s="241">
        <f>ROUND(I1119*H1119,2)</f>
        <v>0</v>
      </c>
      <c r="BL1119" s="19" t="s">
        <v>114</v>
      </c>
      <c r="BM1119" s="240" t="s">
        <v>1006</v>
      </c>
    </row>
    <row r="1120" s="2" customFormat="1">
      <c r="A1120" s="40"/>
      <c r="B1120" s="41"/>
      <c r="C1120" s="42"/>
      <c r="D1120" s="242" t="s">
        <v>231</v>
      </c>
      <c r="E1120" s="42"/>
      <c r="F1120" s="243" t="s">
        <v>1007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231</v>
      </c>
      <c r="AU1120" s="19" t="s">
        <v>114</v>
      </c>
    </row>
    <row r="1121" s="12" customFormat="1" ht="25.92" customHeight="1">
      <c r="A1121" s="12"/>
      <c r="B1121" s="213"/>
      <c r="C1121" s="214"/>
      <c r="D1121" s="215" t="s">
        <v>79</v>
      </c>
      <c r="E1121" s="216" t="s">
        <v>1008</v>
      </c>
      <c r="F1121" s="216" t="s">
        <v>1009</v>
      </c>
      <c r="G1121" s="214"/>
      <c r="H1121" s="214"/>
      <c r="I1121" s="217"/>
      <c r="J1121" s="218">
        <f>BK1121</f>
        <v>0</v>
      </c>
      <c r="K1121" s="214"/>
      <c r="L1121" s="219"/>
      <c r="M1121" s="220"/>
      <c r="N1121" s="221"/>
      <c r="O1121" s="221"/>
      <c r="P1121" s="222">
        <f>P1122+P1160+P1173+P1277+P1286+P1394+P1426+P1437+P1570+P1687+P1825+P1845+P2222+P2346+P2496+P2546+P2575+P2764+P2852+P2880+P2907+P2925</f>
        <v>0</v>
      </c>
      <c r="Q1121" s="221"/>
      <c r="R1121" s="222">
        <f>R1122+R1160+R1173+R1277+R1286+R1394+R1426+R1437+R1570+R1687+R1825+R1845+R2222+R2346+R2496+R2546+R2575+R2764+R2852+R2880+R2907+R2925</f>
        <v>44.716904260000007</v>
      </c>
      <c r="S1121" s="221"/>
      <c r="T1121" s="223">
        <f>T1122+T1160+T1173+T1277+T1286+T1394+T1426+T1437+T1570+T1687+T1825+T1845+T2222+T2346+T2496+T2546+T2575+T2764+T2852+T2880+T2907+T2925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24" t="s">
        <v>89</v>
      </c>
      <c r="AT1121" s="225" t="s">
        <v>79</v>
      </c>
      <c r="AU1121" s="225" t="s">
        <v>80</v>
      </c>
      <c r="AY1121" s="224" t="s">
        <v>222</v>
      </c>
      <c r="BK1121" s="226">
        <f>BK1122+BK1160+BK1173+BK1277+BK1286+BK1394+BK1426+BK1437+BK1570+BK1687+BK1825+BK1845+BK2222+BK2346+BK2496+BK2546+BK2575+BK2764+BK2852+BK2880+BK2907+BK2925</f>
        <v>0</v>
      </c>
    </row>
    <row r="1122" s="12" customFormat="1" ht="22.8" customHeight="1">
      <c r="A1122" s="12"/>
      <c r="B1122" s="213"/>
      <c r="C1122" s="214"/>
      <c r="D1122" s="215" t="s">
        <v>79</v>
      </c>
      <c r="E1122" s="227" t="s">
        <v>1010</v>
      </c>
      <c r="F1122" s="227" t="s">
        <v>1011</v>
      </c>
      <c r="G1122" s="214"/>
      <c r="H1122" s="214"/>
      <c r="I1122" s="217"/>
      <c r="J1122" s="228">
        <f>BK1122</f>
        <v>0</v>
      </c>
      <c r="K1122" s="214"/>
      <c r="L1122" s="219"/>
      <c r="M1122" s="220"/>
      <c r="N1122" s="221"/>
      <c r="O1122" s="221"/>
      <c r="P1122" s="222">
        <f>SUM(P1123:P1159)</f>
        <v>0</v>
      </c>
      <c r="Q1122" s="221"/>
      <c r="R1122" s="222">
        <f>SUM(R1123:R1159)</f>
        <v>2.0468394000000001</v>
      </c>
      <c r="S1122" s="221"/>
      <c r="T1122" s="223">
        <f>SUM(T1123:T1159)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24" t="s">
        <v>89</v>
      </c>
      <c r="AT1122" s="225" t="s">
        <v>79</v>
      </c>
      <c r="AU1122" s="225" t="s">
        <v>87</v>
      </c>
      <c r="AY1122" s="224" t="s">
        <v>222</v>
      </c>
      <c r="BK1122" s="226">
        <f>SUM(BK1123:BK1159)</f>
        <v>0</v>
      </c>
    </row>
    <row r="1123" s="2" customFormat="1" ht="24.15" customHeight="1">
      <c r="A1123" s="40"/>
      <c r="B1123" s="41"/>
      <c r="C1123" s="229" t="s">
        <v>755</v>
      </c>
      <c r="D1123" s="229" t="s">
        <v>225</v>
      </c>
      <c r="E1123" s="230" t="s">
        <v>1012</v>
      </c>
      <c r="F1123" s="231" t="s">
        <v>1013</v>
      </c>
      <c r="G1123" s="232" t="s">
        <v>228</v>
      </c>
      <c r="H1123" s="233">
        <v>255.762</v>
      </c>
      <c r="I1123" s="234"/>
      <c r="J1123" s="235">
        <f>ROUND(I1123*H1123,2)</f>
        <v>0</v>
      </c>
      <c r="K1123" s="231" t="s">
        <v>229</v>
      </c>
      <c r="L1123" s="46"/>
      <c r="M1123" s="236" t="s">
        <v>1</v>
      </c>
      <c r="N1123" s="237" t="s">
        <v>45</v>
      </c>
      <c r="O1123" s="93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267</v>
      </c>
      <c r="AT1123" s="240" t="s">
        <v>225</v>
      </c>
      <c r="AU1123" s="240" t="s">
        <v>89</v>
      </c>
      <c r="AY1123" s="19" t="s">
        <v>222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9" t="s">
        <v>87</v>
      </c>
      <c r="BK1123" s="241">
        <f>ROUND(I1123*H1123,2)</f>
        <v>0</v>
      </c>
      <c r="BL1123" s="19" t="s">
        <v>267</v>
      </c>
      <c r="BM1123" s="240" t="s">
        <v>1014</v>
      </c>
    </row>
    <row r="1124" s="2" customFormat="1">
      <c r="A1124" s="40"/>
      <c r="B1124" s="41"/>
      <c r="C1124" s="42"/>
      <c r="D1124" s="242" t="s">
        <v>231</v>
      </c>
      <c r="E1124" s="42"/>
      <c r="F1124" s="243" t="s">
        <v>1015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231</v>
      </c>
      <c r="AU1124" s="19" t="s">
        <v>89</v>
      </c>
    </row>
    <row r="1125" s="13" customFormat="1">
      <c r="A1125" s="13"/>
      <c r="B1125" s="247"/>
      <c r="C1125" s="248"/>
      <c r="D1125" s="249" t="s">
        <v>233</v>
      </c>
      <c r="E1125" s="250" t="s">
        <v>1</v>
      </c>
      <c r="F1125" s="251" t="s">
        <v>234</v>
      </c>
      <c r="G1125" s="248"/>
      <c r="H1125" s="250" t="s">
        <v>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7" t="s">
        <v>233</v>
      </c>
      <c r="AU1125" s="257" t="s">
        <v>89</v>
      </c>
      <c r="AV1125" s="13" t="s">
        <v>87</v>
      </c>
      <c r="AW1125" s="13" t="s">
        <v>35</v>
      </c>
      <c r="AX1125" s="13" t="s">
        <v>80</v>
      </c>
      <c r="AY1125" s="257" t="s">
        <v>222</v>
      </c>
    </row>
    <row r="1126" s="13" customFormat="1">
      <c r="A1126" s="13"/>
      <c r="B1126" s="247"/>
      <c r="C1126" s="248"/>
      <c r="D1126" s="249" t="s">
        <v>233</v>
      </c>
      <c r="E1126" s="250" t="s">
        <v>1</v>
      </c>
      <c r="F1126" s="251" t="s">
        <v>235</v>
      </c>
      <c r="G1126" s="248"/>
      <c r="H1126" s="250" t="s">
        <v>1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7" t="s">
        <v>233</v>
      </c>
      <c r="AU1126" s="257" t="s">
        <v>89</v>
      </c>
      <c r="AV1126" s="13" t="s">
        <v>87</v>
      </c>
      <c r="AW1126" s="13" t="s">
        <v>35</v>
      </c>
      <c r="AX1126" s="13" t="s">
        <v>80</v>
      </c>
      <c r="AY1126" s="257" t="s">
        <v>222</v>
      </c>
    </row>
    <row r="1127" s="13" customFormat="1">
      <c r="A1127" s="13"/>
      <c r="B1127" s="247"/>
      <c r="C1127" s="248"/>
      <c r="D1127" s="249" t="s">
        <v>233</v>
      </c>
      <c r="E1127" s="250" t="s">
        <v>1</v>
      </c>
      <c r="F1127" s="251" t="s">
        <v>237</v>
      </c>
      <c r="G1127" s="248"/>
      <c r="H1127" s="250" t="s">
        <v>1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7" t="s">
        <v>233</v>
      </c>
      <c r="AU1127" s="257" t="s">
        <v>89</v>
      </c>
      <c r="AV1127" s="13" t="s">
        <v>87</v>
      </c>
      <c r="AW1127" s="13" t="s">
        <v>35</v>
      </c>
      <c r="AX1127" s="13" t="s">
        <v>80</v>
      </c>
      <c r="AY1127" s="257" t="s">
        <v>222</v>
      </c>
    </row>
    <row r="1128" s="13" customFormat="1">
      <c r="A1128" s="13"/>
      <c r="B1128" s="247"/>
      <c r="C1128" s="248"/>
      <c r="D1128" s="249" t="s">
        <v>233</v>
      </c>
      <c r="E1128" s="250" t="s">
        <v>1</v>
      </c>
      <c r="F1128" s="251" t="s">
        <v>409</v>
      </c>
      <c r="G1128" s="248"/>
      <c r="H1128" s="250" t="s">
        <v>1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7" t="s">
        <v>233</v>
      </c>
      <c r="AU1128" s="257" t="s">
        <v>89</v>
      </c>
      <c r="AV1128" s="13" t="s">
        <v>87</v>
      </c>
      <c r="AW1128" s="13" t="s">
        <v>35</v>
      </c>
      <c r="AX1128" s="13" t="s">
        <v>80</v>
      </c>
      <c r="AY1128" s="257" t="s">
        <v>222</v>
      </c>
    </row>
    <row r="1129" s="14" customFormat="1">
      <c r="A1129" s="14"/>
      <c r="B1129" s="258"/>
      <c r="C1129" s="259"/>
      <c r="D1129" s="249" t="s">
        <v>233</v>
      </c>
      <c r="E1129" s="260" t="s">
        <v>1</v>
      </c>
      <c r="F1129" s="261" t="s">
        <v>1016</v>
      </c>
      <c r="G1129" s="259"/>
      <c r="H1129" s="262">
        <v>255.762</v>
      </c>
      <c r="I1129" s="263"/>
      <c r="J1129" s="259"/>
      <c r="K1129" s="259"/>
      <c r="L1129" s="264"/>
      <c r="M1129" s="265"/>
      <c r="N1129" s="266"/>
      <c r="O1129" s="266"/>
      <c r="P1129" s="266"/>
      <c r="Q1129" s="266"/>
      <c r="R1129" s="266"/>
      <c r="S1129" s="266"/>
      <c r="T1129" s="26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8" t="s">
        <v>233</v>
      </c>
      <c r="AU1129" s="268" t="s">
        <v>89</v>
      </c>
      <c r="AV1129" s="14" t="s">
        <v>89</v>
      </c>
      <c r="AW1129" s="14" t="s">
        <v>35</v>
      </c>
      <c r="AX1129" s="14" t="s">
        <v>80</v>
      </c>
      <c r="AY1129" s="268" t="s">
        <v>222</v>
      </c>
    </row>
    <row r="1130" s="15" customFormat="1">
      <c r="A1130" s="15"/>
      <c r="B1130" s="269"/>
      <c r="C1130" s="270"/>
      <c r="D1130" s="249" t="s">
        <v>233</v>
      </c>
      <c r="E1130" s="271" t="s">
        <v>1</v>
      </c>
      <c r="F1130" s="272" t="s">
        <v>242</v>
      </c>
      <c r="G1130" s="270"/>
      <c r="H1130" s="273">
        <v>255.762</v>
      </c>
      <c r="I1130" s="274"/>
      <c r="J1130" s="270"/>
      <c r="K1130" s="270"/>
      <c r="L1130" s="275"/>
      <c r="M1130" s="276"/>
      <c r="N1130" s="277"/>
      <c r="O1130" s="277"/>
      <c r="P1130" s="277"/>
      <c r="Q1130" s="277"/>
      <c r="R1130" s="277"/>
      <c r="S1130" s="277"/>
      <c r="T1130" s="278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9" t="s">
        <v>233</v>
      </c>
      <c r="AU1130" s="279" t="s">
        <v>89</v>
      </c>
      <c r="AV1130" s="15" t="s">
        <v>114</v>
      </c>
      <c r="AW1130" s="15" t="s">
        <v>35</v>
      </c>
      <c r="AX1130" s="15" t="s">
        <v>87</v>
      </c>
      <c r="AY1130" s="279" t="s">
        <v>222</v>
      </c>
    </row>
    <row r="1131" s="2" customFormat="1" ht="24.15" customHeight="1">
      <c r="A1131" s="40"/>
      <c r="B1131" s="41"/>
      <c r="C1131" s="229" t="s">
        <v>1017</v>
      </c>
      <c r="D1131" s="229" t="s">
        <v>225</v>
      </c>
      <c r="E1131" s="230" t="s">
        <v>1018</v>
      </c>
      <c r="F1131" s="231" t="s">
        <v>1019</v>
      </c>
      <c r="G1131" s="232" t="s">
        <v>228</v>
      </c>
      <c r="H1131" s="233">
        <v>60.240000000000002</v>
      </c>
      <c r="I1131" s="234"/>
      <c r="J1131" s="235">
        <f>ROUND(I1131*H1131,2)</f>
        <v>0</v>
      </c>
      <c r="K1131" s="231" t="s">
        <v>229</v>
      </c>
      <c r="L1131" s="46"/>
      <c r="M1131" s="236" t="s">
        <v>1</v>
      </c>
      <c r="N1131" s="237" t="s">
        <v>45</v>
      </c>
      <c r="O1131" s="93"/>
      <c r="P1131" s="238">
        <f>O1131*H1131</f>
        <v>0</v>
      </c>
      <c r="Q1131" s="238">
        <v>0</v>
      </c>
      <c r="R1131" s="238">
        <f>Q1131*H1131</f>
        <v>0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267</v>
      </c>
      <c r="AT1131" s="240" t="s">
        <v>225</v>
      </c>
      <c r="AU1131" s="240" t="s">
        <v>89</v>
      </c>
      <c r="AY1131" s="19" t="s">
        <v>222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87</v>
      </c>
      <c r="BK1131" s="241">
        <f>ROUND(I1131*H1131,2)</f>
        <v>0</v>
      </c>
      <c r="BL1131" s="19" t="s">
        <v>267</v>
      </c>
      <c r="BM1131" s="240" t="s">
        <v>1020</v>
      </c>
    </row>
    <row r="1132" s="2" customFormat="1">
      <c r="A1132" s="40"/>
      <c r="B1132" s="41"/>
      <c r="C1132" s="42"/>
      <c r="D1132" s="242" t="s">
        <v>231</v>
      </c>
      <c r="E1132" s="42"/>
      <c r="F1132" s="243" t="s">
        <v>1021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231</v>
      </c>
      <c r="AU1132" s="19" t="s">
        <v>89</v>
      </c>
    </row>
    <row r="1133" s="13" customFormat="1">
      <c r="A1133" s="13"/>
      <c r="B1133" s="247"/>
      <c r="C1133" s="248"/>
      <c r="D1133" s="249" t="s">
        <v>233</v>
      </c>
      <c r="E1133" s="250" t="s">
        <v>1</v>
      </c>
      <c r="F1133" s="251" t="s">
        <v>409</v>
      </c>
      <c r="G1133" s="248"/>
      <c r="H1133" s="250" t="s">
        <v>1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7" t="s">
        <v>233</v>
      </c>
      <c r="AU1133" s="257" t="s">
        <v>89</v>
      </c>
      <c r="AV1133" s="13" t="s">
        <v>87</v>
      </c>
      <c r="AW1133" s="13" t="s">
        <v>35</v>
      </c>
      <c r="AX1133" s="13" t="s">
        <v>80</v>
      </c>
      <c r="AY1133" s="257" t="s">
        <v>222</v>
      </c>
    </row>
    <row r="1134" s="14" customFormat="1">
      <c r="A1134" s="14"/>
      <c r="B1134" s="258"/>
      <c r="C1134" s="259"/>
      <c r="D1134" s="249" t="s">
        <v>233</v>
      </c>
      <c r="E1134" s="260" t="s">
        <v>1</v>
      </c>
      <c r="F1134" s="261" t="s">
        <v>1022</v>
      </c>
      <c r="G1134" s="259"/>
      <c r="H1134" s="262">
        <v>60.240000000000002</v>
      </c>
      <c r="I1134" s="263"/>
      <c r="J1134" s="259"/>
      <c r="K1134" s="259"/>
      <c r="L1134" s="264"/>
      <c r="M1134" s="265"/>
      <c r="N1134" s="266"/>
      <c r="O1134" s="266"/>
      <c r="P1134" s="266"/>
      <c r="Q1134" s="266"/>
      <c r="R1134" s="266"/>
      <c r="S1134" s="266"/>
      <c r="T1134" s="26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8" t="s">
        <v>233</v>
      </c>
      <c r="AU1134" s="268" t="s">
        <v>89</v>
      </c>
      <c r="AV1134" s="14" t="s">
        <v>89</v>
      </c>
      <c r="AW1134" s="14" t="s">
        <v>35</v>
      </c>
      <c r="AX1134" s="14" t="s">
        <v>80</v>
      </c>
      <c r="AY1134" s="268" t="s">
        <v>222</v>
      </c>
    </row>
    <row r="1135" s="15" customFormat="1">
      <c r="A1135" s="15"/>
      <c r="B1135" s="269"/>
      <c r="C1135" s="270"/>
      <c r="D1135" s="249" t="s">
        <v>233</v>
      </c>
      <c r="E1135" s="271" t="s">
        <v>1</v>
      </c>
      <c r="F1135" s="272" t="s">
        <v>242</v>
      </c>
      <c r="G1135" s="270"/>
      <c r="H1135" s="273">
        <v>60.240000000000002</v>
      </c>
      <c r="I1135" s="274"/>
      <c r="J1135" s="270"/>
      <c r="K1135" s="270"/>
      <c r="L1135" s="275"/>
      <c r="M1135" s="276"/>
      <c r="N1135" s="277"/>
      <c r="O1135" s="277"/>
      <c r="P1135" s="277"/>
      <c r="Q1135" s="277"/>
      <c r="R1135" s="277"/>
      <c r="S1135" s="277"/>
      <c r="T1135" s="27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79" t="s">
        <v>233</v>
      </c>
      <c r="AU1135" s="279" t="s">
        <v>89</v>
      </c>
      <c r="AV1135" s="15" t="s">
        <v>114</v>
      </c>
      <c r="AW1135" s="15" t="s">
        <v>35</v>
      </c>
      <c r="AX1135" s="15" t="s">
        <v>87</v>
      </c>
      <c r="AY1135" s="279" t="s">
        <v>222</v>
      </c>
    </row>
    <row r="1136" s="2" customFormat="1" ht="16.5" customHeight="1">
      <c r="A1136" s="40"/>
      <c r="B1136" s="41"/>
      <c r="C1136" s="280" t="s">
        <v>760</v>
      </c>
      <c r="D1136" s="280" t="s">
        <v>367</v>
      </c>
      <c r="E1136" s="281" t="s">
        <v>1023</v>
      </c>
      <c r="F1136" s="282" t="s">
        <v>1024</v>
      </c>
      <c r="G1136" s="283" t="s">
        <v>329</v>
      </c>
      <c r="H1136" s="284">
        <v>0.107</v>
      </c>
      <c r="I1136" s="285"/>
      <c r="J1136" s="286">
        <f>ROUND(I1136*H1136,2)</f>
        <v>0</v>
      </c>
      <c r="K1136" s="282" t="s">
        <v>229</v>
      </c>
      <c r="L1136" s="287"/>
      <c r="M1136" s="288" t="s">
        <v>1</v>
      </c>
      <c r="N1136" s="289" t="s">
        <v>45</v>
      </c>
      <c r="O1136" s="93"/>
      <c r="P1136" s="238">
        <f>O1136*H1136</f>
        <v>0</v>
      </c>
      <c r="Q1136" s="238">
        <v>1</v>
      </c>
      <c r="R1136" s="238">
        <f>Q1136*H1136</f>
        <v>0.107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468</v>
      </c>
      <c r="AT1136" s="240" t="s">
        <v>367</v>
      </c>
      <c r="AU1136" s="240" t="s">
        <v>89</v>
      </c>
      <c r="AY1136" s="19" t="s">
        <v>222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9" t="s">
        <v>87</v>
      </c>
      <c r="BK1136" s="241">
        <f>ROUND(I1136*H1136,2)</f>
        <v>0</v>
      </c>
      <c r="BL1136" s="19" t="s">
        <v>267</v>
      </c>
      <c r="BM1136" s="240" t="s">
        <v>1025</v>
      </c>
    </row>
    <row r="1137" s="14" customFormat="1">
      <c r="A1137" s="14"/>
      <c r="B1137" s="258"/>
      <c r="C1137" s="259"/>
      <c r="D1137" s="249" t="s">
        <v>233</v>
      </c>
      <c r="E1137" s="260" t="s">
        <v>1</v>
      </c>
      <c r="F1137" s="261" t="s">
        <v>1026</v>
      </c>
      <c r="G1137" s="259"/>
      <c r="H1137" s="262">
        <v>0.107</v>
      </c>
      <c r="I1137" s="263"/>
      <c r="J1137" s="259"/>
      <c r="K1137" s="259"/>
      <c r="L1137" s="264"/>
      <c r="M1137" s="265"/>
      <c r="N1137" s="266"/>
      <c r="O1137" s="266"/>
      <c r="P1137" s="266"/>
      <c r="Q1137" s="266"/>
      <c r="R1137" s="266"/>
      <c r="S1137" s="266"/>
      <c r="T1137" s="26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8" t="s">
        <v>233</v>
      </c>
      <c r="AU1137" s="268" t="s">
        <v>89</v>
      </c>
      <c r="AV1137" s="14" t="s">
        <v>89</v>
      </c>
      <c r="AW1137" s="14" t="s">
        <v>35</v>
      </c>
      <c r="AX1137" s="14" t="s">
        <v>80</v>
      </c>
      <c r="AY1137" s="268" t="s">
        <v>222</v>
      </c>
    </row>
    <row r="1138" s="15" customFormat="1">
      <c r="A1138" s="15"/>
      <c r="B1138" s="269"/>
      <c r="C1138" s="270"/>
      <c r="D1138" s="249" t="s">
        <v>233</v>
      </c>
      <c r="E1138" s="271" t="s">
        <v>1</v>
      </c>
      <c r="F1138" s="272" t="s">
        <v>242</v>
      </c>
      <c r="G1138" s="270"/>
      <c r="H1138" s="273">
        <v>0.107</v>
      </c>
      <c r="I1138" s="274"/>
      <c r="J1138" s="270"/>
      <c r="K1138" s="270"/>
      <c r="L1138" s="275"/>
      <c r="M1138" s="276"/>
      <c r="N1138" s="277"/>
      <c r="O1138" s="277"/>
      <c r="P1138" s="277"/>
      <c r="Q1138" s="277"/>
      <c r="R1138" s="277"/>
      <c r="S1138" s="277"/>
      <c r="T1138" s="278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9" t="s">
        <v>233</v>
      </c>
      <c r="AU1138" s="279" t="s">
        <v>89</v>
      </c>
      <c r="AV1138" s="15" t="s">
        <v>114</v>
      </c>
      <c r="AW1138" s="15" t="s">
        <v>35</v>
      </c>
      <c r="AX1138" s="15" t="s">
        <v>87</v>
      </c>
      <c r="AY1138" s="279" t="s">
        <v>222</v>
      </c>
    </row>
    <row r="1139" s="2" customFormat="1" ht="24.15" customHeight="1">
      <c r="A1139" s="40"/>
      <c r="B1139" s="41"/>
      <c r="C1139" s="229" t="s">
        <v>1027</v>
      </c>
      <c r="D1139" s="229" t="s">
        <v>225</v>
      </c>
      <c r="E1139" s="230" t="s">
        <v>1028</v>
      </c>
      <c r="F1139" s="231" t="s">
        <v>1029</v>
      </c>
      <c r="G1139" s="232" t="s">
        <v>228</v>
      </c>
      <c r="H1139" s="233">
        <v>255.762</v>
      </c>
      <c r="I1139" s="234"/>
      <c r="J1139" s="235">
        <f>ROUND(I1139*H1139,2)</f>
        <v>0</v>
      </c>
      <c r="K1139" s="231" t="s">
        <v>229</v>
      </c>
      <c r="L1139" s="46"/>
      <c r="M1139" s="236" t="s">
        <v>1</v>
      </c>
      <c r="N1139" s="237" t="s">
        <v>45</v>
      </c>
      <c r="O1139" s="93"/>
      <c r="P1139" s="238">
        <f>O1139*H1139</f>
        <v>0</v>
      </c>
      <c r="Q1139" s="238">
        <v>0.00040000000000000002</v>
      </c>
      <c r="R1139" s="238">
        <f>Q1139*H1139</f>
        <v>0.1023048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267</v>
      </c>
      <c r="AT1139" s="240" t="s">
        <v>225</v>
      </c>
      <c r="AU1139" s="240" t="s">
        <v>89</v>
      </c>
      <c r="AY1139" s="19" t="s">
        <v>222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87</v>
      </c>
      <c r="BK1139" s="241">
        <f>ROUND(I1139*H1139,2)</f>
        <v>0</v>
      </c>
      <c r="BL1139" s="19" t="s">
        <v>267</v>
      </c>
      <c r="BM1139" s="240" t="s">
        <v>1030</v>
      </c>
    </row>
    <row r="1140" s="2" customFormat="1">
      <c r="A1140" s="40"/>
      <c r="B1140" s="41"/>
      <c r="C1140" s="42"/>
      <c r="D1140" s="242" t="s">
        <v>231</v>
      </c>
      <c r="E1140" s="42"/>
      <c r="F1140" s="243" t="s">
        <v>1031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231</v>
      </c>
      <c r="AU1140" s="19" t="s">
        <v>89</v>
      </c>
    </row>
    <row r="1141" s="13" customFormat="1">
      <c r="A1141" s="13"/>
      <c r="B1141" s="247"/>
      <c r="C1141" s="248"/>
      <c r="D1141" s="249" t="s">
        <v>233</v>
      </c>
      <c r="E1141" s="250" t="s">
        <v>1</v>
      </c>
      <c r="F1141" s="251" t="s">
        <v>234</v>
      </c>
      <c r="G1141" s="248"/>
      <c r="H1141" s="250" t="s">
        <v>1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7" t="s">
        <v>233</v>
      </c>
      <c r="AU1141" s="257" t="s">
        <v>89</v>
      </c>
      <c r="AV1141" s="13" t="s">
        <v>87</v>
      </c>
      <c r="AW1141" s="13" t="s">
        <v>35</v>
      </c>
      <c r="AX1141" s="13" t="s">
        <v>80</v>
      </c>
      <c r="AY1141" s="257" t="s">
        <v>222</v>
      </c>
    </row>
    <row r="1142" s="13" customFormat="1">
      <c r="A1142" s="13"/>
      <c r="B1142" s="247"/>
      <c r="C1142" s="248"/>
      <c r="D1142" s="249" t="s">
        <v>233</v>
      </c>
      <c r="E1142" s="250" t="s">
        <v>1</v>
      </c>
      <c r="F1142" s="251" t="s">
        <v>235</v>
      </c>
      <c r="G1142" s="248"/>
      <c r="H1142" s="250" t="s">
        <v>1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7" t="s">
        <v>233</v>
      </c>
      <c r="AU1142" s="257" t="s">
        <v>89</v>
      </c>
      <c r="AV1142" s="13" t="s">
        <v>87</v>
      </c>
      <c r="AW1142" s="13" t="s">
        <v>35</v>
      </c>
      <c r="AX1142" s="13" t="s">
        <v>80</v>
      </c>
      <c r="AY1142" s="257" t="s">
        <v>222</v>
      </c>
    </row>
    <row r="1143" s="13" customFormat="1">
      <c r="A1143" s="13"/>
      <c r="B1143" s="247"/>
      <c r="C1143" s="248"/>
      <c r="D1143" s="249" t="s">
        <v>233</v>
      </c>
      <c r="E1143" s="250" t="s">
        <v>1</v>
      </c>
      <c r="F1143" s="251" t="s">
        <v>237</v>
      </c>
      <c r="G1143" s="248"/>
      <c r="H1143" s="250" t="s">
        <v>1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7" t="s">
        <v>233</v>
      </c>
      <c r="AU1143" s="257" t="s">
        <v>89</v>
      </c>
      <c r="AV1143" s="13" t="s">
        <v>87</v>
      </c>
      <c r="AW1143" s="13" t="s">
        <v>35</v>
      </c>
      <c r="AX1143" s="13" t="s">
        <v>80</v>
      </c>
      <c r="AY1143" s="257" t="s">
        <v>222</v>
      </c>
    </row>
    <row r="1144" s="13" customFormat="1">
      <c r="A1144" s="13"/>
      <c r="B1144" s="247"/>
      <c r="C1144" s="248"/>
      <c r="D1144" s="249" t="s">
        <v>233</v>
      </c>
      <c r="E1144" s="250" t="s">
        <v>1</v>
      </c>
      <c r="F1144" s="251" t="s">
        <v>409</v>
      </c>
      <c r="G1144" s="248"/>
      <c r="H1144" s="250" t="s">
        <v>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7" t="s">
        <v>233</v>
      </c>
      <c r="AU1144" s="257" t="s">
        <v>89</v>
      </c>
      <c r="AV1144" s="13" t="s">
        <v>87</v>
      </c>
      <c r="AW1144" s="13" t="s">
        <v>35</v>
      </c>
      <c r="AX1144" s="13" t="s">
        <v>80</v>
      </c>
      <c r="AY1144" s="257" t="s">
        <v>222</v>
      </c>
    </row>
    <row r="1145" s="14" customFormat="1">
      <c r="A1145" s="14"/>
      <c r="B1145" s="258"/>
      <c r="C1145" s="259"/>
      <c r="D1145" s="249" t="s">
        <v>233</v>
      </c>
      <c r="E1145" s="260" t="s">
        <v>1</v>
      </c>
      <c r="F1145" s="261" t="s">
        <v>1016</v>
      </c>
      <c r="G1145" s="259"/>
      <c r="H1145" s="262">
        <v>255.762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8" t="s">
        <v>233</v>
      </c>
      <c r="AU1145" s="268" t="s">
        <v>89</v>
      </c>
      <c r="AV1145" s="14" t="s">
        <v>89</v>
      </c>
      <c r="AW1145" s="14" t="s">
        <v>35</v>
      </c>
      <c r="AX1145" s="14" t="s">
        <v>80</v>
      </c>
      <c r="AY1145" s="268" t="s">
        <v>222</v>
      </c>
    </row>
    <row r="1146" s="15" customFormat="1">
      <c r="A1146" s="15"/>
      <c r="B1146" s="269"/>
      <c r="C1146" s="270"/>
      <c r="D1146" s="249" t="s">
        <v>233</v>
      </c>
      <c r="E1146" s="271" t="s">
        <v>1</v>
      </c>
      <c r="F1146" s="272" t="s">
        <v>242</v>
      </c>
      <c r="G1146" s="270"/>
      <c r="H1146" s="273">
        <v>255.762</v>
      </c>
      <c r="I1146" s="274"/>
      <c r="J1146" s="270"/>
      <c r="K1146" s="270"/>
      <c r="L1146" s="275"/>
      <c r="M1146" s="276"/>
      <c r="N1146" s="277"/>
      <c r="O1146" s="277"/>
      <c r="P1146" s="277"/>
      <c r="Q1146" s="277"/>
      <c r="R1146" s="277"/>
      <c r="S1146" s="277"/>
      <c r="T1146" s="278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9" t="s">
        <v>233</v>
      </c>
      <c r="AU1146" s="279" t="s">
        <v>89</v>
      </c>
      <c r="AV1146" s="15" t="s">
        <v>114</v>
      </c>
      <c r="AW1146" s="15" t="s">
        <v>35</v>
      </c>
      <c r="AX1146" s="15" t="s">
        <v>87</v>
      </c>
      <c r="AY1146" s="279" t="s">
        <v>222</v>
      </c>
    </row>
    <row r="1147" s="2" customFormat="1" ht="24.15" customHeight="1">
      <c r="A1147" s="40"/>
      <c r="B1147" s="41"/>
      <c r="C1147" s="229" t="s">
        <v>766</v>
      </c>
      <c r="D1147" s="229" t="s">
        <v>225</v>
      </c>
      <c r="E1147" s="230" t="s">
        <v>1032</v>
      </c>
      <c r="F1147" s="231" t="s">
        <v>1033</v>
      </c>
      <c r="G1147" s="232" t="s">
        <v>228</v>
      </c>
      <c r="H1147" s="233">
        <v>60.240000000000002</v>
      </c>
      <c r="I1147" s="234"/>
      <c r="J1147" s="235">
        <f>ROUND(I1147*H1147,2)</f>
        <v>0</v>
      </c>
      <c r="K1147" s="231" t="s">
        <v>229</v>
      </c>
      <c r="L1147" s="46"/>
      <c r="M1147" s="236" t="s">
        <v>1</v>
      </c>
      <c r="N1147" s="237" t="s">
        <v>45</v>
      </c>
      <c r="O1147" s="93"/>
      <c r="P1147" s="238">
        <f>O1147*H1147</f>
        <v>0</v>
      </c>
      <c r="Q1147" s="238">
        <v>0.00040000000000000002</v>
      </c>
      <c r="R1147" s="238">
        <f>Q1147*H1147</f>
        <v>0.024096000000000003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267</v>
      </c>
      <c r="AT1147" s="240" t="s">
        <v>225</v>
      </c>
      <c r="AU1147" s="240" t="s">
        <v>89</v>
      </c>
      <c r="AY1147" s="19" t="s">
        <v>222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87</v>
      </c>
      <c r="BK1147" s="241">
        <f>ROUND(I1147*H1147,2)</f>
        <v>0</v>
      </c>
      <c r="BL1147" s="19" t="s">
        <v>267</v>
      </c>
      <c r="BM1147" s="240" t="s">
        <v>1034</v>
      </c>
    </row>
    <row r="1148" s="2" customFormat="1">
      <c r="A1148" s="40"/>
      <c r="B1148" s="41"/>
      <c r="C1148" s="42"/>
      <c r="D1148" s="242" t="s">
        <v>231</v>
      </c>
      <c r="E1148" s="42"/>
      <c r="F1148" s="243" t="s">
        <v>1035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231</v>
      </c>
      <c r="AU1148" s="19" t="s">
        <v>89</v>
      </c>
    </row>
    <row r="1149" s="13" customFormat="1">
      <c r="A1149" s="13"/>
      <c r="B1149" s="247"/>
      <c r="C1149" s="248"/>
      <c r="D1149" s="249" t="s">
        <v>233</v>
      </c>
      <c r="E1149" s="250" t="s">
        <v>1</v>
      </c>
      <c r="F1149" s="251" t="s">
        <v>234</v>
      </c>
      <c r="G1149" s="248"/>
      <c r="H1149" s="250" t="s">
        <v>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7" t="s">
        <v>233</v>
      </c>
      <c r="AU1149" s="257" t="s">
        <v>89</v>
      </c>
      <c r="AV1149" s="13" t="s">
        <v>87</v>
      </c>
      <c r="AW1149" s="13" t="s">
        <v>35</v>
      </c>
      <c r="AX1149" s="13" t="s">
        <v>80</v>
      </c>
      <c r="AY1149" s="257" t="s">
        <v>222</v>
      </c>
    </row>
    <row r="1150" s="13" customFormat="1">
      <c r="A1150" s="13"/>
      <c r="B1150" s="247"/>
      <c r="C1150" s="248"/>
      <c r="D1150" s="249" t="s">
        <v>233</v>
      </c>
      <c r="E1150" s="250" t="s">
        <v>1</v>
      </c>
      <c r="F1150" s="251" t="s">
        <v>235</v>
      </c>
      <c r="G1150" s="248"/>
      <c r="H1150" s="250" t="s">
        <v>1</v>
      </c>
      <c r="I1150" s="252"/>
      <c r="J1150" s="248"/>
      <c r="K1150" s="248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7" t="s">
        <v>233</v>
      </c>
      <c r="AU1150" s="257" t="s">
        <v>89</v>
      </c>
      <c r="AV1150" s="13" t="s">
        <v>87</v>
      </c>
      <c r="AW1150" s="13" t="s">
        <v>35</v>
      </c>
      <c r="AX1150" s="13" t="s">
        <v>80</v>
      </c>
      <c r="AY1150" s="257" t="s">
        <v>222</v>
      </c>
    </row>
    <row r="1151" s="13" customFormat="1">
      <c r="A1151" s="13"/>
      <c r="B1151" s="247"/>
      <c r="C1151" s="248"/>
      <c r="D1151" s="249" t="s">
        <v>233</v>
      </c>
      <c r="E1151" s="250" t="s">
        <v>1</v>
      </c>
      <c r="F1151" s="251" t="s">
        <v>237</v>
      </c>
      <c r="G1151" s="248"/>
      <c r="H1151" s="250" t="s">
        <v>1</v>
      </c>
      <c r="I1151" s="252"/>
      <c r="J1151" s="248"/>
      <c r="K1151" s="248"/>
      <c r="L1151" s="253"/>
      <c r="M1151" s="254"/>
      <c r="N1151" s="255"/>
      <c r="O1151" s="255"/>
      <c r="P1151" s="255"/>
      <c r="Q1151" s="255"/>
      <c r="R1151" s="255"/>
      <c r="S1151" s="255"/>
      <c r="T1151" s="25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7" t="s">
        <v>233</v>
      </c>
      <c r="AU1151" s="257" t="s">
        <v>89</v>
      </c>
      <c r="AV1151" s="13" t="s">
        <v>87</v>
      </c>
      <c r="AW1151" s="13" t="s">
        <v>35</v>
      </c>
      <c r="AX1151" s="13" t="s">
        <v>80</v>
      </c>
      <c r="AY1151" s="257" t="s">
        <v>222</v>
      </c>
    </row>
    <row r="1152" s="13" customFormat="1">
      <c r="A1152" s="13"/>
      <c r="B1152" s="247"/>
      <c r="C1152" s="248"/>
      <c r="D1152" s="249" t="s">
        <v>233</v>
      </c>
      <c r="E1152" s="250" t="s">
        <v>1</v>
      </c>
      <c r="F1152" s="251" t="s">
        <v>409</v>
      </c>
      <c r="G1152" s="248"/>
      <c r="H1152" s="250" t="s">
        <v>1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7" t="s">
        <v>233</v>
      </c>
      <c r="AU1152" s="257" t="s">
        <v>89</v>
      </c>
      <c r="AV1152" s="13" t="s">
        <v>87</v>
      </c>
      <c r="AW1152" s="13" t="s">
        <v>35</v>
      </c>
      <c r="AX1152" s="13" t="s">
        <v>80</v>
      </c>
      <c r="AY1152" s="257" t="s">
        <v>222</v>
      </c>
    </row>
    <row r="1153" s="14" customFormat="1">
      <c r="A1153" s="14"/>
      <c r="B1153" s="258"/>
      <c r="C1153" s="259"/>
      <c r="D1153" s="249" t="s">
        <v>233</v>
      </c>
      <c r="E1153" s="260" t="s">
        <v>1</v>
      </c>
      <c r="F1153" s="261" t="s">
        <v>1022</v>
      </c>
      <c r="G1153" s="259"/>
      <c r="H1153" s="262">
        <v>60.240000000000002</v>
      </c>
      <c r="I1153" s="263"/>
      <c r="J1153" s="259"/>
      <c r="K1153" s="259"/>
      <c r="L1153" s="264"/>
      <c r="M1153" s="265"/>
      <c r="N1153" s="266"/>
      <c r="O1153" s="266"/>
      <c r="P1153" s="266"/>
      <c r="Q1153" s="266"/>
      <c r="R1153" s="266"/>
      <c r="S1153" s="266"/>
      <c r="T1153" s="26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8" t="s">
        <v>233</v>
      </c>
      <c r="AU1153" s="268" t="s">
        <v>89</v>
      </c>
      <c r="AV1153" s="14" t="s">
        <v>89</v>
      </c>
      <c r="AW1153" s="14" t="s">
        <v>35</v>
      </c>
      <c r="AX1153" s="14" t="s">
        <v>80</v>
      </c>
      <c r="AY1153" s="268" t="s">
        <v>222</v>
      </c>
    </row>
    <row r="1154" s="15" customFormat="1">
      <c r="A1154" s="15"/>
      <c r="B1154" s="269"/>
      <c r="C1154" s="270"/>
      <c r="D1154" s="249" t="s">
        <v>233</v>
      </c>
      <c r="E1154" s="271" t="s">
        <v>1</v>
      </c>
      <c r="F1154" s="272" t="s">
        <v>242</v>
      </c>
      <c r="G1154" s="270"/>
      <c r="H1154" s="273">
        <v>60.240000000000002</v>
      </c>
      <c r="I1154" s="274"/>
      <c r="J1154" s="270"/>
      <c r="K1154" s="270"/>
      <c r="L1154" s="275"/>
      <c r="M1154" s="276"/>
      <c r="N1154" s="277"/>
      <c r="O1154" s="277"/>
      <c r="P1154" s="277"/>
      <c r="Q1154" s="277"/>
      <c r="R1154" s="277"/>
      <c r="S1154" s="277"/>
      <c r="T1154" s="278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9" t="s">
        <v>233</v>
      </c>
      <c r="AU1154" s="279" t="s">
        <v>89</v>
      </c>
      <c r="AV1154" s="15" t="s">
        <v>114</v>
      </c>
      <c r="AW1154" s="15" t="s">
        <v>35</v>
      </c>
      <c r="AX1154" s="15" t="s">
        <v>87</v>
      </c>
      <c r="AY1154" s="279" t="s">
        <v>222</v>
      </c>
    </row>
    <row r="1155" s="2" customFormat="1" ht="49.05" customHeight="1">
      <c r="A1155" s="40"/>
      <c r="B1155" s="41"/>
      <c r="C1155" s="280" t="s">
        <v>1036</v>
      </c>
      <c r="D1155" s="280" t="s">
        <v>367</v>
      </c>
      <c r="E1155" s="281" t="s">
        <v>1037</v>
      </c>
      <c r="F1155" s="282" t="s">
        <v>1038</v>
      </c>
      <c r="G1155" s="283" t="s">
        <v>228</v>
      </c>
      <c r="H1155" s="284">
        <v>385.83800000000002</v>
      </c>
      <c r="I1155" s="285"/>
      <c r="J1155" s="286">
        <f>ROUND(I1155*H1155,2)</f>
        <v>0</v>
      </c>
      <c r="K1155" s="282" t="s">
        <v>229</v>
      </c>
      <c r="L1155" s="287"/>
      <c r="M1155" s="288" t="s">
        <v>1</v>
      </c>
      <c r="N1155" s="289" t="s">
        <v>45</v>
      </c>
      <c r="O1155" s="93"/>
      <c r="P1155" s="238">
        <f>O1155*H1155</f>
        <v>0</v>
      </c>
      <c r="Q1155" s="238">
        <v>0.0047000000000000002</v>
      </c>
      <c r="R1155" s="238">
        <f>Q1155*H1155</f>
        <v>1.8134386000000002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468</v>
      </c>
      <c r="AT1155" s="240" t="s">
        <v>367</v>
      </c>
      <c r="AU1155" s="240" t="s">
        <v>89</v>
      </c>
      <c r="AY1155" s="19" t="s">
        <v>222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87</v>
      </c>
      <c r="BK1155" s="241">
        <f>ROUND(I1155*H1155,2)</f>
        <v>0</v>
      </c>
      <c r="BL1155" s="19" t="s">
        <v>267</v>
      </c>
      <c r="BM1155" s="240" t="s">
        <v>1039</v>
      </c>
    </row>
    <row r="1156" s="14" customFormat="1">
      <c r="A1156" s="14"/>
      <c r="B1156" s="258"/>
      <c r="C1156" s="259"/>
      <c r="D1156" s="249" t="s">
        <v>233</v>
      </c>
      <c r="E1156" s="260" t="s">
        <v>1</v>
      </c>
      <c r="F1156" s="261" t="s">
        <v>1040</v>
      </c>
      <c r="G1156" s="259"/>
      <c r="H1156" s="262">
        <v>385.83800000000002</v>
      </c>
      <c r="I1156" s="263"/>
      <c r="J1156" s="259"/>
      <c r="K1156" s="259"/>
      <c r="L1156" s="264"/>
      <c r="M1156" s="265"/>
      <c r="N1156" s="266"/>
      <c r="O1156" s="266"/>
      <c r="P1156" s="266"/>
      <c r="Q1156" s="266"/>
      <c r="R1156" s="266"/>
      <c r="S1156" s="266"/>
      <c r="T1156" s="26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8" t="s">
        <v>233</v>
      </c>
      <c r="AU1156" s="268" t="s">
        <v>89</v>
      </c>
      <c r="AV1156" s="14" t="s">
        <v>89</v>
      </c>
      <c r="AW1156" s="14" t="s">
        <v>35</v>
      </c>
      <c r="AX1156" s="14" t="s">
        <v>80</v>
      </c>
      <c r="AY1156" s="268" t="s">
        <v>222</v>
      </c>
    </row>
    <row r="1157" s="15" customFormat="1">
      <c r="A1157" s="15"/>
      <c r="B1157" s="269"/>
      <c r="C1157" s="270"/>
      <c r="D1157" s="249" t="s">
        <v>233</v>
      </c>
      <c r="E1157" s="271" t="s">
        <v>1</v>
      </c>
      <c r="F1157" s="272" t="s">
        <v>242</v>
      </c>
      <c r="G1157" s="270"/>
      <c r="H1157" s="273">
        <v>385.83800000000002</v>
      </c>
      <c r="I1157" s="274"/>
      <c r="J1157" s="270"/>
      <c r="K1157" s="270"/>
      <c r="L1157" s="275"/>
      <c r="M1157" s="276"/>
      <c r="N1157" s="277"/>
      <c r="O1157" s="277"/>
      <c r="P1157" s="277"/>
      <c r="Q1157" s="277"/>
      <c r="R1157" s="277"/>
      <c r="S1157" s="277"/>
      <c r="T1157" s="278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9" t="s">
        <v>233</v>
      </c>
      <c r="AU1157" s="279" t="s">
        <v>89</v>
      </c>
      <c r="AV1157" s="15" t="s">
        <v>114</v>
      </c>
      <c r="AW1157" s="15" t="s">
        <v>35</v>
      </c>
      <c r="AX1157" s="15" t="s">
        <v>87</v>
      </c>
      <c r="AY1157" s="279" t="s">
        <v>222</v>
      </c>
    </row>
    <row r="1158" s="2" customFormat="1" ht="24.15" customHeight="1">
      <c r="A1158" s="40"/>
      <c r="B1158" s="41"/>
      <c r="C1158" s="229" t="s">
        <v>771</v>
      </c>
      <c r="D1158" s="229" t="s">
        <v>225</v>
      </c>
      <c r="E1158" s="230" t="s">
        <v>1041</v>
      </c>
      <c r="F1158" s="231" t="s">
        <v>1042</v>
      </c>
      <c r="G1158" s="232" t="s">
        <v>329</v>
      </c>
      <c r="H1158" s="233">
        <v>2.0470000000000002</v>
      </c>
      <c r="I1158" s="234"/>
      <c r="J1158" s="235">
        <f>ROUND(I1158*H1158,2)</f>
        <v>0</v>
      </c>
      <c r="K1158" s="231" t="s">
        <v>229</v>
      </c>
      <c r="L1158" s="46"/>
      <c r="M1158" s="236" t="s">
        <v>1</v>
      </c>
      <c r="N1158" s="237" t="s">
        <v>45</v>
      </c>
      <c r="O1158" s="93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267</v>
      </c>
      <c r="AT1158" s="240" t="s">
        <v>225</v>
      </c>
      <c r="AU1158" s="240" t="s">
        <v>89</v>
      </c>
      <c r="AY1158" s="19" t="s">
        <v>222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87</v>
      </c>
      <c r="BK1158" s="241">
        <f>ROUND(I1158*H1158,2)</f>
        <v>0</v>
      </c>
      <c r="BL1158" s="19" t="s">
        <v>267</v>
      </c>
      <c r="BM1158" s="240" t="s">
        <v>1043</v>
      </c>
    </row>
    <row r="1159" s="2" customFormat="1">
      <c r="A1159" s="40"/>
      <c r="B1159" s="41"/>
      <c r="C1159" s="42"/>
      <c r="D1159" s="242" t="s">
        <v>231</v>
      </c>
      <c r="E1159" s="42"/>
      <c r="F1159" s="243" t="s">
        <v>1044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231</v>
      </c>
      <c r="AU1159" s="19" t="s">
        <v>89</v>
      </c>
    </row>
    <row r="1160" s="12" customFormat="1" ht="22.8" customHeight="1">
      <c r="A1160" s="12"/>
      <c r="B1160" s="213"/>
      <c r="C1160" s="214"/>
      <c r="D1160" s="215" t="s">
        <v>79</v>
      </c>
      <c r="E1160" s="227" t="s">
        <v>1045</v>
      </c>
      <c r="F1160" s="227" t="s">
        <v>1046</v>
      </c>
      <c r="G1160" s="214"/>
      <c r="H1160" s="214"/>
      <c r="I1160" s="217"/>
      <c r="J1160" s="228">
        <f>BK1160</f>
        <v>0</v>
      </c>
      <c r="K1160" s="214"/>
      <c r="L1160" s="219"/>
      <c r="M1160" s="220"/>
      <c r="N1160" s="221"/>
      <c r="O1160" s="221"/>
      <c r="P1160" s="222">
        <f>SUM(P1161:P1172)</f>
        <v>0</v>
      </c>
      <c r="Q1160" s="221"/>
      <c r="R1160" s="222">
        <f>SUM(R1161:R1172)</f>
        <v>0.038297599999999994</v>
      </c>
      <c r="S1160" s="221"/>
      <c r="T1160" s="223">
        <f>SUM(T1161:T1172)</f>
        <v>0</v>
      </c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R1160" s="224" t="s">
        <v>89</v>
      </c>
      <c r="AT1160" s="225" t="s">
        <v>79</v>
      </c>
      <c r="AU1160" s="225" t="s">
        <v>87</v>
      </c>
      <c r="AY1160" s="224" t="s">
        <v>222</v>
      </c>
      <c r="BK1160" s="226">
        <f>SUM(BK1161:BK1172)</f>
        <v>0</v>
      </c>
    </row>
    <row r="1161" s="2" customFormat="1" ht="24.15" customHeight="1">
      <c r="A1161" s="40"/>
      <c r="B1161" s="41"/>
      <c r="C1161" s="229" t="s">
        <v>1047</v>
      </c>
      <c r="D1161" s="229" t="s">
        <v>225</v>
      </c>
      <c r="E1161" s="230" t="s">
        <v>1048</v>
      </c>
      <c r="F1161" s="231" t="s">
        <v>1049</v>
      </c>
      <c r="G1161" s="232" t="s">
        <v>228</v>
      </c>
      <c r="H1161" s="233">
        <v>10.24</v>
      </c>
      <c r="I1161" s="234"/>
      <c r="J1161" s="235">
        <f>ROUND(I1161*H1161,2)</f>
        <v>0</v>
      </c>
      <c r="K1161" s="231" t="s">
        <v>229</v>
      </c>
      <c r="L1161" s="46"/>
      <c r="M1161" s="236" t="s">
        <v>1</v>
      </c>
      <c r="N1161" s="237" t="s">
        <v>45</v>
      </c>
      <c r="O1161" s="93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267</v>
      </c>
      <c r="AT1161" s="240" t="s">
        <v>225</v>
      </c>
      <c r="AU1161" s="240" t="s">
        <v>89</v>
      </c>
      <c r="AY1161" s="19" t="s">
        <v>222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9" t="s">
        <v>87</v>
      </c>
      <c r="BK1161" s="241">
        <f>ROUND(I1161*H1161,2)</f>
        <v>0</v>
      </c>
      <c r="BL1161" s="19" t="s">
        <v>267</v>
      </c>
      <c r="BM1161" s="240" t="s">
        <v>1050</v>
      </c>
    </row>
    <row r="1162" s="2" customFormat="1">
      <c r="A1162" s="40"/>
      <c r="B1162" s="41"/>
      <c r="C1162" s="42"/>
      <c r="D1162" s="242" t="s">
        <v>231</v>
      </c>
      <c r="E1162" s="42"/>
      <c r="F1162" s="243" t="s">
        <v>1051</v>
      </c>
      <c r="G1162" s="42"/>
      <c r="H1162" s="42"/>
      <c r="I1162" s="244"/>
      <c r="J1162" s="42"/>
      <c r="K1162" s="42"/>
      <c r="L1162" s="46"/>
      <c r="M1162" s="245"/>
      <c r="N1162" s="246"/>
      <c r="O1162" s="93"/>
      <c r="P1162" s="93"/>
      <c r="Q1162" s="93"/>
      <c r="R1162" s="93"/>
      <c r="S1162" s="93"/>
      <c r="T1162" s="94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231</v>
      </c>
      <c r="AU1162" s="19" t="s">
        <v>89</v>
      </c>
    </row>
    <row r="1163" s="13" customFormat="1">
      <c r="A1163" s="13"/>
      <c r="B1163" s="247"/>
      <c r="C1163" s="248"/>
      <c r="D1163" s="249" t="s">
        <v>233</v>
      </c>
      <c r="E1163" s="250" t="s">
        <v>1</v>
      </c>
      <c r="F1163" s="251" t="s">
        <v>234</v>
      </c>
      <c r="G1163" s="248"/>
      <c r="H1163" s="250" t="s">
        <v>1</v>
      </c>
      <c r="I1163" s="252"/>
      <c r="J1163" s="248"/>
      <c r="K1163" s="248"/>
      <c r="L1163" s="253"/>
      <c r="M1163" s="254"/>
      <c r="N1163" s="255"/>
      <c r="O1163" s="255"/>
      <c r="P1163" s="255"/>
      <c r="Q1163" s="255"/>
      <c r="R1163" s="255"/>
      <c r="S1163" s="255"/>
      <c r="T1163" s="25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7" t="s">
        <v>233</v>
      </c>
      <c r="AU1163" s="257" t="s">
        <v>89</v>
      </c>
      <c r="AV1163" s="13" t="s">
        <v>87</v>
      </c>
      <c r="AW1163" s="13" t="s">
        <v>35</v>
      </c>
      <c r="AX1163" s="13" t="s">
        <v>80</v>
      </c>
      <c r="AY1163" s="257" t="s">
        <v>222</v>
      </c>
    </row>
    <row r="1164" s="13" customFormat="1">
      <c r="A1164" s="13"/>
      <c r="B1164" s="247"/>
      <c r="C1164" s="248"/>
      <c r="D1164" s="249" t="s">
        <v>233</v>
      </c>
      <c r="E1164" s="250" t="s">
        <v>1</v>
      </c>
      <c r="F1164" s="251" t="s">
        <v>1052</v>
      </c>
      <c r="G1164" s="248"/>
      <c r="H1164" s="250" t="s">
        <v>1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7" t="s">
        <v>233</v>
      </c>
      <c r="AU1164" s="257" t="s">
        <v>89</v>
      </c>
      <c r="AV1164" s="13" t="s">
        <v>87</v>
      </c>
      <c r="AW1164" s="13" t="s">
        <v>35</v>
      </c>
      <c r="AX1164" s="13" t="s">
        <v>80</v>
      </c>
      <c r="AY1164" s="257" t="s">
        <v>222</v>
      </c>
    </row>
    <row r="1165" s="13" customFormat="1">
      <c r="A1165" s="13"/>
      <c r="B1165" s="247"/>
      <c r="C1165" s="248"/>
      <c r="D1165" s="249" t="s">
        <v>233</v>
      </c>
      <c r="E1165" s="250" t="s">
        <v>1</v>
      </c>
      <c r="F1165" s="251" t="s">
        <v>1053</v>
      </c>
      <c r="G1165" s="248"/>
      <c r="H1165" s="250" t="s">
        <v>1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7" t="s">
        <v>233</v>
      </c>
      <c r="AU1165" s="257" t="s">
        <v>89</v>
      </c>
      <c r="AV1165" s="13" t="s">
        <v>87</v>
      </c>
      <c r="AW1165" s="13" t="s">
        <v>35</v>
      </c>
      <c r="AX1165" s="13" t="s">
        <v>80</v>
      </c>
      <c r="AY1165" s="257" t="s">
        <v>222</v>
      </c>
    </row>
    <row r="1166" s="14" customFormat="1">
      <c r="A1166" s="14"/>
      <c r="B1166" s="258"/>
      <c r="C1166" s="259"/>
      <c r="D1166" s="249" t="s">
        <v>233</v>
      </c>
      <c r="E1166" s="260" t="s">
        <v>1</v>
      </c>
      <c r="F1166" s="261" t="s">
        <v>1054</v>
      </c>
      <c r="G1166" s="259"/>
      <c r="H1166" s="262">
        <v>10.24</v>
      </c>
      <c r="I1166" s="263"/>
      <c r="J1166" s="259"/>
      <c r="K1166" s="259"/>
      <c r="L1166" s="264"/>
      <c r="M1166" s="265"/>
      <c r="N1166" s="266"/>
      <c r="O1166" s="266"/>
      <c r="P1166" s="266"/>
      <c r="Q1166" s="266"/>
      <c r="R1166" s="266"/>
      <c r="S1166" s="266"/>
      <c r="T1166" s="26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8" t="s">
        <v>233</v>
      </c>
      <c r="AU1166" s="268" t="s">
        <v>89</v>
      </c>
      <c r="AV1166" s="14" t="s">
        <v>89</v>
      </c>
      <c r="AW1166" s="14" t="s">
        <v>35</v>
      </c>
      <c r="AX1166" s="14" t="s">
        <v>80</v>
      </c>
      <c r="AY1166" s="268" t="s">
        <v>222</v>
      </c>
    </row>
    <row r="1167" s="15" customFormat="1">
      <c r="A1167" s="15"/>
      <c r="B1167" s="269"/>
      <c r="C1167" s="270"/>
      <c r="D1167" s="249" t="s">
        <v>233</v>
      </c>
      <c r="E1167" s="271" t="s">
        <v>1</v>
      </c>
      <c r="F1167" s="272" t="s">
        <v>242</v>
      </c>
      <c r="G1167" s="270"/>
      <c r="H1167" s="273">
        <v>10.24</v>
      </c>
      <c r="I1167" s="274"/>
      <c r="J1167" s="270"/>
      <c r="K1167" s="270"/>
      <c r="L1167" s="275"/>
      <c r="M1167" s="276"/>
      <c r="N1167" s="277"/>
      <c r="O1167" s="277"/>
      <c r="P1167" s="277"/>
      <c r="Q1167" s="277"/>
      <c r="R1167" s="277"/>
      <c r="S1167" s="277"/>
      <c r="T1167" s="278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9" t="s">
        <v>233</v>
      </c>
      <c r="AU1167" s="279" t="s">
        <v>89</v>
      </c>
      <c r="AV1167" s="15" t="s">
        <v>114</v>
      </c>
      <c r="AW1167" s="15" t="s">
        <v>35</v>
      </c>
      <c r="AX1167" s="15" t="s">
        <v>87</v>
      </c>
      <c r="AY1167" s="279" t="s">
        <v>222</v>
      </c>
    </row>
    <row r="1168" s="2" customFormat="1" ht="49.05" customHeight="1">
      <c r="A1168" s="40"/>
      <c r="B1168" s="41"/>
      <c r="C1168" s="280" t="s">
        <v>780</v>
      </c>
      <c r="D1168" s="280" t="s">
        <v>367</v>
      </c>
      <c r="E1168" s="281" t="s">
        <v>1055</v>
      </c>
      <c r="F1168" s="282" t="s">
        <v>1056</v>
      </c>
      <c r="G1168" s="283" t="s">
        <v>228</v>
      </c>
      <c r="H1168" s="284">
        <v>11.263999999999999</v>
      </c>
      <c r="I1168" s="285"/>
      <c r="J1168" s="286">
        <f>ROUND(I1168*H1168,2)</f>
        <v>0</v>
      </c>
      <c r="K1168" s="282" t="s">
        <v>229</v>
      </c>
      <c r="L1168" s="287"/>
      <c r="M1168" s="288" t="s">
        <v>1</v>
      </c>
      <c r="N1168" s="289" t="s">
        <v>45</v>
      </c>
      <c r="O1168" s="93"/>
      <c r="P1168" s="238">
        <f>O1168*H1168</f>
        <v>0</v>
      </c>
      <c r="Q1168" s="238">
        <v>0.0033999999999999998</v>
      </c>
      <c r="R1168" s="238">
        <f>Q1168*H1168</f>
        <v>0.038297599999999994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468</v>
      </c>
      <c r="AT1168" s="240" t="s">
        <v>367</v>
      </c>
      <c r="AU1168" s="240" t="s">
        <v>89</v>
      </c>
      <c r="AY1168" s="19" t="s">
        <v>222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9" t="s">
        <v>87</v>
      </c>
      <c r="BK1168" s="241">
        <f>ROUND(I1168*H1168,2)</f>
        <v>0</v>
      </c>
      <c r="BL1168" s="19" t="s">
        <v>267</v>
      </c>
      <c r="BM1168" s="240" t="s">
        <v>1057</v>
      </c>
    </row>
    <row r="1169" s="14" customFormat="1">
      <c r="A1169" s="14"/>
      <c r="B1169" s="258"/>
      <c r="C1169" s="259"/>
      <c r="D1169" s="249" t="s">
        <v>233</v>
      </c>
      <c r="E1169" s="260" t="s">
        <v>1</v>
      </c>
      <c r="F1169" s="261" t="s">
        <v>1058</v>
      </c>
      <c r="G1169" s="259"/>
      <c r="H1169" s="262">
        <v>11.263999999999999</v>
      </c>
      <c r="I1169" s="263"/>
      <c r="J1169" s="259"/>
      <c r="K1169" s="259"/>
      <c r="L1169" s="264"/>
      <c r="M1169" s="265"/>
      <c r="N1169" s="266"/>
      <c r="O1169" s="266"/>
      <c r="P1169" s="266"/>
      <c r="Q1169" s="266"/>
      <c r="R1169" s="266"/>
      <c r="S1169" s="266"/>
      <c r="T1169" s="26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8" t="s">
        <v>233</v>
      </c>
      <c r="AU1169" s="268" t="s">
        <v>89</v>
      </c>
      <c r="AV1169" s="14" t="s">
        <v>89</v>
      </c>
      <c r="AW1169" s="14" t="s">
        <v>35</v>
      </c>
      <c r="AX1169" s="14" t="s">
        <v>80</v>
      </c>
      <c r="AY1169" s="268" t="s">
        <v>222</v>
      </c>
    </row>
    <row r="1170" s="15" customFormat="1">
      <c r="A1170" s="15"/>
      <c r="B1170" s="269"/>
      <c r="C1170" s="270"/>
      <c r="D1170" s="249" t="s">
        <v>233</v>
      </c>
      <c r="E1170" s="271" t="s">
        <v>1</v>
      </c>
      <c r="F1170" s="272" t="s">
        <v>242</v>
      </c>
      <c r="G1170" s="270"/>
      <c r="H1170" s="273">
        <v>11.263999999999999</v>
      </c>
      <c r="I1170" s="274"/>
      <c r="J1170" s="270"/>
      <c r="K1170" s="270"/>
      <c r="L1170" s="275"/>
      <c r="M1170" s="276"/>
      <c r="N1170" s="277"/>
      <c r="O1170" s="277"/>
      <c r="P1170" s="277"/>
      <c r="Q1170" s="277"/>
      <c r="R1170" s="277"/>
      <c r="S1170" s="277"/>
      <c r="T1170" s="27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9" t="s">
        <v>233</v>
      </c>
      <c r="AU1170" s="279" t="s">
        <v>89</v>
      </c>
      <c r="AV1170" s="15" t="s">
        <v>114</v>
      </c>
      <c r="AW1170" s="15" t="s">
        <v>35</v>
      </c>
      <c r="AX1170" s="15" t="s">
        <v>87</v>
      </c>
      <c r="AY1170" s="279" t="s">
        <v>222</v>
      </c>
    </row>
    <row r="1171" s="2" customFormat="1" ht="24.15" customHeight="1">
      <c r="A1171" s="40"/>
      <c r="B1171" s="41"/>
      <c r="C1171" s="229" t="s">
        <v>1059</v>
      </c>
      <c r="D1171" s="229" t="s">
        <v>225</v>
      </c>
      <c r="E1171" s="230" t="s">
        <v>1060</v>
      </c>
      <c r="F1171" s="231" t="s">
        <v>1061</v>
      </c>
      <c r="G1171" s="232" t="s">
        <v>329</v>
      </c>
      <c r="H1171" s="233">
        <v>0.037999999999999999</v>
      </c>
      <c r="I1171" s="234"/>
      <c r="J1171" s="235">
        <f>ROUND(I1171*H1171,2)</f>
        <v>0</v>
      </c>
      <c r="K1171" s="231" t="s">
        <v>229</v>
      </c>
      <c r="L1171" s="46"/>
      <c r="M1171" s="236" t="s">
        <v>1</v>
      </c>
      <c r="N1171" s="237" t="s">
        <v>45</v>
      </c>
      <c r="O1171" s="93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267</v>
      </c>
      <c r="AT1171" s="240" t="s">
        <v>225</v>
      </c>
      <c r="AU1171" s="240" t="s">
        <v>89</v>
      </c>
      <c r="AY1171" s="19" t="s">
        <v>222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9" t="s">
        <v>87</v>
      </c>
      <c r="BK1171" s="241">
        <f>ROUND(I1171*H1171,2)</f>
        <v>0</v>
      </c>
      <c r="BL1171" s="19" t="s">
        <v>267</v>
      </c>
      <c r="BM1171" s="240" t="s">
        <v>1062</v>
      </c>
    </row>
    <row r="1172" s="2" customFormat="1">
      <c r="A1172" s="40"/>
      <c r="B1172" s="41"/>
      <c r="C1172" s="42"/>
      <c r="D1172" s="242" t="s">
        <v>231</v>
      </c>
      <c r="E1172" s="42"/>
      <c r="F1172" s="243" t="s">
        <v>1063</v>
      </c>
      <c r="G1172" s="42"/>
      <c r="H1172" s="42"/>
      <c r="I1172" s="244"/>
      <c r="J1172" s="42"/>
      <c r="K1172" s="42"/>
      <c r="L1172" s="46"/>
      <c r="M1172" s="245"/>
      <c r="N1172" s="246"/>
      <c r="O1172" s="93"/>
      <c r="P1172" s="93"/>
      <c r="Q1172" s="93"/>
      <c r="R1172" s="93"/>
      <c r="S1172" s="93"/>
      <c r="T1172" s="94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231</v>
      </c>
      <c r="AU1172" s="19" t="s">
        <v>89</v>
      </c>
    </row>
    <row r="1173" s="12" customFormat="1" ht="22.8" customHeight="1">
      <c r="A1173" s="12"/>
      <c r="B1173" s="213"/>
      <c r="C1173" s="214"/>
      <c r="D1173" s="215" t="s">
        <v>79</v>
      </c>
      <c r="E1173" s="227" t="s">
        <v>1064</v>
      </c>
      <c r="F1173" s="227" t="s">
        <v>1065</v>
      </c>
      <c r="G1173" s="214"/>
      <c r="H1173" s="214"/>
      <c r="I1173" s="217"/>
      <c r="J1173" s="228">
        <f>BK1173</f>
        <v>0</v>
      </c>
      <c r="K1173" s="214"/>
      <c r="L1173" s="219"/>
      <c r="M1173" s="220"/>
      <c r="N1173" s="221"/>
      <c r="O1173" s="221"/>
      <c r="P1173" s="222">
        <f>SUM(P1174:P1276)</f>
        <v>0</v>
      </c>
      <c r="Q1173" s="221"/>
      <c r="R1173" s="222">
        <f>SUM(R1174:R1276)</f>
        <v>6.8896677199999994</v>
      </c>
      <c r="S1173" s="221"/>
      <c r="T1173" s="223">
        <f>SUM(T1174:T1276)</f>
        <v>0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24" t="s">
        <v>89</v>
      </c>
      <c r="AT1173" s="225" t="s">
        <v>79</v>
      </c>
      <c r="AU1173" s="225" t="s">
        <v>87</v>
      </c>
      <c r="AY1173" s="224" t="s">
        <v>222</v>
      </c>
      <c r="BK1173" s="226">
        <f>SUM(BK1174:BK1276)</f>
        <v>0</v>
      </c>
    </row>
    <row r="1174" s="2" customFormat="1" ht="24.15" customHeight="1">
      <c r="A1174" s="40"/>
      <c r="B1174" s="41"/>
      <c r="C1174" s="229" t="s">
        <v>784</v>
      </c>
      <c r="D1174" s="229" t="s">
        <v>225</v>
      </c>
      <c r="E1174" s="230" t="s">
        <v>1066</v>
      </c>
      <c r="F1174" s="231" t="s">
        <v>1067</v>
      </c>
      <c r="G1174" s="232" t="s">
        <v>228</v>
      </c>
      <c r="H1174" s="233">
        <v>228.71000000000001</v>
      </c>
      <c r="I1174" s="234"/>
      <c r="J1174" s="235">
        <f>ROUND(I1174*H1174,2)</f>
        <v>0</v>
      </c>
      <c r="K1174" s="231" t="s">
        <v>229</v>
      </c>
      <c r="L1174" s="46"/>
      <c r="M1174" s="236" t="s">
        <v>1</v>
      </c>
      <c r="N1174" s="237" t="s">
        <v>45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267</v>
      </c>
      <c r="AT1174" s="240" t="s">
        <v>225</v>
      </c>
      <c r="AU1174" s="240" t="s">
        <v>89</v>
      </c>
      <c r="AY1174" s="19" t="s">
        <v>222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87</v>
      </c>
      <c r="BK1174" s="241">
        <f>ROUND(I1174*H1174,2)</f>
        <v>0</v>
      </c>
      <c r="BL1174" s="19" t="s">
        <v>267</v>
      </c>
      <c r="BM1174" s="240" t="s">
        <v>1068</v>
      </c>
    </row>
    <row r="1175" s="2" customFormat="1">
      <c r="A1175" s="40"/>
      <c r="B1175" s="41"/>
      <c r="C1175" s="42"/>
      <c r="D1175" s="242" t="s">
        <v>231</v>
      </c>
      <c r="E1175" s="42"/>
      <c r="F1175" s="243" t="s">
        <v>1069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231</v>
      </c>
      <c r="AU1175" s="19" t="s">
        <v>89</v>
      </c>
    </row>
    <row r="1176" s="13" customFormat="1">
      <c r="A1176" s="13"/>
      <c r="B1176" s="247"/>
      <c r="C1176" s="248"/>
      <c r="D1176" s="249" t="s">
        <v>233</v>
      </c>
      <c r="E1176" s="250" t="s">
        <v>1</v>
      </c>
      <c r="F1176" s="251" t="s">
        <v>234</v>
      </c>
      <c r="G1176" s="248"/>
      <c r="H1176" s="250" t="s">
        <v>1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7" t="s">
        <v>233</v>
      </c>
      <c r="AU1176" s="257" t="s">
        <v>89</v>
      </c>
      <c r="AV1176" s="13" t="s">
        <v>87</v>
      </c>
      <c r="AW1176" s="13" t="s">
        <v>35</v>
      </c>
      <c r="AX1176" s="13" t="s">
        <v>80</v>
      </c>
      <c r="AY1176" s="257" t="s">
        <v>222</v>
      </c>
    </row>
    <row r="1177" s="13" customFormat="1">
      <c r="A1177" s="13"/>
      <c r="B1177" s="247"/>
      <c r="C1177" s="248"/>
      <c r="D1177" s="249" t="s">
        <v>233</v>
      </c>
      <c r="E1177" s="250" t="s">
        <v>1</v>
      </c>
      <c r="F1177" s="251" t="s">
        <v>235</v>
      </c>
      <c r="G1177" s="248"/>
      <c r="H1177" s="250" t="s">
        <v>1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7" t="s">
        <v>233</v>
      </c>
      <c r="AU1177" s="257" t="s">
        <v>89</v>
      </c>
      <c r="AV1177" s="13" t="s">
        <v>87</v>
      </c>
      <c r="AW1177" s="13" t="s">
        <v>35</v>
      </c>
      <c r="AX1177" s="13" t="s">
        <v>80</v>
      </c>
      <c r="AY1177" s="257" t="s">
        <v>222</v>
      </c>
    </row>
    <row r="1178" s="13" customFormat="1">
      <c r="A1178" s="13"/>
      <c r="B1178" s="247"/>
      <c r="C1178" s="248"/>
      <c r="D1178" s="249" t="s">
        <v>233</v>
      </c>
      <c r="E1178" s="250" t="s">
        <v>1</v>
      </c>
      <c r="F1178" s="251" t="s">
        <v>237</v>
      </c>
      <c r="G1178" s="248"/>
      <c r="H1178" s="250" t="s">
        <v>1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7" t="s">
        <v>233</v>
      </c>
      <c r="AU1178" s="257" t="s">
        <v>89</v>
      </c>
      <c r="AV1178" s="13" t="s">
        <v>87</v>
      </c>
      <c r="AW1178" s="13" t="s">
        <v>35</v>
      </c>
      <c r="AX1178" s="13" t="s">
        <v>80</v>
      </c>
      <c r="AY1178" s="257" t="s">
        <v>222</v>
      </c>
    </row>
    <row r="1179" s="13" customFormat="1">
      <c r="A1179" s="13"/>
      <c r="B1179" s="247"/>
      <c r="C1179" s="248"/>
      <c r="D1179" s="249" t="s">
        <v>233</v>
      </c>
      <c r="E1179" s="250" t="s">
        <v>1</v>
      </c>
      <c r="F1179" s="251" t="s">
        <v>409</v>
      </c>
      <c r="G1179" s="248"/>
      <c r="H1179" s="250" t="s">
        <v>1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7" t="s">
        <v>233</v>
      </c>
      <c r="AU1179" s="257" t="s">
        <v>89</v>
      </c>
      <c r="AV1179" s="13" t="s">
        <v>87</v>
      </c>
      <c r="AW1179" s="13" t="s">
        <v>35</v>
      </c>
      <c r="AX1179" s="13" t="s">
        <v>80</v>
      </c>
      <c r="AY1179" s="257" t="s">
        <v>222</v>
      </c>
    </row>
    <row r="1180" s="14" customFormat="1">
      <c r="A1180" s="14"/>
      <c r="B1180" s="258"/>
      <c r="C1180" s="259"/>
      <c r="D1180" s="249" t="s">
        <v>233</v>
      </c>
      <c r="E1180" s="260" t="s">
        <v>1</v>
      </c>
      <c r="F1180" s="261" t="s">
        <v>814</v>
      </c>
      <c r="G1180" s="259"/>
      <c r="H1180" s="262">
        <v>11.16</v>
      </c>
      <c r="I1180" s="263"/>
      <c r="J1180" s="259"/>
      <c r="K1180" s="259"/>
      <c r="L1180" s="264"/>
      <c r="M1180" s="265"/>
      <c r="N1180" s="266"/>
      <c r="O1180" s="266"/>
      <c r="P1180" s="266"/>
      <c r="Q1180" s="266"/>
      <c r="R1180" s="266"/>
      <c r="S1180" s="266"/>
      <c r="T1180" s="26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8" t="s">
        <v>233</v>
      </c>
      <c r="AU1180" s="268" t="s">
        <v>89</v>
      </c>
      <c r="AV1180" s="14" t="s">
        <v>89</v>
      </c>
      <c r="AW1180" s="14" t="s">
        <v>35</v>
      </c>
      <c r="AX1180" s="14" t="s">
        <v>80</v>
      </c>
      <c r="AY1180" s="268" t="s">
        <v>222</v>
      </c>
    </row>
    <row r="1181" s="14" customFormat="1">
      <c r="A1181" s="14"/>
      <c r="B1181" s="258"/>
      <c r="C1181" s="259"/>
      <c r="D1181" s="249" t="s">
        <v>233</v>
      </c>
      <c r="E1181" s="260" t="s">
        <v>1</v>
      </c>
      <c r="F1181" s="261" t="s">
        <v>815</v>
      </c>
      <c r="G1181" s="259"/>
      <c r="H1181" s="262">
        <v>11.060000000000001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8" t="s">
        <v>233</v>
      </c>
      <c r="AU1181" s="268" t="s">
        <v>89</v>
      </c>
      <c r="AV1181" s="14" t="s">
        <v>89</v>
      </c>
      <c r="AW1181" s="14" t="s">
        <v>35</v>
      </c>
      <c r="AX1181" s="14" t="s">
        <v>80</v>
      </c>
      <c r="AY1181" s="268" t="s">
        <v>222</v>
      </c>
    </row>
    <row r="1182" s="14" customFormat="1">
      <c r="A1182" s="14"/>
      <c r="B1182" s="258"/>
      <c r="C1182" s="259"/>
      <c r="D1182" s="249" t="s">
        <v>233</v>
      </c>
      <c r="E1182" s="260" t="s">
        <v>1</v>
      </c>
      <c r="F1182" s="261" t="s">
        <v>816</v>
      </c>
      <c r="G1182" s="259"/>
      <c r="H1182" s="262">
        <v>37.950000000000003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8" t="s">
        <v>233</v>
      </c>
      <c r="AU1182" s="268" t="s">
        <v>89</v>
      </c>
      <c r="AV1182" s="14" t="s">
        <v>89</v>
      </c>
      <c r="AW1182" s="14" t="s">
        <v>35</v>
      </c>
      <c r="AX1182" s="14" t="s">
        <v>80</v>
      </c>
      <c r="AY1182" s="268" t="s">
        <v>222</v>
      </c>
    </row>
    <row r="1183" s="14" customFormat="1">
      <c r="A1183" s="14"/>
      <c r="B1183" s="258"/>
      <c r="C1183" s="259"/>
      <c r="D1183" s="249" t="s">
        <v>233</v>
      </c>
      <c r="E1183" s="260" t="s">
        <v>1</v>
      </c>
      <c r="F1183" s="261" t="s">
        <v>817</v>
      </c>
      <c r="G1183" s="259"/>
      <c r="H1183" s="262">
        <v>4.04</v>
      </c>
      <c r="I1183" s="263"/>
      <c r="J1183" s="259"/>
      <c r="K1183" s="259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8" t="s">
        <v>233</v>
      </c>
      <c r="AU1183" s="268" t="s">
        <v>89</v>
      </c>
      <c r="AV1183" s="14" t="s">
        <v>89</v>
      </c>
      <c r="AW1183" s="14" t="s">
        <v>35</v>
      </c>
      <c r="AX1183" s="14" t="s">
        <v>80</v>
      </c>
      <c r="AY1183" s="268" t="s">
        <v>222</v>
      </c>
    </row>
    <row r="1184" s="14" customFormat="1">
      <c r="A1184" s="14"/>
      <c r="B1184" s="258"/>
      <c r="C1184" s="259"/>
      <c r="D1184" s="249" t="s">
        <v>233</v>
      </c>
      <c r="E1184" s="260" t="s">
        <v>1</v>
      </c>
      <c r="F1184" s="261" t="s">
        <v>818</v>
      </c>
      <c r="G1184" s="259"/>
      <c r="H1184" s="262">
        <v>6.2300000000000004</v>
      </c>
      <c r="I1184" s="263"/>
      <c r="J1184" s="259"/>
      <c r="K1184" s="259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8" t="s">
        <v>233</v>
      </c>
      <c r="AU1184" s="268" t="s">
        <v>89</v>
      </c>
      <c r="AV1184" s="14" t="s">
        <v>89</v>
      </c>
      <c r="AW1184" s="14" t="s">
        <v>35</v>
      </c>
      <c r="AX1184" s="14" t="s">
        <v>80</v>
      </c>
      <c r="AY1184" s="268" t="s">
        <v>222</v>
      </c>
    </row>
    <row r="1185" s="14" customFormat="1">
      <c r="A1185" s="14"/>
      <c r="B1185" s="258"/>
      <c r="C1185" s="259"/>
      <c r="D1185" s="249" t="s">
        <v>233</v>
      </c>
      <c r="E1185" s="260" t="s">
        <v>1</v>
      </c>
      <c r="F1185" s="261" t="s">
        <v>819</v>
      </c>
      <c r="G1185" s="259"/>
      <c r="H1185" s="262">
        <v>13.9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233</v>
      </c>
      <c r="AU1185" s="268" t="s">
        <v>89</v>
      </c>
      <c r="AV1185" s="14" t="s">
        <v>89</v>
      </c>
      <c r="AW1185" s="14" t="s">
        <v>35</v>
      </c>
      <c r="AX1185" s="14" t="s">
        <v>80</v>
      </c>
      <c r="AY1185" s="268" t="s">
        <v>222</v>
      </c>
    </row>
    <row r="1186" s="14" customFormat="1">
      <c r="A1186" s="14"/>
      <c r="B1186" s="258"/>
      <c r="C1186" s="259"/>
      <c r="D1186" s="249" t="s">
        <v>233</v>
      </c>
      <c r="E1186" s="260" t="s">
        <v>1</v>
      </c>
      <c r="F1186" s="261" t="s">
        <v>820</v>
      </c>
      <c r="G1186" s="259"/>
      <c r="H1186" s="262">
        <v>4.0999999999999996</v>
      </c>
      <c r="I1186" s="263"/>
      <c r="J1186" s="259"/>
      <c r="K1186" s="259"/>
      <c r="L1186" s="264"/>
      <c r="M1186" s="265"/>
      <c r="N1186" s="266"/>
      <c r="O1186" s="266"/>
      <c r="P1186" s="266"/>
      <c r="Q1186" s="266"/>
      <c r="R1186" s="266"/>
      <c r="S1186" s="266"/>
      <c r="T1186" s="26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8" t="s">
        <v>233</v>
      </c>
      <c r="AU1186" s="268" t="s">
        <v>89</v>
      </c>
      <c r="AV1186" s="14" t="s">
        <v>89</v>
      </c>
      <c r="AW1186" s="14" t="s">
        <v>35</v>
      </c>
      <c r="AX1186" s="14" t="s">
        <v>80</v>
      </c>
      <c r="AY1186" s="268" t="s">
        <v>222</v>
      </c>
    </row>
    <row r="1187" s="14" customFormat="1">
      <c r="A1187" s="14"/>
      <c r="B1187" s="258"/>
      <c r="C1187" s="259"/>
      <c r="D1187" s="249" t="s">
        <v>233</v>
      </c>
      <c r="E1187" s="260" t="s">
        <v>1</v>
      </c>
      <c r="F1187" s="261" t="s">
        <v>821</v>
      </c>
      <c r="G1187" s="259"/>
      <c r="H1187" s="262">
        <v>3.6899999999999999</v>
      </c>
      <c r="I1187" s="263"/>
      <c r="J1187" s="259"/>
      <c r="K1187" s="259"/>
      <c r="L1187" s="264"/>
      <c r="M1187" s="265"/>
      <c r="N1187" s="266"/>
      <c r="O1187" s="266"/>
      <c r="P1187" s="266"/>
      <c r="Q1187" s="266"/>
      <c r="R1187" s="266"/>
      <c r="S1187" s="266"/>
      <c r="T1187" s="267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8" t="s">
        <v>233</v>
      </c>
      <c r="AU1187" s="268" t="s">
        <v>89</v>
      </c>
      <c r="AV1187" s="14" t="s">
        <v>89</v>
      </c>
      <c r="AW1187" s="14" t="s">
        <v>35</v>
      </c>
      <c r="AX1187" s="14" t="s">
        <v>80</v>
      </c>
      <c r="AY1187" s="268" t="s">
        <v>222</v>
      </c>
    </row>
    <row r="1188" s="14" customFormat="1">
      <c r="A1188" s="14"/>
      <c r="B1188" s="258"/>
      <c r="C1188" s="259"/>
      <c r="D1188" s="249" t="s">
        <v>233</v>
      </c>
      <c r="E1188" s="260" t="s">
        <v>1</v>
      </c>
      <c r="F1188" s="261" t="s">
        <v>822</v>
      </c>
      <c r="G1188" s="259"/>
      <c r="H1188" s="262">
        <v>13.9</v>
      </c>
      <c r="I1188" s="263"/>
      <c r="J1188" s="259"/>
      <c r="K1188" s="259"/>
      <c r="L1188" s="264"/>
      <c r="M1188" s="265"/>
      <c r="N1188" s="266"/>
      <c r="O1188" s="266"/>
      <c r="P1188" s="266"/>
      <c r="Q1188" s="266"/>
      <c r="R1188" s="266"/>
      <c r="S1188" s="266"/>
      <c r="T1188" s="26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8" t="s">
        <v>233</v>
      </c>
      <c r="AU1188" s="268" t="s">
        <v>89</v>
      </c>
      <c r="AV1188" s="14" t="s">
        <v>89</v>
      </c>
      <c r="AW1188" s="14" t="s">
        <v>35</v>
      </c>
      <c r="AX1188" s="14" t="s">
        <v>80</v>
      </c>
      <c r="AY1188" s="268" t="s">
        <v>222</v>
      </c>
    </row>
    <row r="1189" s="14" customFormat="1">
      <c r="A1189" s="14"/>
      <c r="B1189" s="258"/>
      <c r="C1189" s="259"/>
      <c r="D1189" s="249" t="s">
        <v>233</v>
      </c>
      <c r="E1189" s="260" t="s">
        <v>1</v>
      </c>
      <c r="F1189" s="261" t="s">
        <v>823</v>
      </c>
      <c r="G1189" s="259"/>
      <c r="H1189" s="262">
        <v>4.1600000000000001</v>
      </c>
      <c r="I1189" s="263"/>
      <c r="J1189" s="259"/>
      <c r="K1189" s="259"/>
      <c r="L1189" s="264"/>
      <c r="M1189" s="265"/>
      <c r="N1189" s="266"/>
      <c r="O1189" s="266"/>
      <c r="P1189" s="266"/>
      <c r="Q1189" s="266"/>
      <c r="R1189" s="266"/>
      <c r="S1189" s="266"/>
      <c r="T1189" s="267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8" t="s">
        <v>233</v>
      </c>
      <c r="AU1189" s="268" t="s">
        <v>89</v>
      </c>
      <c r="AV1189" s="14" t="s">
        <v>89</v>
      </c>
      <c r="AW1189" s="14" t="s">
        <v>35</v>
      </c>
      <c r="AX1189" s="14" t="s">
        <v>80</v>
      </c>
      <c r="AY1189" s="268" t="s">
        <v>222</v>
      </c>
    </row>
    <row r="1190" s="14" customFormat="1">
      <c r="A1190" s="14"/>
      <c r="B1190" s="258"/>
      <c r="C1190" s="259"/>
      <c r="D1190" s="249" t="s">
        <v>233</v>
      </c>
      <c r="E1190" s="260" t="s">
        <v>1</v>
      </c>
      <c r="F1190" s="261" t="s">
        <v>824</v>
      </c>
      <c r="G1190" s="259"/>
      <c r="H1190" s="262">
        <v>3.6899999999999999</v>
      </c>
      <c r="I1190" s="263"/>
      <c r="J1190" s="259"/>
      <c r="K1190" s="259"/>
      <c r="L1190" s="264"/>
      <c r="M1190" s="265"/>
      <c r="N1190" s="266"/>
      <c r="O1190" s="266"/>
      <c r="P1190" s="266"/>
      <c r="Q1190" s="266"/>
      <c r="R1190" s="266"/>
      <c r="S1190" s="266"/>
      <c r="T1190" s="26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8" t="s">
        <v>233</v>
      </c>
      <c r="AU1190" s="268" t="s">
        <v>89</v>
      </c>
      <c r="AV1190" s="14" t="s">
        <v>89</v>
      </c>
      <c r="AW1190" s="14" t="s">
        <v>35</v>
      </c>
      <c r="AX1190" s="14" t="s">
        <v>80</v>
      </c>
      <c r="AY1190" s="268" t="s">
        <v>222</v>
      </c>
    </row>
    <row r="1191" s="14" customFormat="1">
      <c r="A1191" s="14"/>
      <c r="B1191" s="258"/>
      <c r="C1191" s="259"/>
      <c r="D1191" s="249" t="s">
        <v>233</v>
      </c>
      <c r="E1191" s="260" t="s">
        <v>1</v>
      </c>
      <c r="F1191" s="261" t="s">
        <v>825</v>
      </c>
      <c r="G1191" s="259"/>
      <c r="H1191" s="262">
        <v>8.5299999999999994</v>
      </c>
      <c r="I1191" s="263"/>
      <c r="J1191" s="259"/>
      <c r="K1191" s="259"/>
      <c r="L1191" s="264"/>
      <c r="M1191" s="265"/>
      <c r="N1191" s="266"/>
      <c r="O1191" s="266"/>
      <c r="P1191" s="266"/>
      <c r="Q1191" s="266"/>
      <c r="R1191" s="266"/>
      <c r="S1191" s="266"/>
      <c r="T1191" s="267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8" t="s">
        <v>233</v>
      </c>
      <c r="AU1191" s="268" t="s">
        <v>89</v>
      </c>
      <c r="AV1191" s="14" t="s">
        <v>89</v>
      </c>
      <c r="AW1191" s="14" t="s">
        <v>35</v>
      </c>
      <c r="AX1191" s="14" t="s">
        <v>80</v>
      </c>
      <c r="AY1191" s="268" t="s">
        <v>222</v>
      </c>
    </row>
    <row r="1192" s="14" customFormat="1">
      <c r="A1192" s="14"/>
      <c r="B1192" s="258"/>
      <c r="C1192" s="259"/>
      <c r="D1192" s="249" t="s">
        <v>233</v>
      </c>
      <c r="E1192" s="260" t="s">
        <v>1</v>
      </c>
      <c r="F1192" s="261" t="s">
        <v>826</v>
      </c>
      <c r="G1192" s="259"/>
      <c r="H1192" s="262">
        <v>5.4500000000000002</v>
      </c>
      <c r="I1192" s="263"/>
      <c r="J1192" s="259"/>
      <c r="K1192" s="259"/>
      <c r="L1192" s="264"/>
      <c r="M1192" s="265"/>
      <c r="N1192" s="266"/>
      <c r="O1192" s="266"/>
      <c r="P1192" s="266"/>
      <c r="Q1192" s="266"/>
      <c r="R1192" s="266"/>
      <c r="S1192" s="266"/>
      <c r="T1192" s="26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8" t="s">
        <v>233</v>
      </c>
      <c r="AU1192" s="268" t="s">
        <v>89</v>
      </c>
      <c r="AV1192" s="14" t="s">
        <v>89</v>
      </c>
      <c r="AW1192" s="14" t="s">
        <v>35</v>
      </c>
      <c r="AX1192" s="14" t="s">
        <v>80</v>
      </c>
      <c r="AY1192" s="268" t="s">
        <v>222</v>
      </c>
    </row>
    <row r="1193" s="14" customFormat="1">
      <c r="A1193" s="14"/>
      <c r="B1193" s="258"/>
      <c r="C1193" s="259"/>
      <c r="D1193" s="249" t="s">
        <v>233</v>
      </c>
      <c r="E1193" s="260" t="s">
        <v>1</v>
      </c>
      <c r="F1193" s="261" t="s">
        <v>827</v>
      </c>
      <c r="G1193" s="259"/>
      <c r="H1193" s="262">
        <v>1.5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233</v>
      </c>
      <c r="AU1193" s="268" t="s">
        <v>89</v>
      </c>
      <c r="AV1193" s="14" t="s">
        <v>89</v>
      </c>
      <c r="AW1193" s="14" t="s">
        <v>35</v>
      </c>
      <c r="AX1193" s="14" t="s">
        <v>80</v>
      </c>
      <c r="AY1193" s="268" t="s">
        <v>222</v>
      </c>
    </row>
    <row r="1194" s="14" customFormat="1">
      <c r="A1194" s="14"/>
      <c r="B1194" s="258"/>
      <c r="C1194" s="259"/>
      <c r="D1194" s="249" t="s">
        <v>233</v>
      </c>
      <c r="E1194" s="260" t="s">
        <v>1</v>
      </c>
      <c r="F1194" s="261" t="s">
        <v>828</v>
      </c>
      <c r="G1194" s="259"/>
      <c r="H1194" s="262">
        <v>1.97</v>
      </c>
      <c r="I1194" s="263"/>
      <c r="J1194" s="259"/>
      <c r="K1194" s="259"/>
      <c r="L1194" s="264"/>
      <c r="M1194" s="265"/>
      <c r="N1194" s="266"/>
      <c r="O1194" s="266"/>
      <c r="P1194" s="266"/>
      <c r="Q1194" s="266"/>
      <c r="R1194" s="266"/>
      <c r="S1194" s="266"/>
      <c r="T1194" s="26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8" t="s">
        <v>233</v>
      </c>
      <c r="AU1194" s="268" t="s">
        <v>89</v>
      </c>
      <c r="AV1194" s="14" t="s">
        <v>89</v>
      </c>
      <c r="AW1194" s="14" t="s">
        <v>35</v>
      </c>
      <c r="AX1194" s="14" t="s">
        <v>80</v>
      </c>
      <c r="AY1194" s="268" t="s">
        <v>222</v>
      </c>
    </row>
    <row r="1195" s="14" customFormat="1">
      <c r="A1195" s="14"/>
      <c r="B1195" s="258"/>
      <c r="C1195" s="259"/>
      <c r="D1195" s="249" t="s">
        <v>233</v>
      </c>
      <c r="E1195" s="260" t="s">
        <v>1</v>
      </c>
      <c r="F1195" s="261" t="s">
        <v>829</v>
      </c>
      <c r="G1195" s="259"/>
      <c r="H1195" s="262">
        <v>2.3100000000000001</v>
      </c>
      <c r="I1195" s="263"/>
      <c r="J1195" s="259"/>
      <c r="K1195" s="259"/>
      <c r="L1195" s="264"/>
      <c r="M1195" s="265"/>
      <c r="N1195" s="266"/>
      <c r="O1195" s="266"/>
      <c r="P1195" s="266"/>
      <c r="Q1195" s="266"/>
      <c r="R1195" s="266"/>
      <c r="S1195" s="266"/>
      <c r="T1195" s="26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8" t="s">
        <v>233</v>
      </c>
      <c r="AU1195" s="268" t="s">
        <v>89</v>
      </c>
      <c r="AV1195" s="14" t="s">
        <v>89</v>
      </c>
      <c r="AW1195" s="14" t="s">
        <v>35</v>
      </c>
      <c r="AX1195" s="14" t="s">
        <v>80</v>
      </c>
      <c r="AY1195" s="268" t="s">
        <v>222</v>
      </c>
    </row>
    <row r="1196" s="14" customFormat="1">
      <c r="A1196" s="14"/>
      <c r="B1196" s="258"/>
      <c r="C1196" s="259"/>
      <c r="D1196" s="249" t="s">
        <v>233</v>
      </c>
      <c r="E1196" s="260" t="s">
        <v>1</v>
      </c>
      <c r="F1196" s="261" t="s">
        <v>830</v>
      </c>
      <c r="G1196" s="259"/>
      <c r="H1196" s="262">
        <v>20.73</v>
      </c>
      <c r="I1196" s="263"/>
      <c r="J1196" s="259"/>
      <c r="K1196" s="259"/>
      <c r="L1196" s="264"/>
      <c r="M1196" s="265"/>
      <c r="N1196" s="266"/>
      <c r="O1196" s="266"/>
      <c r="P1196" s="266"/>
      <c r="Q1196" s="266"/>
      <c r="R1196" s="266"/>
      <c r="S1196" s="266"/>
      <c r="T1196" s="26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8" t="s">
        <v>233</v>
      </c>
      <c r="AU1196" s="268" t="s">
        <v>89</v>
      </c>
      <c r="AV1196" s="14" t="s">
        <v>89</v>
      </c>
      <c r="AW1196" s="14" t="s">
        <v>35</v>
      </c>
      <c r="AX1196" s="14" t="s">
        <v>80</v>
      </c>
      <c r="AY1196" s="268" t="s">
        <v>222</v>
      </c>
    </row>
    <row r="1197" s="14" customFormat="1">
      <c r="A1197" s="14"/>
      <c r="B1197" s="258"/>
      <c r="C1197" s="259"/>
      <c r="D1197" s="249" t="s">
        <v>233</v>
      </c>
      <c r="E1197" s="260" t="s">
        <v>1</v>
      </c>
      <c r="F1197" s="261" t="s">
        <v>831</v>
      </c>
      <c r="G1197" s="259"/>
      <c r="H1197" s="262">
        <v>6.3499999999999996</v>
      </c>
      <c r="I1197" s="263"/>
      <c r="J1197" s="259"/>
      <c r="K1197" s="259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8" t="s">
        <v>233</v>
      </c>
      <c r="AU1197" s="268" t="s">
        <v>89</v>
      </c>
      <c r="AV1197" s="14" t="s">
        <v>89</v>
      </c>
      <c r="AW1197" s="14" t="s">
        <v>35</v>
      </c>
      <c r="AX1197" s="14" t="s">
        <v>80</v>
      </c>
      <c r="AY1197" s="268" t="s">
        <v>222</v>
      </c>
    </row>
    <row r="1198" s="14" customFormat="1">
      <c r="A1198" s="14"/>
      <c r="B1198" s="258"/>
      <c r="C1198" s="259"/>
      <c r="D1198" s="249" t="s">
        <v>233</v>
      </c>
      <c r="E1198" s="260" t="s">
        <v>1</v>
      </c>
      <c r="F1198" s="261" t="s">
        <v>832</v>
      </c>
      <c r="G1198" s="259"/>
      <c r="H1198" s="262">
        <v>6.8300000000000001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8" t="s">
        <v>233</v>
      </c>
      <c r="AU1198" s="268" t="s">
        <v>89</v>
      </c>
      <c r="AV1198" s="14" t="s">
        <v>89</v>
      </c>
      <c r="AW1198" s="14" t="s">
        <v>35</v>
      </c>
      <c r="AX1198" s="14" t="s">
        <v>80</v>
      </c>
      <c r="AY1198" s="268" t="s">
        <v>222</v>
      </c>
    </row>
    <row r="1199" s="14" customFormat="1">
      <c r="A1199" s="14"/>
      <c r="B1199" s="258"/>
      <c r="C1199" s="259"/>
      <c r="D1199" s="249" t="s">
        <v>233</v>
      </c>
      <c r="E1199" s="260" t="s">
        <v>1</v>
      </c>
      <c r="F1199" s="261" t="s">
        <v>833</v>
      </c>
      <c r="G1199" s="259"/>
      <c r="H1199" s="262">
        <v>8.5700000000000003</v>
      </c>
      <c r="I1199" s="263"/>
      <c r="J1199" s="259"/>
      <c r="K1199" s="259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8" t="s">
        <v>233</v>
      </c>
      <c r="AU1199" s="268" t="s">
        <v>89</v>
      </c>
      <c r="AV1199" s="14" t="s">
        <v>89</v>
      </c>
      <c r="AW1199" s="14" t="s">
        <v>35</v>
      </c>
      <c r="AX1199" s="14" t="s">
        <v>80</v>
      </c>
      <c r="AY1199" s="268" t="s">
        <v>222</v>
      </c>
    </row>
    <row r="1200" s="14" customFormat="1">
      <c r="A1200" s="14"/>
      <c r="B1200" s="258"/>
      <c r="C1200" s="259"/>
      <c r="D1200" s="249" t="s">
        <v>233</v>
      </c>
      <c r="E1200" s="260" t="s">
        <v>1</v>
      </c>
      <c r="F1200" s="261" t="s">
        <v>834</v>
      </c>
      <c r="G1200" s="259"/>
      <c r="H1200" s="262">
        <v>3.2200000000000002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233</v>
      </c>
      <c r="AU1200" s="268" t="s">
        <v>89</v>
      </c>
      <c r="AV1200" s="14" t="s">
        <v>89</v>
      </c>
      <c r="AW1200" s="14" t="s">
        <v>35</v>
      </c>
      <c r="AX1200" s="14" t="s">
        <v>80</v>
      </c>
      <c r="AY1200" s="268" t="s">
        <v>222</v>
      </c>
    </row>
    <row r="1201" s="14" customFormat="1">
      <c r="A1201" s="14"/>
      <c r="B1201" s="258"/>
      <c r="C1201" s="259"/>
      <c r="D1201" s="249" t="s">
        <v>233</v>
      </c>
      <c r="E1201" s="260" t="s">
        <v>1</v>
      </c>
      <c r="F1201" s="261" t="s">
        <v>835</v>
      </c>
      <c r="G1201" s="259"/>
      <c r="H1201" s="262">
        <v>41.359999999999999</v>
      </c>
      <c r="I1201" s="263"/>
      <c r="J1201" s="259"/>
      <c r="K1201" s="259"/>
      <c r="L1201" s="264"/>
      <c r="M1201" s="265"/>
      <c r="N1201" s="266"/>
      <c r="O1201" s="266"/>
      <c r="P1201" s="266"/>
      <c r="Q1201" s="266"/>
      <c r="R1201" s="266"/>
      <c r="S1201" s="266"/>
      <c r="T1201" s="26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8" t="s">
        <v>233</v>
      </c>
      <c r="AU1201" s="268" t="s">
        <v>89</v>
      </c>
      <c r="AV1201" s="14" t="s">
        <v>89</v>
      </c>
      <c r="AW1201" s="14" t="s">
        <v>35</v>
      </c>
      <c r="AX1201" s="14" t="s">
        <v>80</v>
      </c>
      <c r="AY1201" s="268" t="s">
        <v>222</v>
      </c>
    </row>
    <row r="1202" s="14" customFormat="1">
      <c r="A1202" s="14"/>
      <c r="B1202" s="258"/>
      <c r="C1202" s="259"/>
      <c r="D1202" s="249" t="s">
        <v>233</v>
      </c>
      <c r="E1202" s="260" t="s">
        <v>1</v>
      </c>
      <c r="F1202" s="261" t="s">
        <v>836</v>
      </c>
      <c r="G1202" s="259"/>
      <c r="H1202" s="262">
        <v>8.0099999999999998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8" t="s">
        <v>233</v>
      </c>
      <c r="AU1202" s="268" t="s">
        <v>89</v>
      </c>
      <c r="AV1202" s="14" t="s">
        <v>89</v>
      </c>
      <c r="AW1202" s="14" t="s">
        <v>35</v>
      </c>
      <c r="AX1202" s="14" t="s">
        <v>80</v>
      </c>
      <c r="AY1202" s="268" t="s">
        <v>222</v>
      </c>
    </row>
    <row r="1203" s="15" customFormat="1">
      <c r="A1203" s="15"/>
      <c r="B1203" s="269"/>
      <c r="C1203" s="270"/>
      <c r="D1203" s="249" t="s">
        <v>233</v>
      </c>
      <c r="E1203" s="271" t="s">
        <v>1</v>
      </c>
      <c r="F1203" s="272" t="s">
        <v>242</v>
      </c>
      <c r="G1203" s="270"/>
      <c r="H1203" s="273">
        <v>228.71000000000001</v>
      </c>
      <c r="I1203" s="274"/>
      <c r="J1203" s="270"/>
      <c r="K1203" s="270"/>
      <c r="L1203" s="275"/>
      <c r="M1203" s="276"/>
      <c r="N1203" s="277"/>
      <c r="O1203" s="277"/>
      <c r="P1203" s="277"/>
      <c r="Q1203" s="277"/>
      <c r="R1203" s="277"/>
      <c r="S1203" s="277"/>
      <c r="T1203" s="278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9" t="s">
        <v>233</v>
      </c>
      <c r="AU1203" s="279" t="s">
        <v>89</v>
      </c>
      <c r="AV1203" s="15" t="s">
        <v>114</v>
      </c>
      <c r="AW1203" s="15" t="s">
        <v>35</v>
      </c>
      <c r="AX1203" s="15" t="s">
        <v>87</v>
      </c>
      <c r="AY1203" s="279" t="s">
        <v>222</v>
      </c>
    </row>
    <row r="1204" s="2" customFormat="1" ht="24.15" customHeight="1">
      <c r="A1204" s="40"/>
      <c r="B1204" s="41"/>
      <c r="C1204" s="280" t="s">
        <v>1070</v>
      </c>
      <c r="D1204" s="280" t="s">
        <v>367</v>
      </c>
      <c r="E1204" s="281" t="s">
        <v>1071</v>
      </c>
      <c r="F1204" s="282" t="s">
        <v>1072</v>
      </c>
      <c r="G1204" s="283" t="s">
        <v>228</v>
      </c>
      <c r="H1204" s="284">
        <v>240.14599999999999</v>
      </c>
      <c r="I1204" s="285"/>
      <c r="J1204" s="286">
        <f>ROUND(I1204*H1204,2)</f>
        <v>0</v>
      </c>
      <c r="K1204" s="282" t="s">
        <v>229</v>
      </c>
      <c r="L1204" s="287"/>
      <c r="M1204" s="288" t="s">
        <v>1</v>
      </c>
      <c r="N1204" s="289" t="s">
        <v>45</v>
      </c>
      <c r="O1204" s="93"/>
      <c r="P1204" s="238">
        <f>O1204*H1204</f>
        <v>0</v>
      </c>
      <c r="Q1204" s="238">
        <v>0.00175</v>
      </c>
      <c r="R1204" s="238">
        <f>Q1204*H1204</f>
        <v>0.4202555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468</v>
      </c>
      <c r="AT1204" s="240" t="s">
        <v>367</v>
      </c>
      <c r="AU1204" s="240" t="s">
        <v>89</v>
      </c>
      <c r="AY1204" s="19" t="s">
        <v>222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9" t="s">
        <v>87</v>
      </c>
      <c r="BK1204" s="241">
        <f>ROUND(I1204*H1204,2)</f>
        <v>0</v>
      </c>
      <c r="BL1204" s="19" t="s">
        <v>267</v>
      </c>
      <c r="BM1204" s="240" t="s">
        <v>1073</v>
      </c>
    </row>
    <row r="1205" s="14" customFormat="1">
      <c r="A1205" s="14"/>
      <c r="B1205" s="258"/>
      <c r="C1205" s="259"/>
      <c r="D1205" s="249" t="s">
        <v>233</v>
      </c>
      <c r="E1205" s="260" t="s">
        <v>1</v>
      </c>
      <c r="F1205" s="261" t="s">
        <v>1074</v>
      </c>
      <c r="G1205" s="259"/>
      <c r="H1205" s="262">
        <v>240.14599999999999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8" t="s">
        <v>233</v>
      </c>
      <c r="AU1205" s="268" t="s">
        <v>89</v>
      </c>
      <c r="AV1205" s="14" t="s">
        <v>89</v>
      </c>
      <c r="AW1205" s="14" t="s">
        <v>35</v>
      </c>
      <c r="AX1205" s="14" t="s">
        <v>80</v>
      </c>
      <c r="AY1205" s="268" t="s">
        <v>222</v>
      </c>
    </row>
    <row r="1206" s="15" customFormat="1">
      <c r="A1206" s="15"/>
      <c r="B1206" s="269"/>
      <c r="C1206" s="270"/>
      <c r="D1206" s="249" t="s">
        <v>233</v>
      </c>
      <c r="E1206" s="271" t="s">
        <v>1</v>
      </c>
      <c r="F1206" s="272" t="s">
        <v>242</v>
      </c>
      <c r="G1206" s="270"/>
      <c r="H1206" s="273">
        <v>240.14599999999999</v>
      </c>
      <c r="I1206" s="274"/>
      <c r="J1206" s="270"/>
      <c r="K1206" s="270"/>
      <c r="L1206" s="275"/>
      <c r="M1206" s="276"/>
      <c r="N1206" s="277"/>
      <c r="O1206" s="277"/>
      <c r="P1206" s="277"/>
      <c r="Q1206" s="277"/>
      <c r="R1206" s="277"/>
      <c r="S1206" s="277"/>
      <c r="T1206" s="278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9" t="s">
        <v>233</v>
      </c>
      <c r="AU1206" s="279" t="s">
        <v>89</v>
      </c>
      <c r="AV1206" s="15" t="s">
        <v>114</v>
      </c>
      <c r="AW1206" s="15" t="s">
        <v>35</v>
      </c>
      <c r="AX1206" s="15" t="s">
        <v>87</v>
      </c>
      <c r="AY1206" s="279" t="s">
        <v>222</v>
      </c>
    </row>
    <row r="1207" s="2" customFormat="1" ht="24.15" customHeight="1">
      <c r="A1207" s="40"/>
      <c r="B1207" s="41"/>
      <c r="C1207" s="229" t="s">
        <v>792</v>
      </c>
      <c r="D1207" s="229" t="s">
        <v>225</v>
      </c>
      <c r="E1207" s="230" t="s">
        <v>1075</v>
      </c>
      <c r="F1207" s="231" t="s">
        <v>1076</v>
      </c>
      <c r="G1207" s="232" t="s">
        <v>228</v>
      </c>
      <c r="H1207" s="233">
        <v>228.71000000000001</v>
      </c>
      <c r="I1207" s="234"/>
      <c r="J1207" s="235">
        <f>ROUND(I1207*H1207,2)</f>
        <v>0</v>
      </c>
      <c r="K1207" s="231" t="s">
        <v>229</v>
      </c>
      <c r="L1207" s="46"/>
      <c r="M1207" s="236" t="s">
        <v>1</v>
      </c>
      <c r="N1207" s="237" t="s">
        <v>45</v>
      </c>
      <c r="O1207" s="93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267</v>
      </c>
      <c r="AT1207" s="240" t="s">
        <v>225</v>
      </c>
      <c r="AU1207" s="240" t="s">
        <v>89</v>
      </c>
      <c r="AY1207" s="19" t="s">
        <v>222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87</v>
      </c>
      <c r="BK1207" s="241">
        <f>ROUND(I1207*H1207,2)</f>
        <v>0</v>
      </c>
      <c r="BL1207" s="19" t="s">
        <v>267</v>
      </c>
      <c r="BM1207" s="240" t="s">
        <v>1077</v>
      </c>
    </row>
    <row r="1208" s="2" customFormat="1">
      <c r="A1208" s="40"/>
      <c r="B1208" s="41"/>
      <c r="C1208" s="42"/>
      <c r="D1208" s="242" t="s">
        <v>231</v>
      </c>
      <c r="E1208" s="42"/>
      <c r="F1208" s="243" t="s">
        <v>1078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231</v>
      </c>
      <c r="AU1208" s="19" t="s">
        <v>89</v>
      </c>
    </row>
    <row r="1209" s="13" customFormat="1">
      <c r="A1209" s="13"/>
      <c r="B1209" s="247"/>
      <c r="C1209" s="248"/>
      <c r="D1209" s="249" t="s">
        <v>233</v>
      </c>
      <c r="E1209" s="250" t="s">
        <v>1</v>
      </c>
      <c r="F1209" s="251" t="s">
        <v>234</v>
      </c>
      <c r="G1209" s="248"/>
      <c r="H1209" s="250" t="s">
        <v>1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7" t="s">
        <v>233</v>
      </c>
      <c r="AU1209" s="257" t="s">
        <v>89</v>
      </c>
      <c r="AV1209" s="13" t="s">
        <v>87</v>
      </c>
      <c r="AW1209" s="13" t="s">
        <v>35</v>
      </c>
      <c r="AX1209" s="13" t="s">
        <v>80</v>
      </c>
      <c r="AY1209" s="257" t="s">
        <v>222</v>
      </c>
    </row>
    <row r="1210" s="13" customFormat="1">
      <c r="A1210" s="13"/>
      <c r="B1210" s="247"/>
      <c r="C1210" s="248"/>
      <c r="D1210" s="249" t="s">
        <v>233</v>
      </c>
      <c r="E1210" s="250" t="s">
        <v>1</v>
      </c>
      <c r="F1210" s="251" t="s">
        <v>235</v>
      </c>
      <c r="G1210" s="248"/>
      <c r="H1210" s="250" t="s">
        <v>1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7" t="s">
        <v>233</v>
      </c>
      <c r="AU1210" s="257" t="s">
        <v>89</v>
      </c>
      <c r="AV1210" s="13" t="s">
        <v>87</v>
      </c>
      <c r="AW1210" s="13" t="s">
        <v>35</v>
      </c>
      <c r="AX1210" s="13" t="s">
        <v>80</v>
      </c>
      <c r="AY1210" s="257" t="s">
        <v>222</v>
      </c>
    </row>
    <row r="1211" s="13" customFormat="1">
      <c r="A1211" s="13"/>
      <c r="B1211" s="247"/>
      <c r="C1211" s="248"/>
      <c r="D1211" s="249" t="s">
        <v>233</v>
      </c>
      <c r="E1211" s="250" t="s">
        <v>1</v>
      </c>
      <c r="F1211" s="251" t="s">
        <v>237</v>
      </c>
      <c r="G1211" s="248"/>
      <c r="H1211" s="250" t="s">
        <v>1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7" t="s">
        <v>233</v>
      </c>
      <c r="AU1211" s="257" t="s">
        <v>89</v>
      </c>
      <c r="AV1211" s="13" t="s">
        <v>87</v>
      </c>
      <c r="AW1211" s="13" t="s">
        <v>35</v>
      </c>
      <c r="AX1211" s="13" t="s">
        <v>80</v>
      </c>
      <c r="AY1211" s="257" t="s">
        <v>222</v>
      </c>
    </row>
    <row r="1212" s="13" customFormat="1">
      <c r="A1212" s="13"/>
      <c r="B1212" s="247"/>
      <c r="C1212" s="248"/>
      <c r="D1212" s="249" t="s">
        <v>233</v>
      </c>
      <c r="E1212" s="250" t="s">
        <v>1</v>
      </c>
      <c r="F1212" s="251" t="s">
        <v>409</v>
      </c>
      <c r="G1212" s="248"/>
      <c r="H1212" s="250" t="s">
        <v>1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7" t="s">
        <v>233</v>
      </c>
      <c r="AU1212" s="257" t="s">
        <v>89</v>
      </c>
      <c r="AV1212" s="13" t="s">
        <v>87</v>
      </c>
      <c r="AW1212" s="13" t="s">
        <v>35</v>
      </c>
      <c r="AX1212" s="13" t="s">
        <v>80</v>
      </c>
      <c r="AY1212" s="257" t="s">
        <v>222</v>
      </c>
    </row>
    <row r="1213" s="14" customFormat="1">
      <c r="A1213" s="14"/>
      <c r="B1213" s="258"/>
      <c r="C1213" s="259"/>
      <c r="D1213" s="249" t="s">
        <v>233</v>
      </c>
      <c r="E1213" s="260" t="s">
        <v>1</v>
      </c>
      <c r="F1213" s="261" t="s">
        <v>814</v>
      </c>
      <c r="G1213" s="259"/>
      <c r="H1213" s="262">
        <v>11.16</v>
      </c>
      <c r="I1213" s="263"/>
      <c r="J1213" s="259"/>
      <c r="K1213" s="259"/>
      <c r="L1213" s="264"/>
      <c r="M1213" s="265"/>
      <c r="N1213" s="266"/>
      <c r="O1213" s="266"/>
      <c r="P1213" s="266"/>
      <c r="Q1213" s="266"/>
      <c r="R1213" s="266"/>
      <c r="S1213" s="266"/>
      <c r="T1213" s="26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8" t="s">
        <v>233</v>
      </c>
      <c r="AU1213" s="268" t="s">
        <v>89</v>
      </c>
      <c r="AV1213" s="14" t="s">
        <v>89</v>
      </c>
      <c r="AW1213" s="14" t="s">
        <v>35</v>
      </c>
      <c r="AX1213" s="14" t="s">
        <v>80</v>
      </c>
      <c r="AY1213" s="268" t="s">
        <v>222</v>
      </c>
    </row>
    <row r="1214" s="14" customFormat="1">
      <c r="A1214" s="14"/>
      <c r="B1214" s="258"/>
      <c r="C1214" s="259"/>
      <c r="D1214" s="249" t="s">
        <v>233</v>
      </c>
      <c r="E1214" s="260" t="s">
        <v>1</v>
      </c>
      <c r="F1214" s="261" t="s">
        <v>815</v>
      </c>
      <c r="G1214" s="259"/>
      <c r="H1214" s="262">
        <v>11.060000000000001</v>
      </c>
      <c r="I1214" s="263"/>
      <c r="J1214" s="259"/>
      <c r="K1214" s="259"/>
      <c r="L1214" s="264"/>
      <c r="M1214" s="265"/>
      <c r="N1214" s="266"/>
      <c r="O1214" s="266"/>
      <c r="P1214" s="266"/>
      <c r="Q1214" s="266"/>
      <c r="R1214" s="266"/>
      <c r="S1214" s="266"/>
      <c r="T1214" s="26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8" t="s">
        <v>233</v>
      </c>
      <c r="AU1214" s="268" t="s">
        <v>89</v>
      </c>
      <c r="AV1214" s="14" t="s">
        <v>89</v>
      </c>
      <c r="AW1214" s="14" t="s">
        <v>35</v>
      </c>
      <c r="AX1214" s="14" t="s">
        <v>80</v>
      </c>
      <c r="AY1214" s="268" t="s">
        <v>222</v>
      </c>
    </row>
    <row r="1215" s="14" customFormat="1">
      <c r="A1215" s="14"/>
      <c r="B1215" s="258"/>
      <c r="C1215" s="259"/>
      <c r="D1215" s="249" t="s">
        <v>233</v>
      </c>
      <c r="E1215" s="260" t="s">
        <v>1</v>
      </c>
      <c r="F1215" s="261" t="s">
        <v>816</v>
      </c>
      <c r="G1215" s="259"/>
      <c r="H1215" s="262">
        <v>37.950000000000003</v>
      </c>
      <c r="I1215" s="263"/>
      <c r="J1215" s="259"/>
      <c r="K1215" s="259"/>
      <c r="L1215" s="264"/>
      <c r="M1215" s="265"/>
      <c r="N1215" s="266"/>
      <c r="O1215" s="266"/>
      <c r="P1215" s="266"/>
      <c r="Q1215" s="266"/>
      <c r="R1215" s="266"/>
      <c r="S1215" s="266"/>
      <c r="T1215" s="26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8" t="s">
        <v>233</v>
      </c>
      <c r="AU1215" s="268" t="s">
        <v>89</v>
      </c>
      <c r="AV1215" s="14" t="s">
        <v>89</v>
      </c>
      <c r="AW1215" s="14" t="s">
        <v>35</v>
      </c>
      <c r="AX1215" s="14" t="s">
        <v>80</v>
      </c>
      <c r="AY1215" s="268" t="s">
        <v>222</v>
      </c>
    </row>
    <row r="1216" s="14" customFormat="1">
      <c r="A1216" s="14"/>
      <c r="B1216" s="258"/>
      <c r="C1216" s="259"/>
      <c r="D1216" s="249" t="s">
        <v>233</v>
      </c>
      <c r="E1216" s="260" t="s">
        <v>1</v>
      </c>
      <c r="F1216" s="261" t="s">
        <v>817</v>
      </c>
      <c r="G1216" s="259"/>
      <c r="H1216" s="262">
        <v>4.04</v>
      </c>
      <c r="I1216" s="263"/>
      <c r="J1216" s="259"/>
      <c r="K1216" s="259"/>
      <c r="L1216" s="264"/>
      <c r="M1216" s="265"/>
      <c r="N1216" s="266"/>
      <c r="O1216" s="266"/>
      <c r="P1216" s="266"/>
      <c r="Q1216" s="266"/>
      <c r="R1216" s="266"/>
      <c r="S1216" s="266"/>
      <c r="T1216" s="26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8" t="s">
        <v>233</v>
      </c>
      <c r="AU1216" s="268" t="s">
        <v>89</v>
      </c>
      <c r="AV1216" s="14" t="s">
        <v>89</v>
      </c>
      <c r="AW1216" s="14" t="s">
        <v>35</v>
      </c>
      <c r="AX1216" s="14" t="s">
        <v>80</v>
      </c>
      <c r="AY1216" s="268" t="s">
        <v>222</v>
      </c>
    </row>
    <row r="1217" s="14" customFormat="1">
      <c r="A1217" s="14"/>
      <c r="B1217" s="258"/>
      <c r="C1217" s="259"/>
      <c r="D1217" s="249" t="s">
        <v>233</v>
      </c>
      <c r="E1217" s="260" t="s">
        <v>1</v>
      </c>
      <c r="F1217" s="261" t="s">
        <v>818</v>
      </c>
      <c r="G1217" s="259"/>
      <c r="H1217" s="262">
        <v>6.2300000000000004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8" t="s">
        <v>233</v>
      </c>
      <c r="AU1217" s="268" t="s">
        <v>89</v>
      </c>
      <c r="AV1217" s="14" t="s">
        <v>89</v>
      </c>
      <c r="AW1217" s="14" t="s">
        <v>35</v>
      </c>
      <c r="AX1217" s="14" t="s">
        <v>80</v>
      </c>
      <c r="AY1217" s="268" t="s">
        <v>222</v>
      </c>
    </row>
    <row r="1218" s="14" customFormat="1">
      <c r="A1218" s="14"/>
      <c r="B1218" s="258"/>
      <c r="C1218" s="259"/>
      <c r="D1218" s="249" t="s">
        <v>233</v>
      </c>
      <c r="E1218" s="260" t="s">
        <v>1</v>
      </c>
      <c r="F1218" s="261" t="s">
        <v>819</v>
      </c>
      <c r="G1218" s="259"/>
      <c r="H1218" s="262">
        <v>13.9</v>
      </c>
      <c r="I1218" s="263"/>
      <c r="J1218" s="259"/>
      <c r="K1218" s="259"/>
      <c r="L1218" s="264"/>
      <c r="M1218" s="265"/>
      <c r="N1218" s="266"/>
      <c r="O1218" s="266"/>
      <c r="P1218" s="266"/>
      <c r="Q1218" s="266"/>
      <c r="R1218" s="266"/>
      <c r="S1218" s="266"/>
      <c r="T1218" s="26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8" t="s">
        <v>233</v>
      </c>
      <c r="AU1218" s="268" t="s">
        <v>89</v>
      </c>
      <c r="AV1218" s="14" t="s">
        <v>89</v>
      </c>
      <c r="AW1218" s="14" t="s">
        <v>35</v>
      </c>
      <c r="AX1218" s="14" t="s">
        <v>80</v>
      </c>
      <c r="AY1218" s="268" t="s">
        <v>222</v>
      </c>
    </row>
    <row r="1219" s="14" customFormat="1">
      <c r="A1219" s="14"/>
      <c r="B1219" s="258"/>
      <c r="C1219" s="259"/>
      <c r="D1219" s="249" t="s">
        <v>233</v>
      </c>
      <c r="E1219" s="260" t="s">
        <v>1</v>
      </c>
      <c r="F1219" s="261" t="s">
        <v>820</v>
      </c>
      <c r="G1219" s="259"/>
      <c r="H1219" s="262">
        <v>4.0999999999999996</v>
      </c>
      <c r="I1219" s="263"/>
      <c r="J1219" s="259"/>
      <c r="K1219" s="259"/>
      <c r="L1219" s="264"/>
      <c r="M1219" s="265"/>
      <c r="N1219" s="266"/>
      <c r="O1219" s="266"/>
      <c r="P1219" s="266"/>
      <c r="Q1219" s="266"/>
      <c r="R1219" s="266"/>
      <c r="S1219" s="266"/>
      <c r="T1219" s="26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8" t="s">
        <v>233</v>
      </c>
      <c r="AU1219" s="268" t="s">
        <v>89</v>
      </c>
      <c r="AV1219" s="14" t="s">
        <v>89</v>
      </c>
      <c r="AW1219" s="14" t="s">
        <v>35</v>
      </c>
      <c r="AX1219" s="14" t="s">
        <v>80</v>
      </c>
      <c r="AY1219" s="268" t="s">
        <v>222</v>
      </c>
    </row>
    <row r="1220" s="14" customFormat="1">
      <c r="A1220" s="14"/>
      <c r="B1220" s="258"/>
      <c r="C1220" s="259"/>
      <c r="D1220" s="249" t="s">
        <v>233</v>
      </c>
      <c r="E1220" s="260" t="s">
        <v>1</v>
      </c>
      <c r="F1220" s="261" t="s">
        <v>821</v>
      </c>
      <c r="G1220" s="259"/>
      <c r="H1220" s="262">
        <v>3.6899999999999999</v>
      </c>
      <c r="I1220" s="263"/>
      <c r="J1220" s="259"/>
      <c r="K1220" s="259"/>
      <c r="L1220" s="264"/>
      <c r="M1220" s="265"/>
      <c r="N1220" s="266"/>
      <c r="O1220" s="266"/>
      <c r="P1220" s="266"/>
      <c r="Q1220" s="266"/>
      <c r="R1220" s="266"/>
      <c r="S1220" s="266"/>
      <c r="T1220" s="26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8" t="s">
        <v>233</v>
      </c>
      <c r="AU1220" s="268" t="s">
        <v>89</v>
      </c>
      <c r="AV1220" s="14" t="s">
        <v>89</v>
      </c>
      <c r="AW1220" s="14" t="s">
        <v>35</v>
      </c>
      <c r="AX1220" s="14" t="s">
        <v>80</v>
      </c>
      <c r="AY1220" s="268" t="s">
        <v>222</v>
      </c>
    </row>
    <row r="1221" s="14" customFormat="1">
      <c r="A1221" s="14"/>
      <c r="B1221" s="258"/>
      <c r="C1221" s="259"/>
      <c r="D1221" s="249" t="s">
        <v>233</v>
      </c>
      <c r="E1221" s="260" t="s">
        <v>1</v>
      </c>
      <c r="F1221" s="261" t="s">
        <v>822</v>
      </c>
      <c r="G1221" s="259"/>
      <c r="H1221" s="262">
        <v>13.9</v>
      </c>
      <c r="I1221" s="263"/>
      <c r="J1221" s="259"/>
      <c r="K1221" s="259"/>
      <c r="L1221" s="264"/>
      <c r="M1221" s="265"/>
      <c r="N1221" s="266"/>
      <c r="O1221" s="266"/>
      <c r="P1221" s="266"/>
      <c r="Q1221" s="266"/>
      <c r="R1221" s="266"/>
      <c r="S1221" s="266"/>
      <c r="T1221" s="26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8" t="s">
        <v>233</v>
      </c>
      <c r="AU1221" s="268" t="s">
        <v>89</v>
      </c>
      <c r="AV1221" s="14" t="s">
        <v>89</v>
      </c>
      <c r="AW1221" s="14" t="s">
        <v>35</v>
      </c>
      <c r="AX1221" s="14" t="s">
        <v>80</v>
      </c>
      <c r="AY1221" s="268" t="s">
        <v>222</v>
      </c>
    </row>
    <row r="1222" s="14" customFormat="1">
      <c r="A1222" s="14"/>
      <c r="B1222" s="258"/>
      <c r="C1222" s="259"/>
      <c r="D1222" s="249" t="s">
        <v>233</v>
      </c>
      <c r="E1222" s="260" t="s">
        <v>1</v>
      </c>
      <c r="F1222" s="261" t="s">
        <v>823</v>
      </c>
      <c r="G1222" s="259"/>
      <c r="H1222" s="262">
        <v>4.1600000000000001</v>
      </c>
      <c r="I1222" s="263"/>
      <c r="J1222" s="259"/>
      <c r="K1222" s="259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8" t="s">
        <v>233</v>
      </c>
      <c r="AU1222" s="268" t="s">
        <v>89</v>
      </c>
      <c r="AV1222" s="14" t="s">
        <v>89</v>
      </c>
      <c r="AW1222" s="14" t="s">
        <v>35</v>
      </c>
      <c r="AX1222" s="14" t="s">
        <v>80</v>
      </c>
      <c r="AY1222" s="268" t="s">
        <v>222</v>
      </c>
    </row>
    <row r="1223" s="14" customFormat="1">
      <c r="A1223" s="14"/>
      <c r="B1223" s="258"/>
      <c r="C1223" s="259"/>
      <c r="D1223" s="249" t="s">
        <v>233</v>
      </c>
      <c r="E1223" s="260" t="s">
        <v>1</v>
      </c>
      <c r="F1223" s="261" t="s">
        <v>824</v>
      </c>
      <c r="G1223" s="259"/>
      <c r="H1223" s="262">
        <v>3.6899999999999999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8" t="s">
        <v>233</v>
      </c>
      <c r="AU1223" s="268" t="s">
        <v>89</v>
      </c>
      <c r="AV1223" s="14" t="s">
        <v>89</v>
      </c>
      <c r="AW1223" s="14" t="s">
        <v>35</v>
      </c>
      <c r="AX1223" s="14" t="s">
        <v>80</v>
      </c>
      <c r="AY1223" s="268" t="s">
        <v>222</v>
      </c>
    </row>
    <row r="1224" s="14" customFormat="1">
      <c r="A1224" s="14"/>
      <c r="B1224" s="258"/>
      <c r="C1224" s="259"/>
      <c r="D1224" s="249" t="s">
        <v>233</v>
      </c>
      <c r="E1224" s="260" t="s">
        <v>1</v>
      </c>
      <c r="F1224" s="261" t="s">
        <v>825</v>
      </c>
      <c r="G1224" s="259"/>
      <c r="H1224" s="262">
        <v>8.5299999999999994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233</v>
      </c>
      <c r="AU1224" s="268" t="s">
        <v>89</v>
      </c>
      <c r="AV1224" s="14" t="s">
        <v>89</v>
      </c>
      <c r="AW1224" s="14" t="s">
        <v>35</v>
      </c>
      <c r="AX1224" s="14" t="s">
        <v>80</v>
      </c>
      <c r="AY1224" s="268" t="s">
        <v>222</v>
      </c>
    </row>
    <row r="1225" s="14" customFormat="1">
      <c r="A1225" s="14"/>
      <c r="B1225" s="258"/>
      <c r="C1225" s="259"/>
      <c r="D1225" s="249" t="s">
        <v>233</v>
      </c>
      <c r="E1225" s="260" t="s">
        <v>1</v>
      </c>
      <c r="F1225" s="261" t="s">
        <v>826</v>
      </c>
      <c r="G1225" s="259"/>
      <c r="H1225" s="262">
        <v>5.4500000000000002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233</v>
      </c>
      <c r="AU1225" s="268" t="s">
        <v>89</v>
      </c>
      <c r="AV1225" s="14" t="s">
        <v>89</v>
      </c>
      <c r="AW1225" s="14" t="s">
        <v>35</v>
      </c>
      <c r="AX1225" s="14" t="s">
        <v>80</v>
      </c>
      <c r="AY1225" s="268" t="s">
        <v>222</v>
      </c>
    </row>
    <row r="1226" s="14" customFormat="1">
      <c r="A1226" s="14"/>
      <c r="B1226" s="258"/>
      <c r="C1226" s="259"/>
      <c r="D1226" s="249" t="s">
        <v>233</v>
      </c>
      <c r="E1226" s="260" t="s">
        <v>1</v>
      </c>
      <c r="F1226" s="261" t="s">
        <v>827</v>
      </c>
      <c r="G1226" s="259"/>
      <c r="H1226" s="262">
        <v>1.5</v>
      </c>
      <c r="I1226" s="263"/>
      <c r="J1226" s="259"/>
      <c r="K1226" s="259"/>
      <c r="L1226" s="264"/>
      <c r="M1226" s="265"/>
      <c r="N1226" s="266"/>
      <c r="O1226" s="266"/>
      <c r="P1226" s="266"/>
      <c r="Q1226" s="266"/>
      <c r="R1226" s="266"/>
      <c r="S1226" s="266"/>
      <c r="T1226" s="26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8" t="s">
        <v>233</v>
      </c>
      <c r="AU1226" s="268" t="s">
        <v>89</v>
      </c>
      <c r="AV1226" s="14" t="s">
        <v>89</v>
      </c>
      <c r="AW1226" s="14" t="s">
        <v>35</v>
      </c>
      <c r="AX1226" s="14" t="s">
        <v>80</v>
      </c>
      <c r="AY1226" s="268" t="s">
        <v>222</v>
      </c>
    </row>
    <row r="1227" s="14" customFormat="1">
      <c r="A1227" s="14"/>
      <c r="B1227" s="258"/>
      <c r="C1227" s="259"/>
      <c r="D1227" s="249" t="s">
        <v>233</v>
      </c>
      <c r="E1227" s="260" t="s">
        <v>1</v>
      </c>
      <c r="F1227" s="261" t="s">
        <v>828</v>
      </c>
      <c r="G1227" s="259"/>
      <c r="H1227" s="262">
        <v>1.97</v>
      </c>
      <c r="I1227" s="263"/>
      <c r="J1227" s="259"/>
      <c r="K1227" s="259"/>
      <c r="L1227" s="264"/>
      <c r="M1227" s="265"/>
      <c r="N1227" s="266"/>
      <c r="O1227" s="266"/>
      <c r="P1227" s="266"/>
      <c r="Q1227" s="266"/>
      <c r="R1227" s="266"/>
      <c r="S1227" s="266"/>
      <c r="T1227" s="26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8" t="s">
        <v>233</v>
      </c>
      <c r="AU1227" s="268" t="s">
        <v>89</v>
      </c>
      <c r="AV1227" s="14" t="s">
        <v>89</v>
      </c>
      <c r="AW1227" s="14" t="s">
        <v>35</v>
      </c>
      <c r="AX1227" s="14" t="s">
        <v>80</v>
      </c>
      <c r="AY1227" s="268" t="s">
        <v>222</v>
      </c>
    </row>
    <row r="1228" s="14" customFormat="1">
      <c r="A1228" s="14"/>
      <c r="B1228" s="258"/>
      <c r="C1228" s="259"/>
      <c r="D1228" s="249" t="s">
        <v>233</v>
      </c>
      <c r="E1228" s="260" t="s">
        <v>1</v>
      </c>
      <c r="F1228" s="261" t="s">
        <v>829</v>
      </c>
      <c r="G1228" s="259"/>
      <c r="H1228" s="262">
        <v>2.3100000000000001</v>
      </c>
      <c r="I1228" s="263"/>
      <c r="J1228" s="259"/>
      <c r="K1228" s="259"/>
      <c r="L1228" s="264"/>
      <c r="M1228" s="265"/>
      <c r="N1228" s="266"/>
      <c r="O1228" s="266"/>
      <c r="P1228" s="266"/>
      <c r="Q1228" s="266"/>
      <c r="R1228" s="266"/>
      <c r="S1228" s="266"/>
      <c r="T1228" s="26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8" t="s">
        <v>233</v>
      </c>
      <c r="AU1228" s="268" t="s">
        <v>89</v>
      </c>
      <c r="AV1228" s="14" t="s">
        <v>89</v>
      </c>
      <c r="AW1228" s="14" t="s">
        <v>35</v>
      </c>
      <c r="AX1228" s="14" t="s">
        <v>80</v>
      </c>
      <c r="AY1228" s="268" t="s">
        <v>222</v>
      </c>
    </row>
    <row r="1229" s="14" customFormat="1">
      <c r="A1229" s="14"/>
      <c r="B1229" s="258"/>
      <c r="C1229" s="259"/>
      <c r="D1229" s="249" t="s">
        <v>233</v>
      </c>
      <c r="E1229" s="260" t="s">
        <v>1</v>
      </c>
      <c r="F1229" s="261" t="s">
        <v>830</v>
      </c>
      <c r="G1229" s="259"/>
      <c r="H1229" s="262">
        <v>20.73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233</v>
      </c>
      <c r="AU1229" s="268" t="s">
        <v>89</v>
      </c>
      <c r="AV1229" s="14" t="s">
        <v>89</v>
      </c>
      <c r="AW1229" s="14" t="s">
        <v>35</v>
      </c>
      <c r="AX1229" s="14" t="s">
        <v>80</v>
      </c>
      <c r="AY1229" s="268" t="s">
        <v>222</v>
      </c>
    </row>
    <row r="1230" s="14" customFormat="1">
      <c r="A1230" s="14"/>
      <c r="B1230" s="258"/>
      <c r="C1230" s="259"/>
      <c r="D1230" s="249" t="s">
        <v>233</v>
      </c>
      <c r="E1230" s="260" t="s">
        <v>1</v>
      </c>
      <c r="F1230" s="261" t="s">
        <v>831</v>
      </c>
      <c r="G1230" s="259"/>
      <c r="H1230" s="262">
        <v>6.3499999999999996</v>
      </c>
      <c r="I1230" s="263"/>
      <c r="J1230" s="259"/>
      <c r="K1230" s="259"/>
      <c r="L1230" s="264"/>
      <c r="M1230" s="265"/>
      <c r="N1230" s="266"/>
      <c r="O1230" s="266"/>
      <c r="P1230" s="266"/>
      <c r="Q1230" s="266"/>
      <c r="R1230" s="266"/>
      <c r="S1230" s="266"/>
      <c r="T1230" s="26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8" t="s">
        <v>233</v>
      </c>
      <c r="AU1230" s="268" t="s">
        <v>89</v>
      </c>
      <c r="AV1230" s="14" t="s">
        <v>89</v>
      </c>
      <c r="AW1230" s="14" t="s">
        <v>35</v>
      </c>
      <c r="AX1230" s="14" t="s">
        <v>80</v>
      </c>
      <c r="AY1230" s="268" t="s">
        <v>222</v>
      </c>
    </row>
    <row r="1231" s="14" customFormat="1">
      <c r="A1231" s="14"/>
      <c r="B1231" s="258"/>
      <c r="C1231" s="259"/>
      <c r="D1231" s="249" t="s">
        <v>233</v>
      </c>
      <c r="E1231" s="260" t="s">
        <v>1</v>
      </c>
      <c r="F1231" s="261" t="s">
        <v>832</v>
      </c>
      <c r="G1231" s="259"/>
      <c r="H1231" s="262">
        <v>6.8300000000000001</v>
      </c>
      <c r="I1231" s="263"/>
      <c r="J1231" s="259"/>
      <c r="K1231" s="259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8" t="s">
        <v>233</v>
      </c>
      <c r="AU1231" s="268" t="s">
        <v>89</v>
      </c>
      <c r="AV1231" s="14" t="s">
        <v>89</v>
      </c>
      <c r="AW1231" s="14" t="s">
        <v>35</v>
      </c>
      <c r="AX1231" s="14" t="s">
        <v>80</v>
      </c>
      <c r="AY1231" s="268" t="s">
        <v>222</v>
      </c>
    </row>
    <row r="1232" s="14" customFormat="1">
      <c r="A1232" s="14"/>
      <c r="B1232" s="258"/>
      <c r="C1232" s="259"/>
      <c r="D1232" s="249" t="s">
        <v>233</v>
      </c>
      <c r="E1232" s="260" t="s">
        <v>1</v>
      </c>
      <c r="F1232" s="261" t="s">
        <v>833</v>
      </c>
      <c r="G1232" s="259"/>
      <c r="H1232" s="262">
        <v>8.5700000000000003</v>
      </c>
      <c r="I1232" s="263"/>
      <c r="J1232" s="259"/>
      <c r="K1232" s="259"/>
      <c r="L1232" s="264"/>
      <c r="M1232" s="265"/>
      <c r="N1232" s="266"/>
      <c r="O1232" s="266"/>
      <c r="P1232" s="266"/>
      <c r="Q1232" s="266"/>
      <c r="R1232" s="266"/>
      <c r="S1232" s="266"/>
      <c r="T1232" s="26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8" t="s">
        <v>233</v>
      </c>
      <c r="AU1232" s="268" t="s">
        <v>89</v>
      </c>
      <c r="AV1232" s="14" t="s">
        <v>89</v>
      </c>
      <c r="AW1232" s="14" t="s">
        <v>35</v>
      </c>
      <c r="AX1232" s="14" t="s">
        <v>80</v>
      </c>
      <c r="AY1232" s="268" t="s">
        <v>222</v>
      </c>
    </row>
    <row r="1233" s="14" customFormat="1">
      <c r="A1233" s="14"/>
      <c r="B1233" s="258"/>
      <c r="C1233" s="259"/>
      <c r="D1233" s="249" t="s">
        <v>233</v>
      </c>
      <c r="E1233" s="260" t="s">
        <v>1</v>
      </c>
      <c r="F1233" s="261" t="s">
        <v>834</v>
      </c>
      <c r="G1233" s="259"/>
      <c r="H1233" s="262">
        <v>3.2200000000000002</v>
      </c>
      <c r="I1233" s="263"/>
      <c r="J1233" s="259"/>
      <c r="K1233" s="259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8" t="s">
        <v>233</v>
      </c>
      <c r="AU1233" s="268" t="s">
        <v>89</v>
      </c>
      <c r="AV1233" s="14" t="s">
        <v>89</v>
      </c>
      <c r="AW1233" s="14" t="s">
        <v>35</v>
      </c>
      <c r="AX1233" s="14" t="s">
        <v>80</v>
      </c>
      <c r="AY1233" s="268" t="s">
        <v>222</v>
      </c>
    </row>
    <row r="1234" s="14" customFormat="1">
      <c r="A1234" s="14"/>
      <c r="B1234" s="258"/>
      <c r="C1234" s="259"/>
      <c r="D1234" s="249" t="s">
        <v>233</v>
      </c>
      <c r="E1234" s="260" t="s">
        <v>1</v>
      </c>
      <c r="F1234" s="261" t="s">
        <v>835</v>
      </c>
      <c r="G1234" s="259"/>
      <c r="H1234" s="262">
        <v>41.359999999999999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233</v>
      </c>
      <c r="AU1234" s="268" t="s">
        <v>89</v>
      </c>
      <c r="AV1234" s="14" t="s">
        <v>89</v>
      </c>
      <c r="AW1234" s="14" t="s">
        <v>35</v>
      </c>
      <c r="AX1234" s="14" t="s">
        <v>80</v>
      </c>
      <c r="AY1234" s="268" t="s">
        <v>222</v>
      </c>
    </row>
    <row r="1235" s="14" customFormat="1">
      <c r="A1235" s="14"/>
      <c r="B1235" s="258"/>
      <c r="C1235" s="259"/>
      <c r="D1235" s="249" t="s">
        <v>233</v>
      </c>
      <c r="E1235" s="260" t="s">
        <v>1</v>
      </c>
      <c r="F1235" s="261" t="s">
        <v>836</v>
      </c>
      <c r="G1235" s="259"/>
      <c r="H1235" s="262">
        <v>8.0099999999999998</v>
      </c>
      <c r="I1235" s="263"/>
      <c r="J1235" s="259"/>
      <c r="K1235" s="259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8" t="s">
        <v>233</v>
      </c>
      <c r="AU1235" s="268" t="s">
        <v>89</v>
      </c>
      <c r="AV1235" s="14" t="s">
        <v>89</v>
      </c>
      <c r="AW1235" s="14" t="s">
        <v>35</v>
      </c>
      <c r="AX1235" s="14" t="s">
        <v>80</v>
      </c>
      <c r="AY1235" s="268" t="s">
        <v>222</v>
      </c>
    </row>
    <row r="1236" s="15" customFormat="1">
      <c r="A1236" s="15"/>
      <c r="B1236" s="269"/>
      <c r="C1236" s="270"/>
      <c r="D1236" s="249" t="s">
        <v>233</v>
      </c>
      <c r="E1236" s="271" t="s">
        <v>1</v>
      </c>
      <c r="F1236" s="272" t="s">
        <v>242</v>
      </c>
      <c r="G1236" s="270"/>
      <c r="H1236" s="273">
        <v>228.71000000000001</v>
      </c>
      <c r="I1236" s="274"/>
      <c r="J1236" s="270"/>
      <c r="K1236" s="270"/>
      <c r="L1236" s="275"/>
      <c r="M1236" s="276"/>
      <c r="N1236" s="277"/>
      <c r="O1236" s="277"/>
      <c r="P1236" s="277"/>
      <c r="Q1236" s="277"/>
      <c r="R1236" s="277"/>
      <c r="S1236" s="277"/>
      <c r="T1236" s="278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9" t="s">
        <v>233</v>
      </c>
      <c r="AU1236" s="279" t="s">
        <v>89</v>
      </c>
      <c r="AV1236" s="15" t="s">
        <v>114</v>
      </c>
      <c r="AW1236" s="15" t="s">
        <v>35</v>
      </c>
      <c r="AX1236" s="15" t="s">
        <v>87</v>
      </c>
      <c r="AY1236" s="279" t="s">
        <v>222</v>
      </c>
    </row>
    <row r="1237" s="2" customFormat="1" ht="24.15" customHeight="1">
      <c r="A1237" s="40"/>
      <c r="B1237" s="41"/>
      <c r="C1237" s="280" t="s">
        <v>1079</v>
      </c>
      <c r="D1237" s="280" t="s">
        <v>367</v>
      </c>
      <c r="E1237" s="281" t="s">
        <v>1080</v>
      </c>
      <c r="F1237" s="282" t="s">
        <v>1081</v>
      </c>
      <c r="G1237" s="283" t="s">
        <v>228</v>
      </c>
      <c r="H1237" s="284">
        <v>480.291</v>
      </c>
      <c r="I1237" s="285"/>
      <c r="J1237" s="286">
        <f>ROUND(I1237*H1237,2)</f>
        <v>0</v>
      </c>
      <c r="K1237" s="282" t="s">
        <v>229</v>
      </c>
      <c r="L1237" s="287"/>
      <c r="M1237" s="288" t="s">
        <v>1</v>
      </c>
      <c r="N1237" s="289" t="s">
        <v>45</v>
      </c>
      <c r="O1237" s="93"/>
      <c r="P1237" s="238">
        <f>O1237*H1237</f>
        <v>0</v>
      </c>
      <c r="Q1237" s="238">
        <v>0.0035000000000000001</v>
      </c>
      <c r="R1237" s="238">
        <f>Q1237*H1237</f>
        <v>1.6810185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468</v>
      </c>
      <c r="AT1237" s="240" t="s">
        <v>367</v>
      </c>
      <c r="AU1237" s="240" t="s">
        <v>89</v>
      </c>
      <c r="AY1237" s="19" t="s">
        <v>222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87</v>
      </c>
      <c r="BK1237" s="241">
        <f>ROUND(I1237*H1237,2)</f>
        <v>0</v>
      </c>
      <c r="BL1237" s="19" t="s">
        <v>267</v>
      </c>
      <c r="BM1237" s="240" t="s">
        <v>1082</v>
      </c>
    </row>
    <row r="1238" s="14" customFormat="1">
      <c r="A1238" s="14"/>
      <c r="B1238" s="258"/>
      <c r="C1238" s="259"/>
      <c r="D1238" s="249" t="s">
        <v>233</v>
      </c>
      <c r="E1238" s="260" t="s">
        <v>1</v>
      </c>
      <c r="F1238" s="261" t="s">
        <v>1083</v>
      </c>
      <c r="G1238" s="259"/>
      <c r="H1238" s="262">
        <v>480.291</v>
      </c>
      <c r="I1238" s="263"/>
      <c r="J1238" s="259"/>
      <c r="K1238" s="259"/>
      <c r="L1238" s="264"/>
      <c r="M1238" s="265"/>
      <c r="N1238" s="266"/>
      <c r="O1238" s="266"/>
      <c r="P1238" s="266"/>
      <c r="Q1238" s="266"/>
      <c r="R1238" s="266"/>
      <c r="S1238" s="266"/>
      <c r="T1238" s="26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8" t="s">
        <v>233</v>
      </c>
      <c r="AU1238" s="268" t="s">
        <v>89</v>
      </c>
      <c r="AV1238" s="14" t="s">
        <v>89</v>
      </c>
      <c r="AW1238" s="14" t="s">
        <v>35</v>
      </c>
      <c r="AX1238" s="14" t="s">
        <v>80</v>
      </c>
      <c r="AY1238" s="268" t="s">
        <v>222</v>
      </c>
    </row>
    <row r="1239" s="15" customFormat="1">
      <c r="A1239" s="15"/>
      <c r="B1239" s="269"/>
      <c r="C1239" s="270"/>
      <c r="D1239" s="249" t="s">
        <v>233</v>
      </c>
      <c r="E1239" s="271" t="s">
        <v>1</v>
      </c>
      <c r="F1239" s="272" t="s">
        <v>242</v>
      </c>
      <c r="G1239" s="270"/>
      <c r="H1239" s="273">
        <v>480.291</v>
      </c>
      <c r="I1239" s="274"/>
      <c r="J1239" s="270"/>
      <c r="K1239" s="270"/>
      <c r="L1239" s="275"/>
      <c r="M1239" s="276"/>
      <c r="N1239" s="277"/>
      <c r="O1239" s="277"/>
      <c r="P1239" s="277"/>
      <c r="Q1239" s="277"/>
      <c r="R1239" s="277"/>
      <c r="S1239" s="277"/>
      <c r="T1239" s="278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79" t="s">
        <v>233</v>
      </c>
      <c r="AU1239" s="279" t="s">
        <v>89</v>
      </c>
      <c r="AV1239" s="15" t="s">
        <v>114</v>
      </c>
      <c r="AW1239" s="15" t="s">
        <v>35</v>
      </c>
      <c r="AX1239" s="15" t="s">
        <v>87</v>
      </c>
      <c r="AY1239" s="279" t="s">
        <v>222</v>
      </c>
    </row>
    <row r="1240" s="2" customFormat="1" ht="24.15" customHeight="1">
      <c r="A1240" s="40"/>
      <c r="B1240" s="41"/>
      <c r="C1240" s="229" t="s">
        <v>796</v>
      </c>
      <c r="D1240" s="229" t="s">
        <v>225</v>
      </c>
      <c r="E1240" s="230" t="s">
        <v>1084</v>
      </c>
      <c r="F1240" s="231" t="s">
        <v>1085</v>
      </c>
      <c r="G1240" s="232" t="s">
        <v>228</v>
      </c>
      <c r="H1240" s="233">
        <v>32.137999999999998</v>
      </c>
      <c r="I1240" s="234"/>
      <c r="J1240" s="235">
        <f>ROUND(I1240*H1240,2)</f>
        <v>0</v>
      </c>
      <c r="K1240" s="231" t="s">
        <v>229</v>
      </c>
      <c r="L1240" s="46"/>
      <c r="M1240" s="236" t="s">
        <v>1</v>
      </c>
      <c r="N1240" s="237" t="s">
        <v>45</v>
      </c>
      <c r="O1240" s="93"/>
      <c r="P1240" s="238">
        <f>O1240*H1240</f>
        <v>0</v>
      </c>
      <c r="Q1240" s="238">
        <v>0.00010000000000000001</v>
      </c>
      <c r="R1240" s="238">
        <f>Q1240*H1240</f>
        <v>0.0032138000000000002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267</v>
      </c>
      <c r="AT1240" s="240" t="s">
        <v>225</v>
      </c>
      <c r="AU1240" s="240" t="s">
        <v>89</v>
      </c>
      <c r="AY1240" s="19" t="s">
        <v>222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9" t="s">
        <v>87</v>
      </c>
      <c r="BK1240" s="241">
        <f>ROUND(I1240*H1240,2)</f>
        <v>0</v>
      </c>
      <c r="BL1240" s="19" t="s">
        <v>267</v>
      </c>
      <c r="BM1240" s="240" t="s">
        <v>1086</v>
      </c>
    </row>
    <row r="1241" s="2" customFormat="1">
      <c r="A1241" s="40"/>
      <c r="B1241" s="41"/>
      <c r="C1241" s="42"/>
      <c r="D1241" s="242" t="s">
        <v>231</v>
      </c>
      <c r="E1241" s="42"/>
      <c r="F1241" s="243" t="s">
        <v>1087</v>
      </c>
      <c r="G1241" s="42"/>
      <c r="H1241" s="42"/>
      <c r="I1241" s="244"/>
      <c r="J1241" s="42"/>
      <c r="K1241" s="42"/>
      <c r="L1241" s="46"/>
      <c r="M1241" s="245"/>
      <c r="N1241" s="246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231</v>
      </c>
      <c r="AU1241" s="19" t="s">
        <v>89</v>
      </c>
    </row>
    <row r="1242" s="13" customFormat="1">
      <c r="A1242" s="13"/>
      <c r="B1242" s="247"/>
      <c r="C1242" s="248"/>
      <c r="D1242" s="249" t="s">
        <v>233</v>
      </c>
      <c r="E1242" s="250" t="s">
        <v>1</v>
      </c>
      <c r="F1242" s="251" t="s">
        <v>670</v>
      </c>
      <c r="G1242" s="248"/>
      <c r="H1242" s="250" t="s">
        <v>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7" t="s">
        <v>233</v>
      </c>
      <c r="AU1242" s="257" t="s">
        <v>89</v>
      </c>
      <c r="AV1242" s="13" t="s">
        <v>87</v>
      </c>
      <c r="AW1242" s="13" t="s">
        <v>35</v>
      </c>
      <c r="AX1242" s="13" t="s">
        <v>80</v>
      </c>
      <c r="AY1242" s="257" t="s">
        <v>222</v>
      </c>
    </row>
    <row r="1243" s="13" customFormat="1">
      <c r="A1243" s="13"/>
      <c r="B1243" s="247"/>
      <c r="C1243" s="248"/>
      <c r="D1243" s="249" t="s">
        <v>233</v>
      </c>
      <c r="E1243" s="250" t="s">
        <v>1</v>
      </c>
      <c r="F1243" s="251" t="s">
        <v>671</v>
      </c>
      <c r="G1243" s="248"/>
      <c r="H1243" s="250" t="s">
        <v>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7" t="s">
        <v>233</v>
      </c>
      <c r="AU1243" s="257" t="s">
        <v>89</v>
      </c>
      <c r="AV1243" s="13" t="s">
        <v>87</v>
      </c>
      <c r="AW1243" s="13" t="s">
        <v>35</v>
      </c>
      <c r="AX1243" s="13" t="s">
        <v>80</v>
      </c>
      <c r="AY1243" s="257" t="s">
        <v>222</v>
      </c>
    </row>
    <row r="1244" s="14" customFormat="1">
      <c r="A1244" s="14"/>
      <c r="B1244" s="258"/>
      <c r="C1244" s="259"/>
      <c r="D1244" s="249" t="s">
        <v>233</v>
      </c>
      <c r="E1244" s="260" t="s">
        <v>1</v>
      </c>
      <c r="F1244" s="261" t="s">
        <v>607</v>
      </c>
      <c r="G1244" s="259"/>
      <c r="H1244" s="262">
        <v>28.661999999999999</v>
      </c>
      <c r="I1244" s="263"/>
      <c r="J1244" s="259"/>
      <c r="K1244" s="259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8" t="s">
        <v>233</v>
      </c>
      <c r="AU1244" s="268" t="s">
        <v>89</v>
      </c>
      <c r="AV1244" s="14" t="s">
        <v>89</v>
      </c>
      <c r="AW1244" s="14" t="s">
        <v>35</v>
      </c>
      <c r="AX1244" s="14" t="s">
        <v>80</v>
      </c>
      <c r="AY1244" s="268" t="s">
        <v>222</v>
      </c>
    </row>
    <row r="1245" s="14" customFormat="1">
      <c r="A1245" s="14"/>
      <c r="B1245" s="258"/>
      <c r="C1245" s="259"/>
      <c r="D1245" s="249" t="s">
        <v>233</v>
      </c>
      <c r="E1245" s="260" t="s">
        <v>1</v>
      </c>
      <c r="F1245" s="261" t="s">
        <v>608</v>
      </c>
      <c r="G1245" s="259"/>
      <c r="H1245" s="262">
        <v>-3.0299999999999998</v>
      </c>
      <c r="I1245" s="263"/>
      <c r="J1245" s="259"/>
      <c r="K1245" s="259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8" t="s">
        <v>233</v>
      </c>
      <c r="AU1245" s="268" t="s">
        <v>89</v>
      </c>
      <c r="AV1245" s="14" t="s">
        <v>89</v>
      </c>
      <c r="AW1245" s="14" t="s">
        <v>35</v>
      </c>
      <c r="AX1245" s="14" t="s">
        <v>80</v>
      </c>
      <c r="AY1245" s="268" t="s">
        <v>222</v>
      </c>
    </row>
    <row r="1246" s="13" customFormat="1">
      <c r="A1246" s="13"/>
      <c r="B1246" s="247"/>
      <c r="C1246" s="248"/>
      <c r="D1246" s="249" t="s">
        <v>233</v>
      </c>
      <c r="E1246" s="250" t="s">
        <v>1</v>
      </c>
      <c r="F1246" s="251" t="s">
        <v>672</v>
      </c>
      <c r="G1246" s="248"/>
      <c r="H1246" s="250" t="s">
        <v>1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7" t="s">
        <v>233</v>
      </c>
      <c r="AU1246" s="257" t="s">
        <v>89</v>
      </c>
      <c r="AV1246" s="13" t="s">
        <v>87</v>
      </c>
      <c r="AW1246" s="13" t="s">
        <v>35</v>
      </c>
      <c r="AX1246" s="13" t="s">
        <v>80</v>
      </c>
      <c r="AY1246" s="257" t="s">
        <v>222</v>
      </c>
    </row>
    <row r="1247" s="14" customFormat="1">
      <c r="A1247" s="14"/>
      <c r="B1247" s="258"/>
      <c r="C1247" s="259"/>
      <c r="D1247" s="249" t="s">
        <v>233</v>
      </c>
      <c r="E1247" s="260" t="s">
        <v>1</v>
      </c>
      <c r="F1247" s="261" t="s">
        <v>673</v>
      </c>
      <c r="G1247" s="259"/>
      <c r="H1247" s="262">
        <v>6.5060000000000002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8" t="s">
        <v>233</v>
      </c>
      <c r="AU1247" s="268" t="s">
        <v>89</v>
      </c>
      <c r="AV1247" s="14" t="s">
        <v>89</v>
      </c>
      <c r="AW1247" s="14" t="s">
        <v>35</v>
      </c>
      <c r="AX1247" s="14" t="s">
        <v>80</v>
      </c>
      <c r="AY1247" s="268" t="s">
        <v>222</v>
      </c>
    </row>
    <row r="1248" s="15" customFormat="1">
      <c r="A1248" s="15"/>
      <c r="B1248" s="269"/>
      <c r="C1248" s="270"/>
      <c r="D1248" s="249" t="s">
        <v>233</v>
      </c>
      <c r="E1248" s="271" t="s">
        <v>1</v>
      </c>
      <c r="F1248" s="272" t="s">
        <v>242</v>
      </c>
      <c r="G1248" s="270"/>
      <c r="H1248" s="273">
        <v>32.137999999999998</v>
      </c>
      <c r="I1248" s="274"/>
      <c r="J1248" s="270"/>
      <c r="K1248" s="270"/>
      <c r="L1248" s="275"/>
      <c r="M1248" s="276"/>
      <c r="N1248" s="277"/>
      <c r="O1248" s="277"/>
      <c r="P1248" s="277"/>
      <c r="Q1248" s="277"/>
      <c r="R1248" s="277"/>
      <c r="S1248" s="277"/>
      <c r="T1248" s="278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9" t="s">
        <v>233</v>
      </c>
      <c r="AU1248" s="279" t="s">
        <v>89</v>
      </c>
      <c r="AV1248" s="15" t="s">
        <v>114</v>
      </c>
      <c r="AW1248" s="15" t="s">
        <v>35</v>
      </c>
      <c r="AX1248" s="15" t="s">
        <v>87</v>
      </c>
      <c r="AY1248" s="279" t="s">
        <v>222</v>
      </c>
    </row>
    <row r="1249" s="2" customFormat="1" ht="24.15" customHeight="1">
      <c r="A1249" s="40"/>
      <c r="B1249" s="41"/>
      <c r="C1249" s="280" t="s">
        <v>1088</v>
      </c>
      <c r="D1249" s="280" t="s">
        <v>367</v>
      </c>
      <c r="E1249" s="281" t="s">
        <v>1089</v>
      </c>
      <c r="F1249" s="282" t="s">
        <v>1090</v>
      </c>
      <c r="G1249" s="283" t="s">
        <v>228</v>
      </c>
      <c r="H1249" s="284">
        <v>33.744999999999997</v>
      </c>
      <c r="I1249" s="285"/>
      <c r="J1249" s="286">
        <f>ROUND(I1249*H1249,2)</f>
        <v>0</v>
      </c>
      <c r="K1249" s="282" t="s">
        <v>229</v>
      </c>
      <c r="L1249" s="287"/>
      <c r="M1249" s="288" t="s">
        <v>1</v>
      </c>
      <c r="N1249" s="289" t="s">
        <v>45</v>
      </c>
      <c r="O1249" s="93"/>
      <c r="P1249" s="238">
        <f>O1249*H1249</f>
        <v>0</v>
      </c>
      <c r="Q1249" s="238">
        <v>0.019</v>
      </c>
      <c r="R1249" s="238">
        <f>Q1249*H1249</f>
        <v>0.64115499999999992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468</v>
      </c>
      <c r="AT1249" s="240" t="s">
        <v>367</v>
      </c>
      <c r="AU1249" s="240" t="s">
        <v>89</v>
      </c>
      <c r="AY1249" s="19" t="s">
        <v>222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87</v>
      </c>
      <c r="BK1249" s="241">
        <f>ROUND(I1249*H1249,2)</f>
        <v>0</v>
      </c>
      <c r="BL1249" s="19" t="s">
        <v>267</v>
      </c>
      <c r="BM1249" s="240" t="s">
        <v>1091</v>
      </c>
    </row>
    <row r="1250" s="14" customFormat="1">
      <c r="A1250" s="14"/>
      <c r="B1250" s="258"/>
      <c r="C1250" s="259"/>
      <c r="D1250" s="249" t="s">
        <v>233</v>
      </c>
      <c r="E1250" s="260" t="s">
        <v>1</v>
      </c>
      <c r="F1250" s="261" t="s">
        <v>1092</v>
      </c>
      <c r="G1250" s="259"/>
      <c r="H1250" s="262">
        <v>33.744999999999997</v>
      </c>
      <c r="I1250" s="263"/>
      <c r="J1250" s="259"/>
      <c r="K1250" s="259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8" t="s">
        <v>233</v>
      </c>
      <c r="AU1250" s="268" t="s">
        <v>89</v>
      </c>
      <c r="AV1250" s="14" t="s">
        <v>89</v>
      </c>
      <c r="AW1250" s="14" t="s">
        <v>35</v>
      </c>
      <c r="AX1250" s="14" t="s">
        <v>80</v>
      </c>
      <c r="AY1250" s="268" t="s">
        <v>222</v>
      </c>
    </row>
    <row r="1251" s="15" customFormat="1">
      <c r="A1251" s="15"/>
      <c r="B1251" s="269"/>
      <c r="C1251" s="270"/>
      <c r="D1251" s="249" t="s">
        <v>233</v>
      </c>
      <c r="E1251" s="271" t="s">
        <v>1</v>
      </c>
      <c r="F1251" s="272" t="s">
        <v>242</v>
      </c>
      <c r="G1251" s="270"/>
      <c r="H1251" s="273">
        <v>33.744999999999997</v>
      </c>
      <c r="I1251" s="274"/>
      <c r="J1251" s="270"/>
      <c r="K1251" s="270"/>
      <c r="L1251" s="275"/>
      <c r="M1251" s="276"/>
      <c r="N1251" s="277"/>
      <c r="O1251" s="277"/>
      <c r="P1251" s="277"/>
      <c r="Q1251" s="277"/>
      <c r="R1251" s="277"/>
      <c r="S1251" s="277"/>
      <c r="T1251" s="27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79" t="s">
        <v>233</v>
      </c>
      <c r="AU1251" s="279" t="s">
        <v>89</v>
      </c>
      <c r="AV1251" s="15" t="s">
        <v>114</v>
      </c>
      <c r="AW1251" s="15" t="s">
        <v>35</v>
      </c>
      <c r="AX1251" s="15" t="s">
        <v>87</v>
      </c>
      <c r="AY1251" s="279" t="s">
        <v>222</v>
      </c>
    </row>
    <row r="1252" s="2" customFormat="1" ht="44.25" customHeight="1">
      <c r="A1252" s="40"/>
      <c r="B1252" s="41"/>
      <c r="C1252" s="229" t="s">
        <v>801</v>
      </c>
      <c r="D1252" s="229" t="s">
        <v>225</v>
      </c>
      <c r="E1252" s="230" t="s">
        <v>1093</v>
      </c>
      <c r="F1252" s="231" t="s">
        <v>1094</v>
      </c>
      <c r="G1252" s="232" t="s">
        <v>228</v>
      </c>
      <c r="H1252" s="233">
        <v>94.805999999999997</v>
      </c>
      <c r="I1252" s="234"/>
      <c r="J1252" s="235">
        <f>ROUND(I1252*H1252,2)</f>
        <v>0</v>
      </c>
      <c r="K1252" s="231" t="s">
        <v>229</v>
      </c>
      <c r="L1252" s="46"/>
      <c r="M1252" s="236" t="s">
        <v>1</v>
      </c>
      <c r="N1252" s="237" t="s">
        <v>45</v>
      </c>
      <c r="O1252" s="93"/>
      <c r="P1252" s="238">
        <f>O1252*H1252</f>
        <v>0</v>
      </c>
      <c r="Q1252" s="238">
        <v>0.00042000000000000002</v>
      </c>
      <c r="R1252" s="238">
        <f>Q1252*H1252</f>
        <v>0.039818520000000003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267</v>
      </c>
      <c r="AT1252" s="240" t="s">
        <v>225</v>
      </c>
      <c r="AU1252" s="240" t="s">
        <v>89</v>
      </c>
      <c r="AY1252" s="19" t="s">
        <v>222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9" t="s">
        <v>87</v>
      </c>
      <c r="BK1252" s="241">
        <f>ROUND(I1252*H1252,2)</f>
        <v>0</v>
      </c>
      <c r="BL1252" s="19" t="s">
        <v>267</v>
      </c>
      <c r="BM1252" s="240" t="s">
        <v>1095</v>
      </c>
    </row>
    <row r="1253" s="2" customFormat="1">
      <c r="A1253" s="40"/>
      <c r="B1253" s="41"/>
      <c r="C1253" s="42"/>
      <c r="D1253" s="242" t="s">
        <v>231</v>
      </c>
      <c r="E1253" s="42"/>
      <c r="F1253" s="243" t="s">
        <v>1096</v>
      </c>
      <c r="G1253" s="42"/>
      <c r="H1253" s="42"/>
      <c r="I1253" s="244"/>
      <c r="J1253" s="42"/>
      <c r="K1253" s="42"/>
      <c r="L1253" s="46"/>
      <c r="M1253" s="245"/>
      <c r="N1253" s="246"/>
      <c r="O1253" s="93"/>
      <c r="P1253" s="93"/>
      <c r="Q1253" s="93"/>
      <c r="R1253" s="93"/>
      <c r="S1253" s="93"/>
      <c r="T1253" s="94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231</v>
      </c>
      <c r="AU1253" s="19" t="s">
        <v>89</v>
      </c>
    </row>
    <row r="1254" s="13" customFormat="1">
      <c r="A1254" s="13"/>
      <c r="B1254" s="247"/>
      <c r="C1254" s="248"/>
      <c r="D1254" s="249" t="s">
        <v>233</v>
      </c>
      <c r="E1254" s="250" t="s">
        <v>1</v>
      </c>
      <c r="F1254" s="251" t="s">
        <v>691</v>
      </c>
      <c r="G1254" s="248"/>
      <c r="H1254" s="250" t="s">
        <v>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7" t="s">
        <v>233</v>
      </c>
      <c r="AU1254" s="257" t="s">
        <v>89</v>
      </c>
      <c r="AV1254" s="13" t="s">
        <v>87</v>
      </c>
      <c r="AW1254" s="13" t="s">
        <v>35</v>
      </c>
      <c r="AX1254" s="13" t="s">
        <v>80</v>
      </c>
      <c r="AY1254" s="257" t="s">
        <v>222</v>
      </c>
    </row>
    <row r="1255" s="14" customFormat="1">
      <c r="A1255" s="14"/>
      <c r="B1255" s="258"/>
      <c r="C1255" s="259"/>
      <c r="D1255" s="249" t="s">
        <v>233</v>
      </c>
      <c r="E1255" s="260" t="s">
        <v>1</v>
      </c>
      <c r="F1255" s="261" t="s">
        <v>1097</v>
      </c>
      <c r="G1255" s="259"/>
      <c r="H1255" s="262">
        <v>94.805999999999997</v>
      </c>
      <c r="I1255" s="263"/>
      <c r="J1255" s="259"/>
      <c r="K1255" s="259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8" t="s">
        <v>233</v>
      </c>
      <c r="AU1255" s="268" t="s">
        <v>89</v>
      </c>
      <c r="AV1255" s="14" t="s">
        <v>89</v>
      </c>
      <c r="AW1255" s="14" t="s">
        <v>35</v>
      </c>
      <c r="AX1255" s="14" t="s">
        <v>80</v>
      </c>
      <c r="AY1255" s="268" t="s">
        <v>222</v>
      </c>
    </row>
    <row r="1256" s="15" customFormat="1">
      <c r="A1256" s="15"/>
      <c r="B1256" s="269"/>
      <c r="C1256" s="270"/>
      <c r="D1256" s="249" t="s">
        <v>233</v>
      </c>
      <c r="E1256" s="271" t="s">
        <v>1</v>
      </c>
      <c r="F1256" s="272" t="s">
        <v>242</v>
      </c>
      <c r="G1256" s="270"/>
      <c r="H1256" s="273">
        <v>94.805999999999997</v>
      </c>
      <c r="I1256" s="274"/>
      <c r="J1256" s="270"/>
      <c r="K1256" s="270"/>
      <c r="L1256" s="275"/>
      <c r="M1256" s="276"/>
      <c r="N1256" s="277"/>
      <c r="O1256" s="277"/>
      <c r="P1256" s="277"/>
      <c r="Q1256" s="277"/>
      <c r="R1256" s="277"/>
      <c r="S1256" s="277"/>
      <c r="T1256" s="27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9" t="s">
        <v>233</v>
      </c>
      <c r="AU1256" s="279" t="s">
        <v>89</v>
      </c>
      <c r="AV1256" s="15" t="s">
        <v>114</v>
      </c>
      <c r="AW1256" s="15" t="s">
        <v>35</v>
      </c>
      <c r="AX1256" s="15" t="s">
        <v>87</v>
      </c>
      <c r="AY1256" s="279" t="s">
        <v>222</v>
      </c>
    </row>
    <row r="1257" s="2" customFormat="1" ht="24.15" customHeight="1">
      <c r="A1257" s="40"/>
      <c r="B1257" s="41"/>
      <c r="C1257" s="280" t="s">
        <v>1098</v>
      </c>
      <c r="D1257" s="280" t="s">
        <v>367</v>
      </c>
      <c r="E1257" s="281" t="s">
        <v>1099</v>
      </c>
      <c r="F1257" s="282" t="s">
        <v>1100</v>
      </c>
      <c r="G1257" s="283" t="s">
        <v>228</v>
      </c>
      <c r="H1257" s="284">
        <v>99.546000000000006</v>
      </c>
      <c r="I1257" s="285"/>
      <c r="J1257" s="286">
        <f>ROUND(I1257*H1257,2)</f>
        <v>0</v>
      </c>
      <c r="K1257" s="282" t="s">
        <v>229</v>
      </c>
      <c r="L1257" s="287"/>
      <c r="M1257" s="288" t="s">
        <v>1</v>
      </c>
      <c r="N1257" s="289" t="s">
        <v>45</v>
      </c>
      <c r="O1257" s="93"/>
      <c r="P1257" s="238">
        <f>O1257*H1257</f>
        <v>0</v>
      </c>
      <c r="Q1257" s="238">
        <v>0.0047999999999999996</v>
      </c>
      <c r="R1257" s="238">
        <f>Q1257*H1257</f>
        <v>0.47782079999999999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468</v>
      </c>
      <c r="AT1257" s="240" t="s">
        <v>367</v>
      </c>
      <c r="AU1257" s="240" t="s">
        <v>89</v>
      </c>
      <c r="AY1257" s="19" t="s">
        <v>222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87</v>
      </c>
      <c r="BK1257" s="241">
        <f>ROUND(I1257*H1257,2)</f>
        <v>0</v>
      </c>
      <c r="BL1257" s="19" t="s">
        <v>267</v>
      </c>
      <c r="BM1257" s="240" t="s">
        <v>1101</v>
      </c>
    </row>
    <row r="1258" s="14" customFormat="1">
      <c r="A1258" s="14"/>
      <c r="B1258" s="258"/>
      <c r="C1258" s="259"/>
      <c r="D1258" s="249" t="s">
        <v>233</v>
      </c>
      <c r="E1258" s="260" t="s">
        <v>1</v>
      </c>
      <c r="F1258" s="261" t="s">
        <v>1102</v>
      </c>
      <c r="G1258" s="259"/>
      <c r="H1258" s="262">
        <v>99.546000000000006</v>
      </c>
      <c r="I1258" s="263"/>
      <c r="J1258" s="259"/>
      <c r="K1258" s="259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8" t="s">
        <v>233</v>
      </c>
      <c r="AU1258" s="268" t="s">
        <v>89</v>
      </c>
      <c r="AV1258" s="14" t="s">
        <v>89</v>
      </c>
      <c r="AW1258" s="14" t="s">
        <v>35</v>
      </c>
      <c r="AX1258" s="14" t="s">
        <v>80</v>
      </c>
      <c r="AY1258" s="268" t="s">
        <v>222</v>
      </c>
    </row>
    <row r="1259" s="15" customFormat="1">
      <c r="A1259" s="15"/>
      <c r="B1259" s="269"/>
      <c r="C1259" s="270"/>
      <c r="D1259" s="249" t="s">
        <v>233</v>
      </c>
      <c r="E1259" s="271" t="s">
        <v>1</v>
      </c>
      <c r="F1259" s="272" t="s">
        <v>242</v>
      </c>
      <c r="G1259" s="270"/>
      <c r="H1259" s="273">
        <v>99.546000000000006</v>
      </c>
      <c r="I1259" s="274"/>
      <c r="J1259" s="270"/>
      <c r="K1259" s="270"/>
      <c r="L1259" s="275"/>
      <c r="M1259" s="276"/>
      <c r="N1259" s="277"/>
      <c r="O1259" s="277"/>
      <c r="P1259" s="277"/>
      <c r="Q1259" s="277"/>
      <c r="R1259" s="277"/>
      <c r="S1259" s="277"/>
      <c r="T1259" s="278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9" t="s">
        <v>233</v>
      </c>
      <c r="AU1259" s="279" t="s">
        <v>89</v>
      </c>
      <c r="AV1259" s="15" t="s">
        <v>114</v>
      </c>
      <c r="AW1259" s="15" t="s">
        <v>35</v>
      </c>
      <c r="AX1259" s="15" t="s">
        <v>87</v>
      </c>
      <c r="AY1259" s="279" t="s">
        <v>222</v>
      </c>
    </row>
    <row r="1260" s="2" customFormat="1" ht="24.15" customHeight="1">
      <c r="A1260" s="40"/>
      <c r="B1260" s="41"/>
      <c r="C1260" s="229" t="s">
        <v>812</v>
      </c>
      <c r="D1260" s="229" t="s">
        <v>225</v>
      </c>
      <c r="E1260" s="230" t="s">
        <v>1103</v>
      </c>
      <c r="F1260" s="231" t="s">
        <v>1104</v>
      </c>
      <c r="G1260" s="232" t="s">
        <v>228</v>
      </c>
      <c r="H1260" s="233">
        <v>701.70000000000005</v>
      </c>
      <c r="I1260" s="234"/>
      <c r="J1260" s="235">
        <f>ROUND(I1260*H1260,2)</f>
        <v>0</v>
      </c>
      <c r="K1260" s="231" t="s">
        <v>229</v>
      </c>
      <c r="L1260" s="46"/>
      <c r="M1260" s="236" t="s">
        <v>1</v>
      </c>
      <c r="N1260" s="237" t="s">
        <v>45</v>
      </c>
      <c r="O1260" s="93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267</v>
      </c>
      <c r="AT1260" s="240" t="s">
        <v>225</v>
      </c>
      <c r="AU1260" s="240" t="s">
        <v>89</v>
      </c>
      <c r="AY1260" s="19" t="s">
        <v>222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87</v>
      </c>
      <c r="BK1260" s="241">
        <f>ROUND(I1260*H1260,2)</f>
        <v>0</v>
      </c>
      <c r="BL1260" s="19" t="s">
        <v>267</v>
      </c>
      <c r="BM1260" s="240" t="s">
        <v>1105</v>
      </c>
    </row>
    <row r="1261" s="2" customFormat="1">
      <c r="A1261" s="40"/>
      <c r="B1261" s="41"/>
      <c r="C1261" s="42"/>
      <c r="D1261" s="242" t="s">
        <v>231</v>
      </c>
      <c r="E1261" s="42"/>
      <c r="F1261" s="243" t="s">
        <v>1106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231</v>
      </c>
      <c r="AU1261" s="19" t="s">
        <v>89</v>
      </c>
    </row>
    <row r="1262" s="13" customFormat="1">
      <c r="A1262" s="13"/>
      <c r="B1262" s="247"/>
      <c r="C1262" s="248"/>
      <c r="D1262" s="249" t="s">
        <v>233</v>
      </c>
      <c r="E1262" s="250" t="s">
        <v>1</v>
      </c>
      <c r="F1262" s="251" t="s">
        <v>234</v>
      </c>
      <c r="G1262" s="248"/>
      <c r="H1262" s="250" t="s">
        <v>1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233</v>
      </c>
      <c r="AU1262" s="257" t="s">
        <v>89</v>
      </c>
      <c r="AV1262" s="13" t="s">
        <v>87</v>
      </c>
      <c r="AW1262" s="13" t="s">
        <v>35</v>
      </c>
      <c r="AX1262" s="13" t="s">
        <v>80</v>
      </c>
      <c r="AY1262" s="257" t="s">
        <v>222</v>
      </c>
    </row>
    <row r="1263" s="13" customFormat="1">
      <c r="A1263" s="13"/>
      <c r="B1263" s="247"/>
      <c r="C1263" s="248"/>
      <c r="D1263" s="249" t="s">
        <v>233</v>
      </c>
      <c r="E1263" s="250" t="s">
        <v>1</v>
      </c>
      <c r="F1263" s="251" t="s">
        <v>235</v>
      </c>
      <c r="G1263" s="248"/>
      <c r="H1263" s="250" t="s">
        <v>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7" t="s">
        <v>233</v>
      </c>
      <c r="AU1263" s="257" t="s">
        <v>89</v>
      </c>
      <c r="AV1263" s="13" t="s">
        <v>87</v>
      </c>
      <c r="AW1263" s="13" t="s">
        <v>35</v>
      </c>
      <c r="AX1263" s="13" t="s">
        <v>80</v>
      </c>
      <c r="AY1263" s="257" t="s">
        <v>222</v>
      </c>
    </row>
    <row r="1264" s="13" customFormat="1">
      <c r="A1264" s="13"/>
      <c r="B1264" s="247"/>
      <c r="C1264" s="248"/>
      <c r="D1264" s="249" t="s">
        <v>233</v>
      </c>
      <c r="E1264" s="250" t="s">
        <v>1</v>
      </c>
      <c r="F1264" s="251" t="s">
        <v>237</v>
      </c>
      <c r="G1264" s="248"/>
      <c r="H1264" s="250" t="s">
        <v>1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7" t="s">
        <v>233</v>
      </c>
      <c r="AU1264" s="257" t="s">
        <v>89</v>
      </c>
      <c r="AV1264" s="13" t="s">
        <v>87</v>
      </c>
      <c r="AW1264" s="13" t="s">
        <v>35</v>
      </c>
      <c r="AX1264" s="13" t="s">
        <v>80</v>
      </c>
      <c r="AY1264" s="257" t="s">
        <v>222</v>
      </c>
    </row>
    <row r="1265" s="13" customFormat="1">
      <c r="A1265" s="13"/>
      <c r="B1265" s="247"/>
      <c r="C1265" s="248"/>
      <c r="D1265" s="249" t="s">
        <v>233</v>
      </c>
      <c r="E1265" s="250" t="s">
        <v>1</v>
      </c>
      <c r="F1265" s="251" t="s">
        <v>1107</v>
      </c>
      <c r="G1265" s="248"/>
      <c r="H1265" s="250" t="s">
        <v>1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7" t="s">
        <v>233</v>
      </c>
      <c r="AU1265" s="257" t="s">
        <v>89</v>
      </c>
      <c r="AV1265" s="13" t="s">
        <v>87</v>
      </c>
      <c r="AW1265" s="13" t="s">
        <v>35</v>
      </c>
      <c r="AX1265" s="13" t="s">
        <v>80</v>
      </c>
      <c r="AY1265" s="257" t="s">
        <v>222</v>
      </c>
    </row>
    <row r="1266" s="14" customFormat="1">
      <c r="A1266" s="14"/>
      <c r="B1266" s="258"/>
      <c r="C1266" s="259"/>
      <c r="D1266" s="249" t="s">
        <v>233</v>
      </c>
      <c r="E1266" s="260" t="s">
        <v>1</v>
      </c>
      <c r="F1266" s="261" t="s">
        <v>1108</v>
      </c>
      <c r="G1266" s="259"/>
      <c r="H1266" s="262">
        <v>233.90000000000001</v>
      </c>
      <c r="I1266" s="263"/>
      <c r="J1266" s="259"/>
      <c r="K1266" s="259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8" t="s">
        <v>233</v>
      </c>
      <c r="AU1266" s="268" t="s">
        <v>89</v>
      </c>
      <c r="AV1266" s="14" t="s">
        <v>89</v>
      </c>
      <c r="AW1266" s="14" t="s">
        <v>35</v>
      </c>
      <c r="AX1266" s="14" t="s">
        <v>80</v>
      </c>
      <c r="AY1266" s="268" t="s">
        <v>222</v>
      </c>
    </row>
    <row r="1267" s="15" customFormat="1">
      <c r="A1267" s="15"/>
      <c r="B1267" s="269"/>
      <c r="C1267" s="270"/>
      <c r="D1267" s="249" t="s">
        <v>233</v>
      </c>
      <c r="E1267" s="271" t="s">
        <v>1</v>
      </c>
      <c r="F1267" s="272" t="s">
        <v>242</v>
      </c>
      <c r="G1267" s="270"/>
      <c r="H1267" s="273">
        <v>233.90000000000001</v>
      </c>
      <c r="I1267" s="274"/>
      <c r="J1267" s="270"/>
      <c r="K1267" s="270"/>
      <c r="L1267" s="275"/>
      <c r="M1267" s="276"/>
      <c r="N1267" s="277"/>
      <c r="O1267" s="277"/>
      <c r="P1267" s="277"/>
      <c r="Q1267" s="277"/>
      <c r="R1267" s="277"/>
      <c r="S1267" s="277"/>
      <c r="T1267" s="278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9" t="s">
        <v>233</v>
      </c>
      <c r="AU1267" s="279" t="s">
        <v>89</v>
      </c>
      <c r="AV1267" s="15" t="s">
        <v>114</v>
      </c>
      <c r="AW1267" s="15" t="s">
        <v>35</v>
      </c>
      <c r="AX1267" s="15" t="s">
        <v>80</v>
      </c>
      <c r="AY1267" s="279" t="s">
        <v>222</v>
      </c>
    </row>
    <row r="1268" s="14" customFormat="1">
      <c r="A1268" s="14"/>
      <c r="B1268" s="258"/>
      <c r="C1268" s="259"/>
      <c r="D1268" s="249" t="s">
        <v>233</v>
      </c>
      <c r="E1268" s="260" t="s">
        <v>1</v>
      </c>
      <c r="F1268" s="261" t="s">
        <v>1109</v>
      </c>
      <c r="G1268" s="259"/>
      <c r="H1268" s="262">
        <v>701.70000000000005</v>
      </c>
      <c r="I1268" s="263"/>
      <c r="J1268" s="259"/>
      <c r="K1268" s="259"/>
      <c r="L1268" s="264"/>
      <c r="M1268" s="265"/>
      <c r="N1268" s="266"/>
      <c r="O1268" s="266"/>
      <c r="P1268" s="266"/>
      <c r="Q1268" s="266"/>
      <c r="R1268" s="266"/>
      <c r="S1268" s="266"/>
      <c r="T1268" s="26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8" t="s">
        <v>233</v>
      </c>
      <c r="AU1268" s="268" t="s">
        <v>89</v>
      </c>
      <c r="AV1268" s="14" t="s">
        <v>89</v>
      </c>
      <c r="AW1268" s="14" t="s">
        <v>35</v>
      </c>
      <c r="AX1268" s="14" t="s">
        <v>87</v>
      </c>
      <c r="AY1268" s="268" t="s">
        <v>222</v>
      </c>
    </row>
    <row r="1269" s="2" customFormat="1" ht="24.15" customHeight="1">
      <c r="A1269" s="40"/>
      <c r="B1269" s="41"/>
      <c r="C1269" s="280" t="s">
        <v>1110</v>
      </c>
      <c r="D1269" s="280" t="s">
        <v>367</v>
      </c>
      <c r="E1269" s="281" t="s">
        <v>1111</v>
      </c>
      <c r="F1269" s="282" t="s">
        <v>1112</v>
      </c>
      <c r="G1269" s="283" t="s">
        <v>228</v>
      </c>
      <c r="H1269" s="284">
        <v>238.578</v>
      </c>
      <c r="I1269" s="285"/>
      <c r="J1269" s="286">
        <f>ROUND(I1269*H1269,2)</f>
        <v>0</v>
      </c>
      <c r="K1269" s="282" t="s">
        <v>229</v>
      </c>
      <c r="L1269" s="287"/>
      <c r="M1269" s="288" t="s">
        <v>1</v>
      </c>
      <c r="N1269" s="289" t="s">
        <v>45</v>
      </c>
      <c r="O1269" s="93"/>
      <c r="P1269" s="238">
        <f>O1269*H1269</f>
        <v>0</v>
      </c>
      <c r="Q1269" s="238">
        <v>0.0030400000000000002</v>
      </c>
      <c r="R1269" s="238">
        <f>Q1269*H1269</f>
        <v>0.72527712</v>
      </c>
      <c r="S1269" s="238">
        <v>0</v>
      </c>
      <c r="T1269" s="239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40" t="s">
        <v>468</v>
      </c>
      <c r="AT1269" s="240" t="s">
        <v>367</v>
      </c>
      <c r="AU1269" s="240" t="s">
        <v>89</v>
      </c>
      <c r="AY1269" s="19" t="s">
        <v>222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9" t="s">
        <v>87</v>
      </c>
      <c r="BK1269" s="241">
        <f>ROUND(I1269*H1269,2)</f>
        <v>0</v>
      </c>
      <c r="BL1269" s="19" t="s">
        <v>267</v>
      </c>
      <c r="BM1269" s="240" t="s">
        <v>1113</v>
      </c>
    </row>
    <row r="1270" s="14" customFormat="1">
      <c r="A1270" s="14"/>
      <c r="B1270" s="258"/>
      <c r="C1270" s="259"/>
      <c r="D1270" s="249" t="s">
        <v>233</v>
      </c>
      <c r="E1270" s="260" t="s">
        <v>1</v>
      </c>
      <c r="F1270" s="261" t="s">
        <v>1114</v>
      </c>
      <c r="G1270" s="259"/>
      <c r="H1270" s="262">
        <v>238.578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233</v>
      </c>
      <c r="AU1270" s="268" t="s">
        <v>89</v>
      </c>
      <c r="AV1270" s="14" t="s">
        <v>89</v>
      </c>
      <c r="AW1270" s="14" t="s">
        <v>35</v>
      </c>
      <c r="AX1270" s="14" t="s">
        <v>80</v>
      </c>
      <c r="AY1270" s="268" t="s">
        <v>222</v>
      </c>
    </row>
    <row r="1271" s="15" customFormat="1">
      <c r="A1271" s="15"/>
      <c r="B1271" s="269"/>
      <c r="C1271" s="270"/>
      <c r="D1271" s="249" t="s">
        <v>233</v>
      </c>
      <c r="E1271" s="271" t="s">
        <v>1</v>
      </c>
      <c r="F1271" s="272" t="s">
        <v>242</v>
      </c>
      <c r="G1271" s="270"/>
      <c r="H1271" s="273">
        <v>238.578</v>
      </c>
      <c r="I1271" s="274"/>
      <c r="J1271" s="270"/>
      <c r="K1271" s="270"/>
      <c r="L1271" s="275"/>
      <c r="M1271" s="276"/>
      <c r="N1271" s="277"/>
      <c r="O1271" s="277"/>
      <c r="P1271" s="277"/>
      <c r="Q1271" s="277"/>
      <c r="R1271" s="277"/>
      <c r="S1271" s="277"/>
      <c r="T1271" s="27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9" t="s">
        <v>233</v>
      </c>
      <c r="AU1271" s="279" t="s">
        <v>89</v>
      </c>
      <c r="AV1271" s="15" t="s">
        <v>114</v>
      </c>
      <c r="AW1271" s="15" t="s">
        <v>35</v>
      </c>
      <c r="AX1271" s="15" t="s">
        <v>87</v>
      </c>
      <c r="AY1271" s="279" t="s">
        <v>222</v>
      </c>
    </row>
    <row r="1272" s="2" customFormat="1" ht="24.15" customHeight="1">
      <c r="A1272" s="40"/>
      <c r="B1272" s="41"/>
      <c r="C1272" s="280" t="s">
        <v>839</v>
      </c>
      <c r="D1272" s="280" t="s">
        <v>367</v>
      </c>
      <c r="E1272" s="281" t="s">
        <v>1115</v>
      </c>
      <c r="F1272" s="282" t="s">
        <v>1116</v>
      </c>
      <c r="G1272" s="283" t="s">
        <v>228</v>
      </c>
      <c r="H1272" s="284">
        <v>477.15600000000001</v>
      </c>
      <c r="I1272" s="285"/>
      <c r="J1272" s="286">
        <f>ROUND(I1272*H1272,2)</f>
        <v>0</v>
      </c>
      <c r="K1272" s="282" t="s">
        <v>229</v>
      </c>
      <c r="L1272" s="287"/>
      <c r="M1272" s="288" t="s">
        <v>1</v>
      </c>
      <c r="N1272" s="289" t="s">
        <v>45</v>
      </c>
      <c r="O1272" s="93"/>
      <c r="P1272" s="238">
        <f>O1272*H1272</f>
        <v>0</v>
      </c>
      <c r="Q1272" s="238">
        <v>0.0060800000000000003</v>
      </c>
      <c r="R1272" s="238">
        <f>Q1272*H1272</f>
        <v>2.90110848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468</v>
      </c>
      <c r="AT1272" s="240" t="s">
        <v>367</v>
      </c>
      <c r="AU1272" s="240" t="s">
        <v>89</v>
      </c>
      <c r="AY1272" s="19" t="s">
        <v>222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87</v>
      </c>
      <c r="BK1272" s="241">
        <f>ROUND(I1272*H1272,2)</f>
        <v>0</v>
      </c>
      <c r="BL1272" s="19" t="s">
        <v>267</v>
      </c>
      <c r="BM1272" s="240" t="s">
        <v>1117</v>
      </c>
    </row>
    <row r="1273" s="14" customFormat="1">
      <c r="A1273" s="14"/>
      <c r="B1273" s="258"/>
      <c r="C1273" s="259"/>
      <c r="D1273" s="249" t="s">
        <v>233</v>
      </c>
      <c r="E1273" s="260" t="s">
        <v>1</v>
      </c>
      <c r="F1273" s="261" t="s">
        <v>1118</v>
      </c>
      <c r="G1273" s="259"/>
      <c r="H1273" s="262">
        <v>477.15600000000001</v>
      </c>
      <c r="I1273" s="263"/>
      <c r="J1273" s="259"/>
      <c r="K1273" s="259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8" t="s">
        <v>233</v>
      </c>
      <c r="AU1273" s="268" t="s">
        <v>89</v>
      </c>
      <c r="AV1273" s="14" t="s">
        <v>89</v>
      </c>
      <c r="AW1273" s="14" t="s">
        <v>35</v>
      </c>
      <c r="AX1273" s="14" t="s">
        <v>80</v>
      </c>
      <c r="AY1273" s="268" t="s">
        <v>222</v>
      </c>
    </row>
    <row r="1274" s="15" customFormat="1">
      <c r="A1274" s="15"/>
      <c r="B1274" s="269"/>
      <c r="C1274" s="270"/>
      <c r="D1274" s="249" t="s">
        <v>233</v>
      </c>
      <c r="E1274" s="271" t="s">
        <v>1</v>
      </c>
      <c r="F1274" s="272" t="s">
        <v>242</v>
      </c>
      <c r="G1274" s="270"/>
      <c r="H1274" s="273">
        <v>477.15600000000001</v>
      </c>
      <c r="I1274" s="274"/>
      <c r="J1274" s="270"/>
      <c r="K1274" s="270"/>
      <c r="L1274" s="275"/>
      <c r="M1274" s="276"/>
      <c r="N1274" s="277"/>
      <c r="O1274" s="277"/>
      <c r="P1274" s="277"/>
      <c r="Q1274" s="277"/>
      <c r="R1274" s="277"/>
      <c r="S1274" s="277"/>
      <c r="T1274" s="278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79" t="s">
        <v>233</v>
      </c>
      <c r="AU1274" s="279" t="s">
        <v>89</v>
      </c>
      <c r="AV1274" s="15" t="s">
        <v>114</v>
      </c>
      <c r="AW1274" s="15" t="s">
        <v>35</v>
      </c>
      <c r="AX1274" s="15" t="s">
        <v>87</v>
      </c>
      <c r="AY1274" s="279" t="s">
        <v>222</v>
      </c>
    </row>
    <row r="1275" s="2" customFormat="1" ht="24.15" customHeight="1">
      <c r="A1275" s="40"/>
      <c r="B1275" s="41"/>
      <c r="C1275" s="229" t="s">
        <v>1119</v>
      </c>
      <c r="D1275" s="229" t="s">
        <v>225</v>
      </c>
      <c r="E1275" s="230" t="s">
        <v>1120</v>
      </c>
      <c r="F1275" s="231" t="s">
        <v>1121</v>
      </c>
      <c r="G1275" s="232" t="s">
        <v>329</v>
      </c>
      <c r="H1275" s="233">
        <v>6.8899999999999997</v>
      </c>
      <c r="I1275" s="234"/>
      <c r="J1275" s="235">
        <f>ROUND(I1275*H1275,2)</f>
        <v>0</v>
      </c>
      <c r="K1275" s="231" t="s">
        <v>229</v>
      </c>
      <c r="L1275" s="46"/>
      <c r="M1275" s="236" t="s">
        <v>1</v>
      </c>
      <c r="N1275" s="237" t="s">
        <v>45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267</v>
      </c>
      <c r="AT1275" s="240" t="s">
        <v>225</v>
      </c>
      <c r="AU1275" s="240" t="s">
        <v>89</v>
      </c>
      <c r="AY1275" s="19" t="s">
        <v>222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87</v>
      </c>
      <c r="BK1275" s="241">
        <f>ROUND(I1275*H1275,2)</f>
        <v>0</v>
      </c>
      <c r="BL1275" s="19" t="s">
        <v>267</v>
      </c>
      <c r="BM1275" s="240" t="s">
        <v>1122</v>
      </c>
    </row>
    <row r="1276" s="2" customFormat="1">
      <c r="A1276" s="40"/>
      <c r="B1276" s="41"/>
      <c r="C1276" s="42"/>
      <c r="D1276" s="242" t="s">
        <v>231</v>
      </c>
      <c r="E1276" s="42"/>
      <c r="F1276" s="243" t="s">
        <v>1123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231</v>
      </c>
      <c r="AU1276" s="19" t="s">
        <v>89</v>
      </c>
    </row>
    <row r="1277" s="12" customFormat="1" ht="22.8" customHeight="1">
      <c r="A1277" s="12"/>
      <c r="B1277" s="213"/>
      <c r="C1277" s="214"/>
      <c r="D1277" s="215" t="s">
        <v>79</v>
      </c>
      <c r="E1277" s="227" t="s">
        <v>1124</v>
      </c>
      <c r="F1277" s="227" t="s">
        <v>1125</v>
      </c>
      <c r="G1277" s="214"/>
      <c r="H1277" s="214"/>
      <c r="I1277" s="217"/>
      <c r="J1277" s="228">
        <f>BK1277</f>
        <v>0</v>
      </c>
      <c r="K1277" s="214"/>
      <c r="L1277" s="219"/>
      <c r="M1277" s="220"/>
      <c r="N1277" s="221"/>
      <c r="O1277" s="221"/>
      <c r="P1277" s="222">
        <f>SUM(P1278:P1285)</f>
        <v>0</v>
      </c>
      <c r="Q1277" s="221"/>
      <c r="R1277" s="222">
        <f>SUM(R1278:R1285)</f>
        <v>0.0074999999999999997</v>
      </c>
      <c r="S1277" s="221"/>
      <c r="T1277" s="223">
        <f>SUM(T1278:T1285)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24" t="s">
        <v>89</v>
      </c>
      <c r="AT1277" s="225" t="s">
        <v>79</v>
      </c>
      <c r="AU1277" s="225" t="s">
        <v>87</v>
      </c>
      <c r="AY1277" s="224" t="s">
        <v>222</v>
      </c>
      <c r="BK1277" s="226">
        <f>SUM(BK1278:BK1285)</f>
        <v>0</v>
      </c>
    </row>
    <row r="1278" s="2" customFormat="1" ht="24.15" customHeight="1">
      <c r="A1278" s="40"/>
      <c r="B1278" s="41"/>
      <c r="C1278" s="229" t="s">
        <v>844</v>
      </c>
      <c r="D1278" s="229" t="s">
        <v>225</v>
      </c>
      <c r="E1278" s="230" t="s">
        <v>1126</v>
      </c>
      <c r="F1278" s="231" t="s">
        <v>1127</v>
      </c>
      <c r="G1278" s="232" t="s">
        <v>477</v>
      </c>
      <c r="H1278" s="233">
        <v>5</v>
      </c>
      <c r="I1278" s="234"/>
      <c r="J1278" s="235">
        <f>ROUND(I1278*H1278,2)</f>
        <v>0</v>
      </c>
      <c r="K1278" s="231" t="s">
        <v>229</v>
      </c>
      <c r="L1278" s="46"/>
      <c r="M1278" s="236" t="s">
        <v>1</v>
      </c>
      <c r="N1278" s="237" t="s">
        <v>45</v>
      </c>
      <c r="O1278" s="93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40" t="s">
        <v>267</v>
      </c>
      <c r="AT1278" s="240" t="s">
        <v>225</v>
      </c>
      <c r="AU1278" s="240" t="s">
        <v>89</v>
      </c>
      <c r="AY1278" s="19" t="s">
        <v>222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9" t="s">
        <v>87</v>
      </c>
      <c r="BK1278" s="241">
        <f>ROUND(I1278*H1278,2)</f>
        <v>0</v>
      </c>
      <c r="BL1278" s="19" t="s">
        <v>267</v>
      </c>
      <c r="BM1278" s="240" t="s">
        <v>1128</v>
      </c>
    </row>
    <row r="1279" s="2" customFormat="1">
      <c r="A1279" s="40"/>
      <c r="B1279" s="41"/>
      <c r="C1279" s="42"/>
      <c r="D1279" s="242" t="s">
        <v>231</v>
      </c>
      <c r="E1279" s="42"/>
      <c r="F1279" s="243" t="s">
        <v>1129</v>
      </c>
      <c r="G1279" s="42"/>
      <c r="H1279" s="42"/>
      <c r="I1279" s="244"/>
      <c r="J1279" s="42"/>
      <c r="K1279" s="42"/>
      <c r="L1279" s="46"/>
      <c r="M1279" s="245"/>
      <c r="N1279" s="246"/>
      <c r="O1279" s="93"/>
      <c r="P1279" s="93"/>
      <c r="Q1279" s="93"/>
      <c r="R1279" s="93"/>
      <c r="S1279" s="93"/>
      <c r="T1279" s="94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231</v>
      </c>
      <c r="AU1279" s="19" t="s">
        <v>89</v>
      </c>
    </row>
    <row r="1280" s="13" customFormat="1">
      <c r="A1280" s="13"/>
      <c r="B1280" s="247"/>
      <c r="C1280" s="248"/>
      <c r="D1280" s="249" t="s">
        <v>233</v>
      </c>
      <c r="E1280" s="250" t="s">
        <v>1</v>
      </c>
      <c r="F1280" s="251" t="s">
        <v>234</v>
      </c>
      <c r="G1280" s="248"/>
      <c r="H1280" s="250" t="s">
        <v>1</v>
      </c>
      <c r="I1280" s="252"/>
      <c r="J1280" s="248"/>
      <c r="K1280" s="248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7" t="s">
        <v>233</v>
      </c>
      <c r="AU1280" s="257" t="s">
        <v>89</v>
      </c>
      <c r="AV1280" s="13" t="s">
        <v>87</v>
      </c>
      <c r="AW1280" s="13" t="s">
        <v>35</v>
      </c>
      <c r="AX1280" s="13" t="s">
        <v>80</v>
      </c>
      <c r="AY1280" s="257" t="s">
        <v>222</v>
      </c>
    </row>
    <row r="1281" s="13" customFormat="1">
      <c r="A1281" s="13"/>
      <c r="B1281" s="247"/>
      <c r="C1281" s="248"/>
      <c r="D1281" s="249" t="s">
        <v>233</v>
      </c>
      <c r="E1281" s="250" t="s">
        <v>1</v>
      </c>
      <c r="F1281" s="251" t="s">
        <v>235</v>
      </c>
      <c r="G1281" s="248"/>
      <c r="H1281" s="250" t="s">
        <v>1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7" t="s">
        <v>233</v>
      </c>
      <c r="AU1281" s="257" t="s">
        <v>89</v>
      </c>
      <c r="AV1281" s="13" t="s">
        <v>87</v>
      </c>
      <c r="AW1281" s="13" t="s">
        <v>35</v>
      </c>
      <c r="AX1281" s="13" t="s">
        <v>80</v>
      </c>
      <c r="AY1281" s="257" t="s">
        <v>222</v>
      </c>
    </row>
    <row r="1282" s="13" customFormat="1">
      <c r="A1282" s="13"/>
      <c r="B1282" s="247"/>
      <c r="C1282" s="248"/>
      <c r="D1282" s="249" t="s">
        <v>233</v>
      </c>
      <c r="E1282" s="250" t="s">
        <v>1</v>
      </c>
      <c r="F1282" s="251" t="s">
        <v>237</v>
      </c>
      <c r="G1282" s="248"/>
      <c r="H1282" s="250" t="s">
        <v>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7" t="s">
        <v>233</v>
      </c>
      <c r="AU1282" s="257" t="s">
        <v>89</v>
      </c>
      <c r="AV1282" s="13" t="s">
        <v>87</v>
      </c>
      <c r="AW1282" s="13" t="s">
        <v>35</v>
      </c>
      <c r="AX1282" s="13" t="s">
        <v>80</v>
      </c>
      <c r="AY1282" s="257" t="s">
        <v>222</v>
      </c>
    </row>
    <row r="1283" s="14" customFormat="1">
      <c r="A1283" s="14"/>
      <c r="B1283" s="258"/>
      <c r="C1283" s="259"/>
      <c r="D1283" s="249" t="s">
        <v>233</v>
      </c>
      <c r="E1283" s="260" t="s">
        <v>1</v>
      </c>
      <c r="F1283" s="261" t="s">
        <v>1130</v>
      </c>
      <c r="G1283" s="259"/>
      <c r="H1283" s="262">
        <v>5</v>
      </c>
      <c r="I1283" s="263"/>
      <c r="J1283" s="259"/>
      <c r="K1283" s="259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8" t="s">
        <v>233</v>
      </c>
      <c r="AU1283" s="268" t="s">
        <v>89</v>
      </c>
      <c r="AV1283" s="14" t="s">
        <v>89</v>
      </c>
      <c r="AW1283" s="14" t="s">
        <v>35</v>
      </c>
      <c r="AX1283" s="14" t="s">
        <v>80</v>
      </c>
      <c r="AY1283" s="268" t="s">
        <v>222</v>
      </c>
    </row>
    <row r="1284" s="15" customFormat="1">
      <c r="A1284" s="15"/>
      <c r="B1284" s="269"/>
      <c r="C1284" s="270"/>
      <c r="D1284" s="249" t="s">
        <v>233</v>
      </c>
      <c r="E1284" s="271" t="s">
        <v>1</v>
      </c>
      <c r="F1284" s="272" t="s">
        <v>242</v>
      </c>
      <c r="G1284" s="270"/>
      <c r="H1284" s="273">
        <v>5</v>
      </c>
      <c r="I1284" s="274"/>
      <c r="J1284" s="270"/>
      <c r="K1284" s="270"/>
      <c r="L1284" s="275"/>
      <c r="M1284" s="276"/>
      <c r="N1284" s="277"/>
      <c r="O1284" s="277"/>
      <c r="P1284" s="277"/>
      <c r="Q1284" s="277"/>
      <c r="R1284" s="277"/>
      <c r="S1284" s="277"/>
      <c r="T1284" s="278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9" t="s">
        <v>233</v>
      </c>
      <c r="AU1284" s="279" t="s">
        <v>89</v>
      </c>
      <c r="AV1284" s="15" t="s">
        <v>114</v>
      </c>
      <c r="AW1284" s="15" t="s">
        <v>35</v>
      </c>
      <c r="AX1284" s="15" t="s">
        <v>87</v>
      </c>
      <c r="AY1284" s="279" t="s">
        <v>222</v>
      </c>
    </row>
    <row r="1285" s="2" customFormat="1" ht="24.15" customHeight="1">
      <c r="A1285" s="40"/>
      <c r="B1285" s="41"/>
      <c r="C1285" s="280" t="s">
        <v>1131</v>
      </c>
      <c r="D1285" s="280" t="s">
        <v>367</v>
      </c>
      <c r="E1285" s="281" t="s">
        <v>1132</v>
      </c>
      <c r="F1285" s="282" t="s">
        <v>1133</v>
      </c>
      <c r="G1285" s="283" t="s">
        <v>477</v>
      </c>
      <c r="H1285" s="284">
        <v>5</v>
      </c>
      <c r="I1285" s="285"/>
      <c r="J1285" s="286">
        <f>ROUND(I1285*H1285,2)</f>
        <v>0</v>
      </c>
      <c r="K1285" s="282" t="s">
        <v>229</v>
      </c>
      <c r="L1285" s="287"/>
      <c r="M1285" s="288" t="s">
        <v>1</v>
      </c>
      <c r="N1285" s="289" t="s">
        <v>45</v>
      </c>
      <c r="O1285" s="93"/>
      <c r="P1285" s="238">
        <f>O1285*H1285</f>
        <v>0</v>
      </c>
      <c r="Q1285" s="238">
        <v>0.0015</v>
      </c>
      <c r="R1285" s="238">
        <f>Q1285*H1285</f>
        <v>0.0074999999999999997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40" t="s">
        <v>299</v>
      </c>
      <c r="AT1285" s="240" t="s">
        <v>367</v>
      </c>
      <c r="AU1285" s="240" t="s">
        <v>89</v>
      </c>
      <c r="AY1285" s="19" t="s">
        <v>222</v>
      </c>
      <c r="BE1285" s="241">
        <f>IF(N1285="základní",J1285,0)</f>
        <v>0</v>
      </c>
      <c r="BF1285" s="241">
        <f>IF(N1285="snížená",J1285,0)</f>
        <v>0</v>
      </c>
      <c r="BG1285" s="241">
        <f>IF(N1285="zákl. přenesená",J1285,0)</f>
        <v>0</v>
      </c>
      <c r="BH1285" s="241">
        <f>IF(N1285="sníž. přenesená",J1285,0)</f>
        <v>0</v>
      </c>
      <c r="BI1285" s="241">
        <f>IF(N1285="nulová",J1285,0)</f>
        <v>0</v>
      </c>
      <c r="BJ1285" s="19" t="s">
        <v>87</v>
      </c>
      <c r="BK1285" s="241">
        <f>ROUND(I1285*H1285,2)</f>
        <v>0</v>
      </c>
      <c r="BL1285" s="19" t="s">
        <v>114</v>
      </c>
      <c r="BM1285" s="240" t="s">
        <v>1134</v>
      </c>
    </row>
    <row r="1286" s="12" customFormat="1" ht="22.8" customHeight="1">
      <c r="A1286" s="12"/>
      <c r="B1286" s="213"/>
      <c r="C1286" s="214"/>
      <c r="D1286" s="215" t="s">
        <v>79</v>
      </c>
      <c r="E1286" s="227" t="s">
        <v>1135</v>
      </c>
      <c r="F1286" s="227" t="s">
        <v>1136</v>
      </c>
      <c r="G1286" s="214"/>
      <c r="H1286" s="214"/>
      <c r="I1286" s="217"/>
      <c r="J1286" s="228">
        <f>BK1286</f>
        <v>0</v>
      </c>
      <c r="K1286" s="214"/>
      <c r="L1286" s="219"/>
      <c r="M1286" s="220"/>
      <c r="N1286" s="221"/>
      <c r="O1286" s="221"/>
      <c r="P1286" s="222">
        <f>SUM(P1287:P1393)</f>
        <v>0</v>
      </c>
      <c r="Q1286" s="221"/>
      <c r="R1286" s="222">
        <f>SUM(R1287:R1393)</f>
        <v>0.14044000000000001</v>
      </c>
      <c r="S1286" s="221"/>
      <c r="T1286" s="223">
        <f>SUM(T1287:T1393)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4" t="s">
        <v>89</v>
      </c>
      <c r="AT1286" s="225" t="s">
        <v>79</v>
      </c>
      <c r="AU1286" s="225" t="s">
        <v>87</v>
      </c>
      <c r="AY1286" s="224" t="s">
        <v>222</v>
      </c>
      <c r="BK1286" s="226">
        <f>SUM(BK1287:BK1393)</f>
        <v>0</v>
      </c>
    </row>
    <row r="1287" s="2" customFormat="1" ht="16.5" customHeight="1">
      <c r="A1287" s="40"/>
      <c r="B1287" s="41"/>
      <c r="C1287" s="229" t="s">
        <v>872</v>
      </c>
      <c r="D1287" s="229" t="s">
        <v>225</v>
      </c>
      <c r="E1287" s="230" t="s">
        <v>1137</v>
      </c>
      <c r="F1287" s="231" t="s">
        <v>1138</v>
      </c>
      <c r="G1287" s="232" t="s">
        <v>477</v>
      </c>
      <c r="H1287" s="233">
        <v>7</v>
      </c>
      <c r="I1287" s="234"/>
      <c r="J1287" s="235">
        <f>ROUND(I1287*H1287,2)</f>
        <v>0</v>
      </c>
      <c r="K1287" s="231" t="s">
        <v>229</v>
      </c>
      <c r="L1287" s="46"/>
      <c r="M1287" s="236" t="s">
        <v>1</v>
      </c>
      <c r="N1287" s="237" t="s">
        <v>45</v>
      </c>
      <c r="O1287" s="93"/>
      <c r="P1287" s="238">
        <f>O1287*H1287</f>
        <v>0</v>
      </c>
      <c r="Q1287" s="238">
        <v>0</v>
      </c>
      <c r="R1287" s="238">
        <f>Q1287*H1287</f>
        <v>0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40" t="s">
        <v>114</v>
      </c>
      <c r="AT1287" s="240" t="s">
        <v>225</v>
      </c>
      <c r="AU1287" s="240" t="s">
        <v>89</v>
      </c>
      <c r="AY1287" s="19" t="s">
        <v>222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9" t="s">
        <v>87</v>
      </c>
      <c r="BK1287" s="241">
        <f>ROUND(I1287*H1287,2)</f>
        <v>0</v>
      </c>
      <c r="BL1287" s="19" t="s">
        <v>114</v>
      </c>
      <c r="BM1287" s="240" t="s">
        <v>1139</v>
      </c>
    </row>
    <row r="1288" s="2" customFormat="1">
      <c r="A1288" s="40"/>
      <c r="B1288" s="41"/>
      <c r="C1288" s="42"/>
      <c r="D1288" s="242" t="s">
        <v>231</v>
      </c>
      <c r="E1288" s="42"/>
      <c r="F1288" s="243" t="s">
        <v>1140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231</v>
      </c>
      <c r="AU1288" s="19" t="s">
        <v>89</v>
      </c>
    </row>
    <row r="1289" s="13" customFormat="1">
      <c r="A1289" s="13"/>
      <c r="B1289" s="247"/>
      <c r="C1289" s="248"/>
      <c r="D1289" s="249" t="s">
        <v>233</v>
      </c>
      <c r="E1289" s="250" t="s">
        <v>1</v>
      </c>
      <c r="F1289" s="251" t="s">
        <v>1141</v>
      </c>
      <c r="G1289" s="248"/>
      <c r="H1289" s="250" t="s">
        <v>1</v>
      </c>
      <c r="I1289" s="252"/>
      <c r="J1289" s="248"/>
      <c r="K1289" s="248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7" t="s">
        <v>233</v>
      </c>
      <c r="AU1289" s="257" t="s">
        <v>89</v>
      </c>
      <c r="AV1289" s="13" t="s">
        <v>87</v>
      </c>
      <c r="AW1289" s="13" t="s">
        <v>35</v>
      </c>
      <c r="AX1289" s="13" t="s">
        <v>80</v>
      </c>
      <c r="AY1289" s="257" t="s">
        <v>222</v>
      </c>
    </row>
    <row r="1290" s="14" customFormat="1">
      <c r="A1290" s="14"/>
      <c r="B1290" s="258"/>
      <c r="C1290" s="259"/>
      <c r="D1290" s="249" t="s">
        <v>233</v>
      </c>
      <c r="E1290" s="260" t="s">
        <v>1</v>
      </c>
      <c r="F1290" s="261" t="s">
        <v>1142</v>
      </c>
      <c r="G1290" s="259"/>
      <c r="H1290" s="262">
        <v>1</v>
      </c>
      <c r="I1290" s="263"/>
      <c r="J1290" s="259"/>
      <c r="K1290" s="259"/>
      <c r="L1290" s="264"/>
      <c r="M1290" s="265"/>
      <c r="N1290" s="266"/>
      <c r="O1290" s="266"/>
      <c r="P1290" s="266"/>
      <c r="Q1290" s="266"/>
      <c r="R1290" s="266"/>
      <c r="S1290" s="266"/>
      <c r="T1290" s="26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8" t="s">
        <v>233</v>
      </c>
      <c r="AU1290" s="268" t="s">
        <v>89</v>
      </c>
      <c r="AV1290" s="14" t="s">
        <v>89</v>
      </c>
      <c r="AW1290" s="14" t="s">
        <v>35</v>
      </c>
      <c r="AX1290" s="14" t="s">
        <v>80</v>
      </c>
      <c r="AY1290" s="268" t="s">
        <v>222</v>
      </c>
    </row>
    <row r="1291" s="13" customFormat="1">
      <c r="A1291" s="13"/>
      <c r="B1291" s="247"/>
      <c r="C1291" s="248"/>
      <c r="D1291" s="249" t="s">
        <v>233</v>
      </c>
      <c r="E1291" s="250" t="s">
        <v>1</v>
      </c>
      <c r="F1291" s="251" t="s">
        <v>1143</v>
      </c>
      <c r="G1291" s="248"/>
      <c r="H1291" s="250" t="s">
        <v>1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7" t="s">
        <v>233</v>
      </c>
      <c r="AU1291" s="257" t="s">
        <v>89</v>
      </c>
      <c r="AV1291" s="13" t="s">
        <v>87</v>
      </c>
      <c r="AW1291" s="13" t="s">
        <v>35</v>
      </c>
      <c r="AX1291" s="13" t="s">
        <v>80</v>
      </c>
      <c r="AY1291" s="257" t="s">
        <v>222</v>
      </c>
    </row>
    <row r="1292" s="14" customFormat="1">
      <c r="A1292" s="14"/>
      <c r="B1292" s="258"/>
      <c r="C1292" s="259"/>
      <c r="D1292" s="249" t="s">
        <v>233</v>
      </c>
      <c r="E1292" s="260" t="s">
        <v>1</v>
      </c>
      <c r="F1292" s="261" t="s">
        <v>1142</v>
      </c>
      <c r="G1292" s="259"/>
      <c r="H1292" s="262">
        <v>1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8" t="s">
        <v>233</v>
      </c>
      <c r="AU1292" s="268" t="s">
        <v>89</v>
      </c>
      <c r="AV1292" s="14" t="s">
        <v>89</v>
      </c>
      <c r="AW1292" s="14" t="s">
        <v>35</v>
      </c>
      <c r="AX1292" s="14" t="s">
        <v>80</v>
      </c>
      <c r="AY1292" s="268" t="s">
        <v>222</v>
      </c>
    </row>
    <row r="1293" s="13" customFormat="1">
      <c r="A1293" s="13"/>
      <c r="B1293" s="247"/>
      <c r="C1293" s="248"/>
      <c r="D1293" s="249" t="s">
        <v>233</v>
      </c>
      <c r="E1293" s="250" t="s">
        <v>1</v>
      </c>
      <c r="F1293" s="251" t="s">
        <v>1144</v>
      </c>
      <c r="G1293" s="248"/>
      <c r="H1293" s="250" t="s">
        <v>1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7" t="s">
        <v>233</v>
      </c>
      <c r="AU1293" s="257" t="s">
        <v>89</v>
      </c>
      <c r="AV1293" s="13" t="s">
        <v>87</v>
      </c>
      <c r="AW1293" s="13" t="s">
        <v>35</v>
      </c>
      <c r="AX1293" s="13" t="s">
        <v>80</v>
      </c>
      <c r="AY1293" s="257" t="s">
        <v>222</v>
      </c>
    </row>
    <row r="1294" s="14" customFormat="1">
      <c r="A1294" s="14"/>
      <c r="B1294" s="258"/>
      <c r="C1294" s="259"/>
      <c r="D1294" s="249" t="s">
        <v>233</v>
      </c>
      <c r="E1294" s="260" t="s">
        <v>1</v>
      </c>
      <c r="F1294" s="261" t="s">
        <v>1142</v>
      </c>
      <c r="G1294" s="259"/>
      <c r="H1294" s="262">
        <v>1</v>
      </c>
      <c r="I1294" s="263"/>
      <c r="J1294" s="259"/>
      <c r="K1294" s="259"/>
      <c r="L1294" s="264"/>
      <c r="M1294" s="265"/>
      <c r="N1294" s="266"/>
      <c r="O1294" s="266"/>
      <c r="P1294" s="266"/>
      <c r="Q1294" s="266"/>
      <c r="R1294" s="266"/>
      <c r="S1294" s="266"/>
      <c r="T1294" s="26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8" t="s">
        <v>233</v>
      </c>
      <c r="AU1294" s="268" t="s">
        <v>89</v>
      </c>
      <c r="AV1294" s="14" t="s">
        <v>89</v>
      </c>
      <c r="AW1294" s="14" t="s">
        <v>35</v>
      </c>
      <c r="AX1294" s="14" t="s">
        <v>80</v>
      </c>
      <c r="AY1294" s="268" t="s">
        <v>222</v>
      </c>
    </row>
    <row r="1295" s="13" customFormat="1">
      <c r="A1295" s="13"/>
      <c r="B1295" s="247"/>
      <c r="C1295" s="248"/>
      <c r="D1295" s="249" t="s">
        <v>233</v>
      </c>
      <c r="E1295" s="250" t="s">
        <v>1</v>
      </c>
      <c r="F1295" s="251" t="s">
        <v>1145</v>
      </c>
      <c r="G1295" s="248"/>
      <c r="H1295" s="250" t="s">
        <v>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7" t="s">
        <v>233</v>
      </c>
      <c r="AU1295" s="257" t="s">
        <v>89</v>
      </c>
      <c r="AV1295" s="13" t="s">
        <v>87</v>
      </c>
      <c r="AW1295" s="13" t="s">
        <v>35</v>
      </c>
      <c r="AX1295" s="13" t="s">
        <v>80</v>
      </c>
      <c r="AY1295" s="257" t="s">
        <v>222</v>
      </c>
    </row>
    <row r="1296" s="14" customFormat="1">
      <c r="A1296" s="14"/>
      <c r="B1296" s="258"/>
      <c r="C1296" s="259"/>
      <c r="D1296" s="249" t="s">
        <v>233</v>
      </c>
      <c r="E1296" s="260" t="s">
        <v>1</v>
      </c>
      <c r="F1296" s="261" t="s">
        <v>1142</v>
      </c>
      <c r="G1296" s="259"/>
      <c r="H1296" s="262">
        <v>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8" t="s">
        <v>233</v>
      </c>
      <c r="AU1296" s="268" t="s">
        <v>89</v>
      </c>
      <c r="AV1296" s="14" t="s">
        <v>89</v>
      </c>
      <c r="AW1296" s="14" t="s">
        <v>35</v>
      </c>
      <c r="AX1296" s="14" t="s">
        <v>80</v>
      </c>
      <c r="AY1296" s="268" t="s">
        <v>222</v>
      </c>
    </row>
    <row r="1297" s="13" customFormat="1">
      <c r="A1297" s="13"/>
      <c r="B1297" s="247"/>
      <c r="C1297" s="248"/>
      <c r="D1297" s="249" t="s">
        <v>233</v>
      </c>
      <c r="E1297" s="250" t="s">
        <v>1</v>
      </c>
      <c r="F1297" s="251" t="s">
        <v>1146</v>
      </c>
      <c r="G1297" s="248"/>
      <c r="H1297" s="250" t="s">
        <v>1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7" t="s">
        <v>233</v>
      </c>
      <c r="AU1297" s="257" t="s">
        <v>89</v>
      </c>
      <c r="AV1297" s="13" t="s">
        <v>87</v>
      </c>
      <c r="AW1297" s="13" t="s">
        <v>35</v>
      </c>
      <c r="AX1297" s="13" t="s">
        <v>80</v>
      </c>
      <c r="AY1297" s="257" t="s">
        <v>222</v>
      </c>
    </row>
    <row r="1298" s="14" customFormat="1">
      <c r="A1298" s="14"/>
      <c r="B1298" s="258"/>
      <c r="C1298" s="259"/>
      <c r="D1298" s="249" t="s">
        <v>233</v>
      </c>
      <c r="E1298" s="260" t="s">
        <v>1</v>
      </c>
      <c r="F1298" s="261" t="s">
        <v>1142</v>
      </c>
      <c r="G1298" s="259"/>
      <c r="H1298" s="262">
        <v>1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233</v>
      </c>
      <c r="AU1298" s="268" t="s">
        <v>89</v>
      </c>
      <c r="AV1298" s="14" t="s">
        <v>89</v>
      </c>
      <c r="AW1298" s="14" t="s">
        <v>35</v>
      </c>
      <c r="AX1298" s="14" t="s">
        <v>80</v>
      </c>
      <c r="AY1298" s="268" t="s">
        <v>222</v>
      </c>
    </row>
    <row r="1299" s="13" customFormat="1">
      <c r="A1299" s="13"/>
      <c r="B1299" s="247"/>
      <c r="C1299" s="248"/>
      <c r="D1299" s="249" t="s">
        <v>233</v>
      </c>
      <c r="E1299" s="250" t="s">
        <v>1</v>
      </c>
      <c r="F1299" s="251" t="s">
        <v>1147</v>
      </c>
      <c r="G1299" s="248"/>
      <c r="H1299" s="250" t="s">
        <v>1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7" t="s">
        <v>233</v>
      </c>
      <c r="AU1299" s="257" t="s">
        <v>89</v>
      </c>
      <c r="AV1299" s="13" t="s">
        <v>87</v>
      </c>
      <c r="AW1299" s="13" t="s">
        <v>35</v>
      </c>
      <c r="AX1299" s="13" t="s">
        <v>80</v>
      </c>
      <c r="AY1299" s="257" t="s">
        <v>222</v>
      </c>
    </row>
    <row r="1300" s="14" customFormat="1">
      <c r="A1300" s="14"/>
      <c r="B1300" s="258"/>
      <c r="C1300" s="259"/>
      <c r="D1300" s="249" t="s">
        <v>233</v>
      </c>
      <c r="E1300" s="260" t="s">
        <v>1</v>
      </c>
      <c r="F1300" s="261" t="s">
        <v>1142</v>
      </c>
      <c r="G1300" s="259"/>
      <c r="H1300" s="262">
        <v>1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233</v>
      </c>
      <c r="AU1300" s="268" t="s">
        <v>89</v>
      </c>
      <c r="AV1300" s="14" t="s">
        <v>89</v>
      </c>
      <c r="AW1300" s="14" t="s">
        <v>35</v>
      </c>
      <c r="AX1300" s="14" t="s">
        <v>80</v>
      </c>
      <c r="AY1300" s="268" t="s">
        <v>222</v>
      </c>
    </row>
    <row r="1301" s="13" customFormat="1">
      <c r="A1301" s="13"/>
      <c r="B1301" s="247"/>
      <c r="C1301" s="248"/>
      <c r="D1301" s="249" t="s">
        <v>233</v>
      </c>
      <c r="E1301" s="250" t="s">
        <v>1</v>
      </c>
      <c r="F1301" s="251" t="s">
        <v>1148</v>
      </c>
      <c r="G1301" s="248"/>
      <c r="H1301" s="250" t="s">
        <v>1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7" t="s">
        <v>233</v>
      </c>
      <c r="AU1301" s="257" t="s">
        <v>89</v>
      </c>
      <c r="AV1301" s="13" t="s">
        <v>87</v>
      </c>
      <c r="AW1301" s="13" t="s">
        <v>35</v>
      </c>
      <c r="AX1301" s="13" t="s">
        <v>80</v>
      </c>
      <c r="AY1301" s="257" t="s">
        <v>222</v>
      </c>
    </row>
    <row r="1302" s="14" customFormat="1">
      <c r="A1302" s="14"/>
      <c r="B1302" s="258"/>
      <c r="C1302" s="259"/>
      <c r="D1302" s="249" t="s">
        <v>233</v>
      </c>
      <c r="E1302" s="260" t="s">
        <v>1</v>
      </c>
      <c r="F1302" s="261" t="s">
        <v>1142</v>
      </c>
      <c r="G1302" s="259"/>
      <c r="H1302" s="262">
        <v>1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8" t="s">
        <v>233</v>
      </c>
      <c r="AU1302" s="268" t="s">
        <v>89</v>
      </c>
      <c r="AV1302" s="14" t="s">
        <v>89</v>
      </c>
      <c r="AW1302" s="14" t="s">
        <v>35</v>
      </c>
      <c r="AX1302" s="14" t="s">
        <v>80</v>
      </c>
      <c r="AY1302" s="268" t="s">
        <v>222</v>
      </c>
    </row>
    <row r="1303" s="15" customFormat="1">
      <c r="A1303" s="15"/>
      <c r="B1303" s="269"/>
      <c r="C1303" s="270"/>
      <c r="D1303" s="249" t="s">
        <v>233</v>
      </c>
      <c r="E1303" s="271" t="s">
        <v>1</v>
      </c>
      <c r="F1303" s="272" t="s">
        <v>242</v>
      </c>
      <c r="G1303" s="270"/>
      <c r="H1303" s="273">
        <v>7</v>
      </c>
      <c r="I1303" s="274"/>
      <c r="J1303" s="270"/>
      <c r="K1303" s="270"/>
      <c r="L1303" s="275"/>
      <c r="M1303" s="276"/>
      <c r="N1303" s="277"/>
      <c r="O1303" s="277"/>
      <c r="P1303" s="277"/>
      <c r="Q1303" s="277"/>
      <c r="R1303" s="277"/>
      <c r="S1303" s="277"/>
      <c r="T1303" s="27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9" t="s">
        <v>233</v>
      </c>
      <c r="AU1303" s="279" t="s">
        <v>89</v>
      </c>
      <c r="AV1303" s="15" t="s">
        <v>114</v>
      </c>
      <c r="AW1303" s="15" t="s">
        <v>35</v>
      </c>
      <c r="AX1303" s="15" t="s">
        <v>87</v>
      </c>
      <c r="AY1303" s="279" t="s">
        <v>222</v>
      </c>
    </row>
    <row r="1304" s="2" customFormat="1" ht="16.5" customHeight="1">
      <c r="A1304" s="40"/>
      <c r="B1304" s="41"/>
      <c r="C1304" s="280" t="s">
        <v>1149</v>
      </c>
      <c r="D1304" s="280" t="s">
        <v>367</v>
      </c>
      <c r="E1304" s="281" t="s">
        <v>1150</v>
      </c>
      <c r="F1304" s="282" t="s">
        <v>1151</v>
      </c>
      <c r="G1304" s="283" t="s">
        <v>477</v>
      </c>
      <c r="H1304" s="284">
        <v>7</v>
      </c>
      <c r="I1304" s="285"/>
      <c r="J1304" s="286">
        <f>ROUND(I1304*H1304,2)</f>
        <v>0</v>
      </c>
      <c r="K1304" s="282" t="s">
        <v>229</v>
      </c>
      <c r="L1304" s="287"/>
      <c r="M1304" s="288" t="s">
        <v>1</v>
      </c>
      <c r="N1304" s="289" t="s">
        <v>45</v>
      </c>
      <c r="O1304" s="93"/>
      <c r="P1304" s="238">
        <f>O1304*H1304</f>
        <v>0</v>
      </c>
      <c r="Q1304" s="238">
        <v>0.00050000000000000001</v>
      </c>
      <c r="R1304" s="238">
        <f>Q1304*H1304</f>
        <v>0.0035000000000000001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299</v>
      </c>
      <c r="AT1304" s="240" t="s">
        <v>367</v>
      </c>
      <c r="AU1304" s="240" t="s">
        <v>89</v>
      </c>
      <c r="AY1304" s="19" t="s">
        <v>222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87</v>
      </c>
      <c r="BK1304" s="241">
        <f>ROUND(I1304*H1304,2)</f>
        <v>0</v>
      </c>
      <c r="BL1304" s="19" t="s">
        <v>114</v>
      </c>
      <c r="BM1304" s="240" t="s">
        <v>1152</v>
      </c>
    </row>
    <row r="1305" s="2" customFormat="1" ht="16.5" customHeight="1">
      <c r="A1305" s="40"/>
      <c r="B1305" s="41"/>
      <c r="C1305" s="229" t="s">
        <v>1153</v>
      </c>
      <c r="D1305" s="229" t="s">
        <v>225</v>
      </c>
      <c r="E1305" s="230" t="s">
        <v>1154</v>
      </c>
      <c r="F1305" s="231" t="s">
        <v>1155</v>
      </c>
      <c r="G1305" s="232" t="s">
        <v>477</v>
      </c>
      <c r="H1305" s="233">
        <v>3</v>
      </c>
      <c r="I1305" s="234"/>
      <c r="J1305" s="235">
        <f>ROUND(I1305*H1305,2)</f>
        <v>0</v>
      </c>
      <c r="K1305" s="231" t="s">
        <v>229</v>
      </c>
      <c r="L1305" s="46"/>
      <c r="M1305" s="236" t="s">
        <v>1</v>
      </c>
      <c r="N1305" s="237" t="s">
        <v>45</v>
      </c>
      <c r="O1305" s="93"/>
      <c r="P1305" s="238">
        <f>O1305*H1305</f>
        <v>0</v>
      </c>
      <c r="Q1305" s="238">
        <v>0</v>
      </c>
      <c r="R1305" s="238">
        <f>Q1305*H1305</f>
        <v>0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267</v>
      </c>
      <c r="AT1305" s="240" t="s">
        <v>225</v>
      </c>
      <c r="AU1305" s="240" t="s">
        <v>89</v>
      </c>
      <c r="AY1305" s="19" t="s">
        <v>222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9" t="s">
        <v>87</v>
      </c>
      <c r="BK1305" s="241">
        <f>ROUND(I1305*H1305,2)</f>
        <v>0</v>
      </c>
      <c r="BL1305" s="19" t="s">
        <v>267</v>
      </c>
      <c r="BM1305" s="240" t="s">
        <v>1156</v>
      </c>
    </row>
    <row r="1306" s="2" customFormat="1">
      <c r="A1306" s="40"/>
      <c r="B1306" s="41"/>
      <c r="C1306" s="42"/>
      <c r="D1306" s="242" t="s">
        <v>231</v>
      </c>
      <c r="E1306" s="42"/>
      <c r="F1306" s="243" t="s">
        <v>1157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231</v>
      </c>
      <c r="AU1306" s="19" t="s">
        <v>89</v>
      </c>
    </row>
    <row r="1307" s="13" customFormat="1">
      <c r="A1307" s="13"/>
      <c r="B1307" s="247"/>
      <c r="C1307" s="248"/>
      <c r="D1307" s="249" t="s">
        <v>233</v>
      </c>
      <c r="E1307" s="250" t="s">
        <v>1</v>
      </c>
      <c r="F1307" s="251" t="s">
        <v>1158</v>
      </c>
      <c r="G1307" s="248"/>
      <c r="H1307" s="250" t="s">
        <v>1</v>
      </c>
      <c r="I1307" s="252"/>
      <c r="J1307" s="248"/>
      <c r="K1307" s="248"/>
      <c r="L1307" s="253"/>
      <c r="M1307" s="254"/>
      <c r="N1307" s="255"/>
      <c r="O1307" s="255"/>
      <c r="P1307" s="255"/>
      <c r="Q1307" s="255"/>
      <c r="R1307" s="255"/>
      <c r="S1307" s="255"/>
      <c r="T1307" s="25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7" t="s">
        <v>233</v>
      </c>
      <c r="AU1307" s="257" t="s">
        <v>89</v>
      </c>
      <c r="AV1307" s="13" t="s">
        <v>87</v>
      </c>
      <c r="AW1307" s="13" t="s">
        <v>35</v>
      </c>
      <c r="AX1307" s="13" t="s">
        <v>80</v>
      </c>
      <c r="AY1307" s="257" t="s">
        <v>222</v>
      </c>
    </row>
    <row r="1308" s="14" customFormat="1">
      <c r="A1308" s="14"/>
      <c r="B1308" s="258"/>
      <c r="C1308" s="259"/>
      <c r="D1308" s="249" t="s">
        <v>233</v>
      </c>
      <c r="E1308" s="260" t="s">
        <v>1</v>
      </c>
      <c r="F1308" s="261" t="s">
        <v>1142</v>
      </c>
      <c r="G1308" s="259"/>
      <c r="H1308" s="262">
        <v>1</v>
      </c>
      <c r="I1308" s="263"/>
      <c r="J1308" s="259"/>
      <c r="K1308" s="259"/>
      <c r="L1308" s="264"/>
      <c r="M1308" s="265"/>
      <c r="N1308" s="266"/>
      <c r="O1308" s="266"/>
      <c r="P1308" s="266"/>
      <c r="Q1308" s="266"/>
      <c r="R1308" s="266"/>
      <c r="S1308" s="266"/>
      <c r="T1308" s="26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8" t="s">
        <v>233</v>
      </c>
      <c r="AU1308" s="268" t="s">
        <v>89</v>
      </c>
      <c r="AV1308" s="14" t="s">
        <v>89</v>
      </c>
      <c r="AW1308" s="14" t="s">
        <v>35</v>
      </c>
      <c r="AX1308" s="14" t="s">
        <v>80</v>
      </c>
      <c r="AY1308" s="268" t="s">
        <v>222</v>
      </c>
    </row>
    <row r="1309" s="13" customFormat="1">
      <c r="A1309" s="13"/>
      <c r="B1309" s="247"/>
      <c r="C1309" s="248"/>
      <c r="D1309" s="249" t="s">
        <v>233</v>
      </c>
      <c r="E1309" s="250" t="s">
        <v>1</v>
      </c>
      <c r="F1309" s="251" t="s">
        <v>1159</v>
      </c>
      <c r="G1309" s="248"/>
      <c r="H1309" s="250" t="s">
        <v>1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7" t="s">
        <v>233</v>
      </c>
      <c r="AU1309" s="257" t="s">
        <v>89</v>
      </c>
      <c r="AV1309" s="13" t="s">
        <v>87</v>
      </c>
      <c r="AW1309" s="13" t="s">
        <v>35</v>
      </c>
      <c r="AX1309" s="13" t="s">
        <v>80</v>
      </c>
      <c r="AY1309" s="257" t="s">
        <v>222</v>
      </c>
    </row>
    <row r="1310" s="14" customFormat="1">
      <c r="A1310" s="14"/>
      <c r="B1310" s="258"/>
      <c r="C1310" s="259"/>
      <c r="D1310" s="249" t="s">
        <v>233</v>
      </c>
      <c r="E1310" s="260" t="s">
        <v>1</v>
      </c>
      <c r="F1310" s="261" t="s">
        <v>1142</v>
      </c>
      <c r="G1310" s="259"/>
      <c r="H1310" s="262">
        <v>1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8" t="s">
        <v>233</v>
      </c>
      <c r="AU1310" s="268" t="s">
        <v>89</v>
      </c>
      <c r="AV1310" s="14" t="s">
        <v>89</v>
      </c>
      <c r="AW1310" s="14" t="s">
        <v>35</v>
      </c>
      <c r="AX1310" s="14" t="s">
        <v>80</v>
      </c>
      <c r="AY1310" s="268" t="s">
        <v>222</v>
      </c>
    </row>
    <row r="1311" s="13" customFormat="1">
      <c r="A1311" s="13"/>
      <c r="B1311" s="247"/>
      <c r="C1311" s="248"/>
      <c r="D1311" s="249" t="s">
        <v>233</v>
      </c>
      <c r="E1311" s="250" t="s">
        <v>1</v>
      </c>
      <c r="F1311" s="251" t="s">
        <v>1160</v>
      </c>
      <c r="G1311" s="248"/>
      <c r="H1311" s="250" t="s">
        <v>1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7" t="s">
        <v>233</v>
      </c>
      <c r="AU1311" s="257" t="s">
        <v>89</v>
      </c>
      <c r="AV1311" s="13" t="s">
        <v>87</v>
      </c>
      <c r="AW1311" s="13" t="s">
        <v>35</v>
      </c>
      <c r="AX1311" s="13" t="s">
        <v>80</v>
      </c>
      <c r="AY1311" s="257" t="s">
        <v>222</v>
      </c>
    </row>
    <row r="1312" s="14" customFormat="1">
      <c r="A1312" s="14"/>
      <c r="B1312" s="258"/>
      <c r="C1312" s="259"/>
      <c r="D1312" s="249" t="s">
        <v>233</v>
      </c>
      <c r="E1312" s="260" t="s">
        <v>1</v>
      </c>
      <c r="F1312" s="261" t="s">
        <v>1142</v>
      </c>
      <c r="G1312" s="259"/>
      <c r="H1312" s="262">
        <v>1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8" t="s">
        <v>233</v>
      </c>
      <c r="AU1312" s="268" t="s">
        <v>89</v>
      </c>
      <c r="AV1312" s="14" t="s">
        <v>89</v>
      </c>
      <c r="AW1312" s="14" t="s">
        <v>35</v>
      </c>
      <c r="AX1312" s="14" t="s">
        <v>80</v>
      </c>
      <c r="AY1312" s="268" t="s">
        <v>222</v>
      </c>
    </row>
    <row r="1313" s="15" customFormat="1">
      <c r="A1313" s="15"/>
      <c r="B1313" s="269"/>
      <c r="C1313" s="270"/>
      <c r="D1313" s="249" t="s">
        <v>233</v>
      </c>
      <c r="E1313" s="271" t="s">
        <v>1</v>
      </c>
      <c r="F1313" s="272" t="s">
        <v>242</v>
      </c>
      <c r="G1313" s="270"/>
      <c r="H1313" s="273">
        <v>3</v>
      </c>
      <c r="I1313" s="274"/>
      <c r="J1313" s="270"/>
      <c r="K1313" s="270"/>
      <c r="L1313" s="275"/>
      <c r="M1313" s="276"/>
      <c r="N1313" s="277"/>
      <c r="O1313" s="277"/>
      <c r="P1313" s="277"/>
      <c r="Q1313" s="277"/>
      <c r="R1313" s="277"/>
      <c r="S1313" s="277"/>
      <c r="T1313" s="27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9" t="s">
        <v>233</v>
      </c>
      <c r="AU1313" s="279" t="s">
        <v>89</v>
      </c>
      <c r="AV1313" s="15" t="s">
        <v>114</v>
      </c>
      <c r="AW1313" s="15" t="s">
        <v>35</v>
      </c>
      <c r="AX1313" s="15" t="s">
        <v>87</v>
      </c>
      <c r="AY1313" s="279" t="s">
        <v>222</v>
      </c>
    </row>
    <row r="1314" s="2" customFormat="1" ht="16.5" customHeight="1">
      <c r="A1314" s="40"/>
      <c r="B1314" s="41"/>
      <c r="C1314" s="280" t="s">
        <v>1161</v>
      </c>
      <c r="D1314" s="280" t="s">
        <v>367</v>
      </c>
      <c r="E1314" s="281" t="s">
        <v>1162</v>
      </c>
      <c r="F1314" s="282" t="s">
        <v>1163</v>
      </c>
      <c r="G1314" s="283" t="s">
        <v>477</v>
      </c>
      <c r="H1314" s="284">
        <v>3</v>
      </c>
      <c r="I1314" s="285"/>
      <c r="J1314" s="286">
        <f>ROUND(I1314*H1314,2)</f>
        <v>0</v>
      </c>
      <c r="K1314" s="282" t="s">
        <v>229</v>
      </c>
      <c r="L1314" s="287"/>
      <c r="M1314" s="288" t="s">
        <v>1</v>
      </c>
      <c r="N1314" s="289" t="s">
        <v>45</v>
      </c>
      <c r="O1314" s="93"/>
      <c r="P1314" s="238">
        <f>O1314*H1314</f>
        <v>0</v>
      </c>
      <c r="Q1314" s="238">
        <v>0.00050000000000000001</v>
      </c>
      <c r="R1314" s="238">
        <f>Q1314*H1314</f>
        <v>0.0015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468</v>
      </c>
      <c r="AT1314" s="240" t="s">
        <v>367</v>
      </c>
      <c r="AU1314" s="240" t="s">
        <v>89</v>
      </c>
      <c r="AY1314" s="19" t="s">
        <v>222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87</v>
      </c>
      <c r="BK1314" s="241">
        <f>ROUND(I1314*H1314,2)</f>
        <v>0</v>
      </c>
      <c r="BL1314" s="19" t="s">
        <v>267</v>
      </c>
      <c r="BM1314" s="240" t="s">
        <v>1164</v>
      </c>
    </row>
    <row r="1315" s="2" customFormat="1" ht="16.5" customHeight="1">
      <c r="A1315" s="40"/>
      <c r="B1315" s="41"/>
      <c r="C1315" s="229" t="s">
        <v>1165</v>
      </c>
      <c r="D1315" s="229" t="s">
        <v>225</v>
      </c>
      <c r="E1315" s="230" t="s">
        <v>1166</v>
      </c>
      <c r="F1315" s="231" t="s">
        <v>1167</v>
      </c>
      <c r="G1315" s="232" t="s">
        <v>477</v>
      </c>
      <c r="H1315" s="233">
        <v>7</v>
      </c>
      <c r="I1315" s="234"/>
      <c r="J1315" s="235">
        <f>ROUND(I1315*H1315,2)</f>
        <v>0</v>
      </c>
      <c r="K1315" s="231" t="s">
        <v>229</v>
      </c>
      <c r="L1315" s="46"/>
      <c r="M1315" s="236" t="s">
        <v>1</v>
      </c>
      <c r="N1315" s="237" t="s">
        <v>45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267</v>
      </c>
      <c r="AT1315" s="240" t="s">
        <v>225</v>
      </c>
      <c r="AU1315" s="240" t="s">
        <v>89</v>
      </c>
      <c r="AY1315" s="19" t="s">
        <v>222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87</v>
      </c>
      <c r="BK1315" s="241">
        <f>ROUND(I1315*H1315,2)</f>
        <v>0</v>
      </c>
      <c r="BL1315" s="19" t="s">
        <v>267</v>
      </c>
      <c r="BM1315" s="240" t="s">
        <v>1168</v>
      </c>
    </row>
    <row r="1316" s="2" customFormat="1">
      <c r="A1316" s="40"/>
      <c r="B1316" s="41"/>
      <c r="C1316" s="42"/>
      <c r="D1316" s="242" t="s">
        <v>231</v>
      </c>
      <c r="E1316" s="42"/>
      <c r="F1316" s="243" t="s">
        <v>1169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231</v>
      </c>
      <c r="AU1316" s="19" t="s">
        <v>89</v>
      </c>
    </row>
    <row r="1317" s="13" customFormat="1">
      <c r="A1317" s="13"/>
      <c r="B1317" s="247"/>
      <c r="C1317" s="248"/>
      <c r="D1317" s="249" t="s">
        <v>233</v>
      </c>
      <c r="E1317" s="250" t="s">
        <v>1</v>
      </c>
      <c r="F1317" s="251" t="s">
        <v>1141</v>
      </c>
      <c r="G1317" s="248"/>
      <c r="H1317" s="250" t="s">
        <v>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7" t="s">
        <v>233</v>
      </c>
      <c r="AU1317" s="257" t="s">
        <v>89</v>
      </c>
      <c r="AV1317" s="13" t="s">
        <v>87</v>
      </c>
      <c r="AW1317" s="13" t="s">
        <v>35</v>
      </c>
      <c r="AX1317" s="13" t="s">
        <v>80</v>
      </c>
      <c r="AY1317" s="257" t="s">
        <v>222</v>
      </c>
    </row>
    <row r="1318" s="14" customFormat="1">
      <c r="A1318" s="14"/>
      <c r="B1318" s="258"/>
      <c r="C1318" s="259"/>
      <c r="D1318" s="249" t="s">
        <v>233</v>
      </c>
      <c r="E1318" s="260" t="s">
        <v>1</v>
      </c>
      <c r="F1318" s="261" t="s">
        <v>1142</v>
      </c>
      <c r="G1318" s="259"/>
      <c r="H1318" s="262">
        <v>1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233</v>
      </c>
      <c r="AU1318" s="268" t="s">
        <v>89</v>
      </c>
      <c r="AV1318" s="14" t="s">
        <v>89</v>
      </c>
      <c r="AW1318" s="14" t="s">
        <v>35</v>
      </c>
      <c r="AX1318" s="14" t="s">
        <v>80</v>
      </c>
      <c r="AY1318" s="268" t="s">
        <v>222</v>
      </c>
    </row>
    <row r="1319" s="13" customFormat="1">
      <c r="A1319" s="13"/>
      <c r="B1319" s="247"/>
      <c r="C1319" s="248"/>
      <c r="D1319" s="249" t="s">
        <v>233</v>
      </c>
      <c r="E1319" s="250" t="s">
        <v>1</v>
      </c>
      <c r="F1319" s="251" t="s">
        <v>1143</v>
      </c>
      <c r="G1319" s="248"/>
      <c r="H1319" s="250" t="s">
        <v>1</v>
      </c>
      <c r="I1319" s="252"/>
      <c r="J1319" s="248"/>
      <c r="K1319" s="248"/>
      <c r="L1319" s="253"/>
      <c r="M1319" s="254"/>
      <c r="N1319" s="255"/>
      <c r="O1319" s="255"/>
      <c r="P1319" s="255"/>
      <c r="Q1319" s="255"/>
      <c r="R1319" s="255"/>
      <c r="S1319" s="255"/>
      <c r="T1319" s="256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7" t="s">
        <v>233</v>
      </c>
      <c r="AU1319" s="257" t="s">
        <v>89</v>
      </c>
      <c r="AV1319" s="13" t="s">
        <v>87</v>
      </c>
      <c r="AW1319" s="13" t="s">
        <v>35</v>
      </c>
      <c r="AX1319" s="13" t="s">
        <v>80</v>
      </c>
      <c r="AY1319" s="257" t="s">
        <v>222</v>
      </c>
    </row>
    <row r="1320" s="14" customFormat="1">
      <c r="A1320" s="14"/>
      <c r="B1320" s="258"/>
      <c r="C1320" s="259"/>
      <c r="D1320" s="249" t="s">
        <v>233</v>
      </c>
      <c r="E1320" s="260" t="s">
        <v>1</v>
      </c>
      <c r="F1320" s="261" t="s">
        <v>1142</v>
      </c>
      <c r="G1320" s="259"/>
      <c r="H1320" s="262">
        <v>1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233</v>
      </c>
      <c r="AU1320" s="268" t="s">
        <v>89</v>
      </c>
      <c r="AV1320" s="14" t="s">
        <v>89</v>
      </c>
      <c r="AW1320" s="14" t="s">
        <v>35</v>
      </c>
      <c r="AX1320" s="14" t="s">
        <v>80</v>
      </c>
      <c r="AY1320" s="268" t="s">
        <v>222</v>
      </c>
    </row>
    <row r="1321" s="13" customFormat="1">
      <c r="A1321" s="13"/>
      <c r="B1321" s="247"/>
      <c r="C1321" s="248"/>
      <c r="D1321" s="249" t="s">
        <v>233</v>
      </c>
      <c r="E1321" s="250" t="s">
        <v>1</v>
      </c>
      <c r="F1321" s="251" t="s">
        <v>1144</v>
      </c>
      <c r="G1321" s="248"/>
      <c r="H1321" s="250" t="s">
        <v>1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7" t="s">
        <v>233</v>
      </c>
      <c r="AU1321" s="257" t="s">
        <v>89</v>
      </c>
      <c r="AV1321" s="13" t="s">
        <v>87</v>
      </c>
      <c r="AW1321" s="13" t="s">
        <v>35</v>
      </c>
      <c r="AX1321" s="13" t="s">
        <v>80</v>
      </c>
      <c r="AY1321" s="257" t="s">
        <v>222</v>
      </c>
    </row>
    <row r="1322" s="14" customFormat="1">
      <c r="A1322" s="14"/>
      <c r="B1322" s="258"/>
      <c r="C1322" s="259"/>
      <c r="D1322" s="249" t="s">
        <v>233</v>
      </c>
      <c r="E1322" s="260" t="s">
        <v>1</v>
      </c>
      <c r="F1322" s="261" t="s">
        <v>1142</v>
      </c>
      <c r="G1322" s="259"/>
      <c r="H1322" s="262">
        <v>1</v>
      </c>
      <c r="I1322" s="263"/>
      <c r="J1322" s="259"/>
      <c r="K1322" s="259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8" t="s">
        <v>233</v>
      </c>
      <c r="AU1322" s="268" t="s">
        <v>89</v>
      </c>
      <c r="AV1322" s="14" t="s">
        <v>89</v>
      </c>
      <c r="AW1322" s="14" t="s">
        <v>35</v>
      </c>
      <c r="AX1322" s="14" t="s">
        <v>80</v>
      </c>
      <c r="AY1322" s="268" t="s">
        <v>222</v>
      </c>
    </row>
    <row r="1323" s="13" customFormat="1">
      <c r="A1323" s="13"/>
      <c r="B1323" s="247"/>
      <c r="C1323" s="248"/>
      <c r="D1323" s="249" t="s">
        <v>233</v>
      </c>
      <c r="E1323" s="250" t="s">
        <v>1</v>
      </c>
      <c r="F1323" s="251" t="s">
        <v>1145</v>
      </c>
      <c r="G1323" s="248"/>
      <c r="H1323" s="250" t="s">
        <v>1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7" t="s">
        <v>233</v>
      </c>
      <c r="AU1323" s="257" t="s">
        <v>89</v>
      </c>
      <c r="AV1323" s="13" t="s">
        <v>87</v>
      </c>
      <c r="AW1323" s="13" t="s">
        <v>35</v>
      </c>
      <c r="AX1323" s="13" t="s">
        <v>80</v>
      </c>
      <c r="AY1323" s="257" t="s">
        <v>222</v>
      </c>
    </row>
    <row r="1324" s="14" customFormat="1">
      <c r="A1324" s="14"/>
      <c r="B1324" s="258"/>
      <c r="C1324" s="259"/>
      <c r="D1324" s="249" t="s">
        <v>233</v>
      </c>
      <c r="E1324" s="260" t="s">
        <v>1</v>
      </c>
      <c r="F1324" s="261" t="s">
        <v>1142</v>
      </c>
      <c r="G1324" s="259"/>
      <c r="H1324" s="262">
        <v>1</v>
      </c>
      <c r="I1324" s="263"/>
      <c r="J1324" s="259"/>
      <c r="K1324" s="259"/>
      <c r="L1324" s="264"/>
      <c r="M1324" s="265"/>
      <c r="N1324" s="266"/>
      <c r="O1324" s="266"/>
      <c r="P1324" s="266"/>
      <c r="Q1324" s="266"/>
      <c r="R1324" s="266"/>
      <c r="S1324" s="266"/>
      <c r="T1324" s="26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8" t="s">
        <v>233</v>
      </c>
      <c r="AU1324" s="268" t="s">
        <v>89</v>
      </c>
      <c r="AV1324" s="14" t="s">
        <v>89</v>
      </c>
      <c r="AW1324" s="14" t="s">
        <v>35</v>
      </c>
      <c r="AX1324" s="14" t="s">
        <v>80</v>
      </c>
      <c r="AY1324" s="268" t="s">
        <v>222</v>
      </c>
    </row>
    <row r="1325" s="13" customFormat="1">
      <c r="A1325" s="13"/>
      <c r="B1325" s="247"/>
      <c r="C1325" s="248"/>
      <c r="D1325" s="249" t="s">
        <v>233</v>
      </c>
      <c r="E1325" s="250" t="s">
        <v>1</v>
      </c>
      <c r="F1325" s="251" t="s">
        <v>1146</v>
      </c>
      <c r="G1325" s="248"/>
      <c r="H1325" s="250" t="s">
        <v>1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7" t="s">
        <v>233</v>
      </c>
      <c r="AU1325" s="257" t="s">
        <v>89</v>
      </c>
      <c r="AV1325" s="13" t="s">
        <v>87</v>
      </c>
      <c r="AW1325" s="13" t="s">
        <v>35</v>
      </c>
      <c r="AX1325" s="13" t="s">
        <v>80</v>
      </c>
      <c r="AY1325" s="257" t="s">
        <v>222</v>
      </c>
    </row>
    <row r="1326" s="14" customFormat="1">
      <c r="A1326" s="14"/>
      <c r="B1326" s="258"/>
      <c r="C1326" s="259"/>
      <c r="D1326" s="249" t="s">
        <v>233</v>
      </c>
      <c r="E1326" s="260" t="s">
        <v>1</v>
      </c>
      <c r="F1326" s="261" t="s">
        <v>1142</v>
      </c>
      <c r="G1326" s="259"/>
      <c r="H1326" s="262">
        <v>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8" t="s">
        <v>233</v>
      </c>
      <c r="AU1326" s="268" t="s">
        <v>89</v>
      </c>
      <c r="AV1326" s="14" t="s">
        <v>89</v>
      </c>
      <c r="AW1326" s="14" t="s">
        <v>35</v>
      </c>
      <c r="AX1326" s="14" t="s">
        <v>80</v>
      </c>
      <c r="AY1326" s="268" t="s">
        <v>222</v>
      </c>
    </row>
    <row r="1327" s="13" customFormat="1">
      <c r="A1327" s="13"/>
      <c r="B1327" s="247"/>
      <c r="C1327" s="248"/>
      <c r="D1327" s="249" t="s">
        <v>233</v>
      </c>
      <c r="E1327" s="250" t="s">
        <v>1</v>
      </c>
      <c r="F1327" s="251" t="s">
        <v>1147</v>
      </c>
      <c r="G1327" s="248"/>
      <c r="H1327" s="250" t="s">
        <v>1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7" t="s">
        <v>233</v>
      </c>
      <c r="AU1327" s="257" t="s">
        <v>89</v>
      </c>
      <c r="AV1327" s="13" t="s">
        <v>87</v>
      </c>
      <c r="AW1327" s="13" t="s">
        <v>35</v>
      </c>
      <c r="AX1327" s="13" t="s">
        <v>80</v>
      </c>
      <c r="AY1327" s="257" t="s">
        <v>222</v>
      </c>
    </row>
    <row r="1328" s="14" customFormat="1">
      <c r="A1328" s="14"/>
      <c r="B1328" s="258"/>
      <c r="C1328" s="259"/>
      <c r="D1328" s="249" t="s">
        <v>233</v>
      </c>
      <c r="E1328" s="260" t="s">
        <v>1</v>
      </c>
      <c r="F1328" s="261" t="s">
        <v>1142</v>
      </c>
      <c r="G1328" s="259"/>
      <c r="H1328" s="262">
        <v>1</v>
      </c>
      <c r="I1328" s="263"/>
      <c r="J1328" s="259"/>
      <c r="K1328" s="259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8" t="s">
        <v>233</v>
      </c>
      <c r="AU1328" s="268" t="s">
        <v>89</v>
      </c>
      <c r="AV1328" s="14" t="s">
        <v>89</v>
      </c>
      <c r="AW1328" s="14" t="s">
        <v>35</v>
      </c>
      <c r="AX1328" s="14" t="s">
        <v>80</v>
      </c>
      <c r="AY1328" s="268" t="s">
        <v>222</v>
      </c>
    </row>
    <row r="1329" s="13" customFormat="1">
      <c r="A1329" s="13"/>
      <c r="B1329" s="247"/>
      <c r="C1329" s="248"/>
      <c r="D1329" s="249" t="s">
        <v>233</v>
      </c>
      <c r="E1329" s="250" t="s">
        <v>1</v>
      </c>
      <c r="F1329" s="251" t="s">
        <v>1148</v>
      </c>
      <c r="G1329" s="248"/>
      <c r="H1329" s="250" t="s">
        <v>1</v>
      </c>
      <c r="I1329" s="252"/>
      <c r="J1329" s="248"/>
      <c r="K1329" s="248"/>
      <c r="L1329" s="253"/>
      <c r="M1329" s="254"/>
      <c r="N1329" s="255"/>
      <c r="O1329" s="255"/>
      <c r="P1329" s="255"/>
      <c r="Q1329" s="255"/>
      <c r="R1329" s="255"/>
      <c r="S1329" s="255"/>
      <c r="T1329" s="25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7" t="s">
        <v>233</v>
      </c>
      <c r="AU1329" s="257" t="s">
        <v>89</v>
      </c>
      <c r="AV1329" s="13" t="s">
        <v>87</v>
      </c>
      <c r="AW1329" s="13" t="s">
        <v>35</v>
      </c>
      <c r="AX1329" s="13" t="s">
        <v>80</v>
      </c>
      <c r="AY1329" s="257" t="s">
        <v>222</v>
      </c>
    </row>
    <row r="1330" s="14" customFormat="1">
      <c r="A1330" s="14"/>
      <c r="B1330" s="258"/>
      <c r="C1330" s="259"/>
      <c r="D1330" s="249" t="s">
        <v>233</v>
      </c>
      <c r="E1330" s="260" t="s">
        <v>1</v>
      </c>
      <c r="F1330" s="261" t="s">
        <v>1142</v>
      </c>
      <c r="G1330" s="259"/>
      <c r="H1330" s="262">
        <v>1</v>
      </c>
      <c r="I1330" s="263"/>
      <c r="J1330" s="259"/>
      <c r="K1330" s="259"/>
      <c r="L1330" s="264"/>
      <c r="M1330" s="265"/>
      <c r="N1330" s="266"/>
      <c r="O1330" s="266"/>
      <c r="P1330" s="266"/>
      <c r="Q1330" s="266"/>
      <c r="R1330" s="266"/>
      <c r="S1330" s="266"/>
      <c r="T1330" s="26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8" t="s">
        <v>233</v>
      </c>
      <c r="AU1330" s="268" t="s">
        <v>89</v>
      </c>
      <c r="AV1330" s="14" t="s">
        <v>89</v>
      </c>
      <c r="AW1330" s="14" t="s">
        <v>35</v>
      </c>
      <c r="AX1330" s="14" t="s">
        <v>80</v>
      </c>
      <c r="AY1330" s="268" t="s">
        <v>222</v>
      </c>
    </row>
    <row r="1331" s="15" customFormat="1">
      <c r="A1331" s="15"/>
      <c r="B1331" s="269"/>
      <c r="C1331" s="270"/>
      <c r="D1331" s="249" t="s">
        <v>233</v>
      </c>
      <c r="E1331" s="271" t="s">
        <v>1</v>
      </c>
      <c r="F1331" s="272" t="s">
        <v>242</v>
      </c>
      <c r="G1331" s="270"/>
      <c r="H1331" s="273">
        <v>7</v>
      </c>
      <c r="I1331" s="274"/>
      <c r="J1331" s="270"/>
      <c r="K1331" s="270"/>
      <c r="L1331" s="275"/>
      <c r="M1331" s="276"/>
      <c r="N1331" s="277"/>
      <c r="O1331" s="277"/>
      <c r="P1331" s="277"/>
      <c r="Q1331" s="277"/>
      <c r="R1331" s="277"/>
      <c r="S1331" s="277"/>
      <c r="T1331" s="278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9" t="s">
        <v>233</v>
      </c>
      <c r="AU1331" s="279" t="s">
        <v>89</v>
      </c>
      <c r="AV1331" s="15" t="s">
        <v>114</v>
      </c>
      <c r="AW1331" s="15" t="s">
        <v>35</v>
      </c>
      <c r="AX1331" s="15" t="s">
        <v>87</v>
      </c>
      <c r="AY1331" s="279" t="s">
        <v>222</v>
      </c>
    </row>
    <row r="1332" s="2" customFormat="1" ht="24.15" customHeight="1">
      <c r="A1332" s="40"/>
      <c r="B1332" s="41"/>
      <c r="C1332" s="280" t="s">
        <v>1170</v>
      </c>
      <c r="D1332" s="280" t="s">
        <v>367</v>
      </c>
      <c r="E1332" s="281" t="s">
        <v>1171</v>
      </c>
      <c r="F1332" s="282" t="s">
        <v>1172</v>
      </c>
      <c r="G1332" s="283" t="s">
        <v>477</v>
      </c>
      <c r="H1332" s="284">
        <v>7</v>
      </c>
      <c r="I1332" s="285"/>
      <c r="J1332" s="286">
        <f>ROUND(I1332*H1332,2)</f>
        <v>0</v>
      </c>
      <c r="K1332" s="282" t="s">
        <v>229</v>
      </c>
      <c r="L1332" s="287"/>
      <c r="M1332" s="288" t="s">
        <v>1</v>
      </c>
      <c r="N1332" s="289" t="s">
        <v>45</v>
      </c>
      <c r="O1332" s="93"/>
      <c r="P1332" s="238">
        <f>O1332*H1332</f>
        <v>0</v>
      </c>
      <c r="Q1332" s="238">
        <v>0.00050000000000000001</v>
      </c>
      <c r="R1332" s="238">
        <f>Q1332*H1332</f>
        <v>0.0035000000000000001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468</v>
      </c>
      <c r="AT1332" s="240" t="s">
        <v>367</v>
      </c>
      <c r="AU1332" s="240" t="s">
        <v>89</v>
      </c>
      <c r="AY1332" s="19" t="s">
        <v>222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9" t="s">
        <v>87</v>
      </c>
      <c r="BK1332" s="241">
        <f>ROUND(I1332*H1332,2)</f>
        <v>0</v>
      </c>
      <c r="BL1332" s="19" t="s">
        <v>267</v>
      </c>
      <c r="BM1332" s="240" t="s">
        <v>1173</v>
      </c>
    </row>
    <row r="1333" s="2" customFormat="1" ht="16.5" customHeight="1">
      <c r="A1333" s="40"/>
      <c r="B1333" s="41"/>
      <c r="C1333" s="229" t="s">
        <v>1174</v>
      </c>
      <c r="D1333" s="229" t="s">
        <v>225</v>
      </c>
      <c r="E1333" s="230" t="s">
        <v>1175</v>
      </c>
      <c r="F1333" s="231" t="s">
        <v>1176</v>
      </c>
      <c r="G1333" s="232" t="s">
        <v>477</v>
      </c>
      <c r="H1333" s="233">
        <v>9</v>
      </c>
      <c r="I1333" s="234"/>
      <c r="J1333" s="235">
        <f>ROUND(I1333*H1333,2)</f>
        <v>0</v>
      </c>
      <c r="K1333" s="231" t="s">
        <v>229</v>
      </c>
      <c r="L1333" s="46"/>
      <c r="M1333" s="236" t="s">
        <v>1</v>
      </c>
      <c r="N1333" s="237" t="s">
        <v>45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267</v>
      </c>
      <c r="AT1333" s="240" t="s">
        <v>225</v>
      </c>
      <c r="AU1333" s="240" t="s">
        <v>89</v>
      </c>
      <c r="AY1333" s="19" t="s">
        <v>222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87</v>
      </c>
      <c r="BK1333" s="241">
        <f>ROUND(I1333*H1333,2)</f>
        <v>0</v>
      </c>
      <c r="BL1333" s="19" t="s">
        <v>267</v>
      </c>
      <c r="BM1333" s="240" t="s">
        <v>1177</v>
      </c>
    </row>
    <row r="1334" s="2" customFormat="1">
      <c r="A1334" s="40"/>
      <c r="B1334" s="41"/>
      <c r="C1334" s="42"/>
      <c r="D1334" s="242" t="s">
        <v>231</v>
      </c>
      <c r="E1334" s="42"/>
      <c r="F1334" s="243" t="s">
        <v>1178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231</v>
      </c>
      <c r="AU1334" s="19" t="s">
        <v>89</v>
      </c>
    </row>
    <row r="1335" s="13" customFormat="1">
      <c r="A1335" s="13"/>
      <c r="B1335" s="247"/>
      <c r="C1335" s="248"/>
      <c r="D1335" s="249" t="s">
        <v>233</v>
      </c>
      <c r="E1335" s="250" t="s">
        <v>1</v>
      </c>
      <c r="F1335" s="251" t="s">
        <v>1141</v>
      </c>
      <c r="G1335" s="248"/>
      <c r="H1335" s="250" t="s">
        <v>1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7" t="s">
        <v>233</v>
      </c>
      <c r="AU1335" s="257" t="s">
        <v>89</v>
      </c>
      <c r="AV1335" s="13" t="s">
        <v>87</v>
      </c>
      <c r="AW1335" s="13" t="s">
        <v>35</v>
      </c>
      <c r="AX1335" s="13" t="s">
        <v>80</v>
      </c>
      <c r="AY1335" s="257" t="s">
        <v>222</v>
      </c>
    </row>
    <row r="1336" s="14" customFormat="1">
      <c r="A1336" s="14"/>
      <c r="B1336" s="258"/>
      <c r="C1336" s="259"/>
      <c r="D1336" s="249" t="s">
        <v>233</v>
      </c>
      <c r="E1336" s="260" t="s">
        <v>1</v>
      </c>
      <c r="F1336" s="261" t="s">
        <v>1142</v>
      </c>
      <c r="G1336" s="259"/>
      <c r="H1336" s="262">
        <v>1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233</v>
      </c>
      <c r="AU1336" s="268" t="s">
        <v>89</v>
      </c>
      <c r="AV1336" s="14" t="s">
        <v>89</v>
      </c>
      <c r="AW1336" s="14" t="s">
        <v>35</v>
      </c>
      <c r="AX1336" s="14" t="s">
        <v>80</v>
      </c>
      <c r="AY1336" s="268" t="s">
        <v>222</v>
      </c>
    </row>
    <row r="1337" s="13" customFormat="1">
      <c r="A1337" s="13"/>
      <c r="B1337" s="247"/>
      <c r="C1337" s="248"/>
      <c r="D1337" s="249" t="s">
        <v>233</v>
      </c>
      <c r="E1337" s="250" t="s">
        <v>1</v>
      </c>
      <c r="F1337" s="251" t="s">
        <v>1143</v>
      </c>
      <c r="G1337" s="248"/>
      <c r="H1337" s="250" t="s">
        <v>1</v>
      </c>
      <c r="I1337" s="252"/>
      <c r="J1337" s="248"/>
      <c r="K1337" s="248"/>
      <c r="L1337" s="253"/>
      <c r="M1337" s="254"/>
      <c r="N1337" s="255"/>
      <c r="O1337" s="255"/>
      <c r="P1337" s="255"/>
      <c r="Q1337" s="255"/>
      <c r="R1337" s="255"/>
      <c r="S1337" s="255"/>
      <c r="T1337" s="25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7" t="s">
        <v>233</v>
      </c>
      <c r="AU1337" s="257" t="s">
        <v>89</v>
      </c>
      <c r="AV1337" s="13" t="s">
        <v>87</v>
      </c>
      <c r="AW1337" s="13" t="s">
        <v>35</v>
      </c>
      <c r="AX1337" s="13" t="s">
        <v>80</v>
      </c>
      <c r="AY1337" s="257" t="s">
        <v>222</v>
      </c>
    </row>
    <row r="1338" s="14" customFormat="1">
      <c r="A1338" s="14"/>
      <c r="B1338" s="258"/>
      <c r="C1338" s="259"/>
      <c r="D1338" s="249" t="s">
        <v>233</v>
      </c>
      <c r="E1338" s="260" t="s">
        <v>1</v>
      </c>
      <c r="F1338" s="261" t="s">
        <v>1179</v>
      </c>
      <c r="G1338" s="259"/>
      <c r="H1338" s="262">
        <v>2</v>
      </c>
      <c r="I1338" s="263"/>
      <c r="J1338" s="259"/>
      <c r="K1338" s="259"/>
      <c r="L1338" s="264"/>
      <c r="M1338" s="265"/>
      <c r="N1338" s="266"/>
      <c r="O1338" s="266"/>
      <c r="P1338" s="266"/>
      <c r="Q1338" s="266"/>
      <c r="R1338" s="266"/>
      <c r="S1338" s="266"/>
      <c r="T1338" s="26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8" t="s">
        <v>233</v>
      </c>
      <c r="AU1338" s="268" t="s">
        <v>89</v>
      </c>
      <c r="AV1338" s="14" t="s">
        <v>89</v>
      </c>
      <c r="AW1338" s="14" t="s">
        <v>35</v>
      </c>
      <c r="AX1338" s="14" t="s">
        <v>80</v>
      </c>
      <c r="AY1338" s="268" t="s">
        <v>222</v>
      </c>
    </row>
    <row r="1339" s="13" customFormat="1">
      <c r="A1339" s="13"/>
      <c r="B1339" s="247"/>
      <c r="C1339" s="248"/>
      <c r="D1339" s="249" t="s">
        <v>233</v>
      </c>
      <c r="E1339" s="250" t="s">
        <v>1</v>
      </c>
      <c r="F1339" s="251" t="s">
        <v>1144</v>
      </c>
      <c r="G1339" s="248"/>
      <c r="H1339" s="250" t="s">
        <v>1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7" t="s">
        <v>233</v>
      </c>
      <c r="AU1339" s="257" t="s">
        <v>89</v>
      </c>
      <c r="AV1339" s="13" t="s">
        <v>87</v>
      </c>
      <c r="AW1339" s="13" t="s">
        <v>35</v>
      </c>
      <c r="AX1339" s="13" t="s">
        <v>80</v>
      </c>
      <c r="AY1339" s="257" t="s">
        <v>222</v>
      </c>
    </row>
    <row r="1340" s="14" customFormat="1">
      <c r="A1340" s="14"/>
      <c r="B1340" s="258"/>
      <c r="C1340" s="259"/>
      <c r="D1340" s="249" t="s">
        <v>233</v>
      </c>
      <c r="E1340" s="260" t="s">
        <v>1</v>
      </c>
      <c r="F1340" s="261" t="s">
        <v>1179</v>
      </c>
      <c r="G1340" s="259"/>
      <c r="H1340" s="262">
        <v>2</v>
      </c>
      <c r="I1340" s="263"/>
      <c r="J1340" s="259"/>
      <c r="K1340" s="259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8" t="s">
        <v>233</v>
      </c>
      <c r="AU1340" s="268" t="s">
        <v>89</v>
      </c>
      <c r="AV1340" s="14" t="s">
        <v>89</v>
      </c>
      <c r="AW1340" s="14" t="s">
        <v>35</v>
      </c>
      <c r="AX1340" s="14" t="s">
        <v>80</v>
      </c>
      <c r="AY1340" s="268" t="s">
        <v>222</v>
      </c>
    </row>
    <row r="1341" s="13" customFormat="1">
      <c r="A1341" s="13"/>
      <c r="B1341" s="247"/>
      <c r="C1341" s="248"/>
      <c r="D1341" s="249" t="s">
        <v>233</v>
      </c>
      <c r="E1341" s="250" t="s">
        <v>1</v>
      </c>
      <c r="F1341" s="251" t="s">
        <v>1146</v>
      </c>
      <c r="G1341" s="248"/>
      <c r="H1341" s="250" t="s">
        <v>1</v>
      </c>
      <c r="I1341" s="252"/>
      <c r="J1341" s="248"/>
      <c r="K1341" s="248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7" t="s">
        <v>233</v>
      </c>
      <c r="AU1341" s="257" t="s">
        <v>89</v>
      </c>
      <c r="AV1341" s="13" t="s">
        <v>87</v>
      </c>
      <c r="AW1341" s="13" t="s">
        <v>35</v>
      </c>
      <c r="AX1341" s="13" t="s">
        <v>80</v>
      </c>
      <c r="AY1341" s="257" t="s">
        <v>222</v>
      </c>
    </row>
    <row r="1342" s="14" customFormat="1">
      <c r="A1342" s="14"/>
      <c r="B1342" s="258"/>
      <c r="C1342" s="259"/>
      <c r="D1342" s="249" t="s">
        <v>233</v>
      </c>
      <c r="E1342" s="260" t="s">
        <v>1</v>
      </c>
      <c r="F1342" s="261" t="s">
        <v>1179</v>
      </c>
      <c r="G1342" s="259"/>
      <c r="H1342" s="262">
        <v>2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8" t="s">
        <v>233</v>
      </c>
      <c r="AU1342" s="268" t="s">
        <v>89</v>
      </c>
      <c r="AV1342" s="14" t="s">
        <v>89</v>
      </c>
      <c r="AW1342" s="14" t="s">
        <v>35</v>
      </c>
      <c r="AX1342" s="14" t="s">
        <v>80</v>
      </c>
      <c r="AY1342" s="268" t="s">
        <v>222</v>
      </c>
    </row>
    <row r="1343" s="13" customFormat="1">
      <c r="A1343" s="13"/>
      <c r="B1343" s="247"/>
      <c r="C1343" s="248"/>
      <c r="D1343" s="249" t="s">
        <v>233</v>
      </c>
      <c r="E1343" s="250" t="s">
        <v>1</v>
      </c>
      <c r="F1343" s="251" t="s">
        <v>1147</v>
      </c>
      <c r="G1343" s="248"/>
      <c r="H1343" s="250" t="s">
        <v>1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7" t="s">
        <v>233</v>
      </c>
      <c r="AU1343" s="257" t="s">
        <v>89</v>
      </c>
      <c r="AV1343" s="13" t="s">
        <v>87</v>
      </c>
      <c r="AW1343" s="13" t="s">
        <v>35</v>
      </c>
      <c r="AX1343" s="13" t="s">
        <v>80</v>
      </c>
      <c r="AY1343" s="257" t="s">
        <v>222</v>
      </c>
    </row>
    <row r="1344" s="14" customFormat="1">
      <c r="A1344" s="14"/>
      <c r="B1344" s="258"/>
      <c r="C1344" s="259"/>
      <c r="D1344" s="249" t="s">
        <v>233</v>
      </c>
      <c r="E1344" s="260" t="s">
        <v>1</v>
      </c>
      <c r="F1344" s="261" t="s">
        <v>1179</v>
      </c>
      <c r="G1344" s="259"/>
      <c r="H1344" s="262">
        <v>2</v>
      </c>
      <c r="I1344" s="263"/>
      <c r="J1344" s="259"/>
      <c r="K1344" s="259"/>
      <c r="L1344" s="264"/>
      <c r="M1344" s="265"/>
      <c r="N1344" s="266"/>
      <c r="O1344" s="266"/>
      <c r="P1344" s="266"/>
      <c r="Q1344" s="266"/>
      <c r="R1344" s="266"/>
      <c r="S1344" s="266"/>
      <c r="T1344" s="267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8" t="s">
        <v>233</v>
      </c>
      <c r="AU1344" s="268" t="s">
        <v>89</v>
      </c>
      <c r="AV1344" s="14" t="s">
        <v>89</v>
      </c>
      <c r="AW1344" s="14" t="s">
        <v>35</v>
      </c>
      <c r="AX1344" s="14" t="s">
        <v>80</v>
      </c>
      <c r="AY1344" s="268" t="s">
        <v>222</v>
      </c>
    </row>
    <row r="1345" s="15" customFormat="1">
      <c r="A1345" s="15"/>
      <c r="B1345" s="269"/>
      <c r="C1345" s="270"/>
      <c r="D1345" s="249" t="s">
        <v>233</v>
      </c>
      <c r="E1345" s="271" t="s">
        <v>1</v>
      </c>
      <c r="F1345" s="272" t="s">
        <v>242</v>
      </c>
      <c r="G1345" s="270"/>
      <c r="H1345" s="273">
        <v>9</v>
      </c>
      <c r="I1345" s="274"/>
      <c r="J1345" s="270"/>
      <c r="K1345" s="270"/>
      <c r="L1345" s="275"/>
      <c r="M1345" s="276"/>
      <c r="N1345" s="277"/>
      <c r="O1345" s="277"/>
      <c r="P1345" s="277"/>
      <c r="Q1345" s="277"/>
      <c r="R1345" s="277"/>
      <c r="S1345" s="277"/>
      <c r="T1345" s="278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79" t="s">
        <v>233</v>
      </c>
      <c r="AU1345" s="279" t="s">
        <v>89</v>
      </c>
      <c r="AV1345" s="15" t="s">
        <v>114</v>
      </c>
      <c r="AW1345" s="15" t="s">
        <v>35</v>
      </c>
      <c r="AX1345" s="15" t="s">
        <v>87</v>
      </c>
      <c r="AY1345" s="279" t="s">
        <v>222</v>
      </c>
    </row>
    <row r="1346" s="2" customFormat="1" ht="16.5" customHeight="1">
      <c r="A1346" s="40"/>
      <c r="B1346" s="41"/>
      <c r="C1346" s="280" t="s">
        <v>1180</v>
      </c>
      <c r="D1346" s="280" t="s">
        <v>367</v>
      </c>
      <c r="E1346" s="281" t="s">
        <v>1181</v>
      </c>
      <c r="F1346" s="282" t="s">
        <v>1182</v>
      </c>
      <c r="G1346" s="283" t="s">
        <v>477</v>
      </c>
      <c r="H1346" s="284">
        <v>9</v>
      </c>
      <c r="I1346" s="285"/>
      <c r="J1346" s="286">
        <f>ROUND(I1346*H1346,2)</f>
        <v>0</v>
      </c>
      <c r="K1346" s="282" t="s">
        <v>229</v>
      </c>
      <c r="L1346" s="287"/>
      <c r="M1346" s="288" t="s">
        <v>1</v>
      </c>
      <c r="N1346" s="289" t="s">
        <v>45</v>
      </c>
      <c r="O1346" s="93"/>
      <c r="P1346" s="238">
        <f>O1346*H1346</f>
        <v>0</v>
      </c>
      <c r="Q1346" s="238">
        <v>0.00012</v>
      </c>
      <c r="R1346" s="238">
        <f>Q1346*H1346</f>
        <v>0.00108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468</v>
      </c>
      <c r="AT1346" s="240" t="s">
        <v>367</v>
      </c>
      <c r="AU1346" s="240" t="s">
        <v>89</v>
      </c>
      <c r="AY1346" s="19" t="s">
        <v>222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9" t="s">
        <v>87</v>
      </c>
      <c r="BK1346" s="241">
        <f>ROUND(I1346*H1346,2)</f>
        <v>0</v>
      </c>
      <c r="BL1346" s="19" t="s">
        <v>267</v>
      </c>
      <c r="BM1346" s="240" t="s">
        <v>1183</v>
      </c>
    </row>
    <row r="1347" s="2" customFormat="1">
      <c r="A1347" s="40"/>
      <c r="B1347" s="41"/>
      <c r="C1347" s="42"/>
      <c r="D1347" s="249" t="s">
        <v>1184</v>
      </c>
      <c r="E1347" s="42"/>
      <c r="F1347" s="314" t="s">
        <v>1185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1184</v>
      </c>
      <c r="AU1347" s="19" t="s">
        <v>89</v>
      </c>
    </row>
    <row r="1348" s="2" customFormat="1" ht="16.5" customHeight="1">
      <c r="A1348" s="40"/>
      <c r="B1348" s="41"/>
      <c r="C1348" s="229" t="s">
        <v>901</v>
      </c>
      <c r="D1348" s="229" t="s">
        <v>225</v>
      </c>
      <c r="E1348" s="230" t="s">
        <v>1186</v>
      </c>
      <c r="F1348" s="231" t="s">
        <v>1187</v>
      </c>
      <c r="G1348" s="232" t="s">
        <v>477</v>
      </c>
      <c r="H1348" s="233">
        <v>17</v>
      </c>
      <c r="I1348" s="234"/>
      <c r="J1348" s="235">
        <f>ROUND(I1348*H1348,2)</f>
        <v>0</v>
      </c>
      <c r="K1348" s="231" t="s">
        <v>229</v>
      </c>
      <c r="L1348" s="46"/>
      <c r="M1348" s="236" t="s">
        <v>1</v>
      </c>
      <c r="N1348" s="237" t="s">
        <v>45</v>
      </c>
      <c r="O1348" s="93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267</v>
      </c>
      <c r="AT1348" s="240" t="s">
        <v>225</v>
      </c>
      <c r="AU1348" s="240" t="s">
        <v>89</v>
      </c>
      <c r="AY1348" s="19" t="s">
        <v>222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9" t="s">
        <v>87</v>
      </c>
      <c r="BK1348" s="241">
        <f>ROUND(I1348*H1348,2)</f>
        <v>0</v>
      </c>
      <c r="BL1348" s="19" t="s">
        <v>267</v>
      </c>
      <c r="BM1348" s="240" t="s">
        <v>1188</v>
      </c>
    </row>
    <row r="1349" s="2" customFormat="1">
      <c r="A1349" s="40"/>
      <c r="B1349" s="41"/>
      <c r="C1349" s="42"/>
      <c r="D1349" s="242" t="s">
        <v>231</v>
      </c>
      <c r="E1349" s="42"/>
      <c r="F1349" s="243" t="s">
        <v>1189</v>
      </c>
      <c r="G1349" s="42"/>
      <c r="H1349" s="42"/>
      <c r="I1349" s="244"/>
      <c r="J1349" s="42"/>
      <c r="K1349" s="42"/>
      <c r="L1349" s="46"/>
      <c r="M1349" s="245"/>
      <c r="N1349" s="246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231</v>
      </c>
      <c r="AU1349" s="19" t="s">
        <v>89</v>
      </c>
    </row>
    <row r="1350" s="2" customFormat="1" ht="24.15" customHeight="1">
      <c r="A1350" s="40"/>
      <c r="B1350" s="41"/>
      <c r="C1350" s="280" t="s">
        <v>1190</v>
      </c>
      <c r="D1350" s="280" t="s">
        <v>367</v>
      </c>
      <c r="E1350" s="281" t="s">
        <v>1191</v>
      </c>
      <c r="F1350" s="282" t="s">
        <v>1192</v>
      </c>
      <c r="G1350" s="283" t="s">
        <v>477</v>
      </c>
      <c r="H1350" s="284">
        <v>17</v>
      </c>
      <c r="I1350" s="285"/>
      <c r="J1350" s="286">
        <f>ROUND(I1350*H1350,2)</f>
        <v>0</v>
      </c>
      <c r="K1350" s="282" t="s">
        <v>229</v>
      </c>
      <c r="L1350" s="287"/>
      <c r="M1350" s="288" t="s">
        <v>1</v>
      </c>
      <c r="N1350" s="289" t="s">
        <v>45</v>
      </c>
      <c r="O1350" s="93"/>
      <c r="P1350" s="238">
        <f>O1350*H1350</f>
        <v>0</v>
      </c>
      <c r="Q1350" s="238">
        <v>0.00020000000000000001</v>
      </c>
      <c r="R1350" s="238">
        <f>Q1350*H1350</f>
        <v>0.0034000000000000002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0" t="s">
        <v>468</v>
      </c>
      <c r="AT1350" s="240" t="s">
        <v>367</v>
      </c>
      <c r="AU1350" s="240" t="s">
        <v>89</v>
      </c>
      <c r="AY1350" s="19" t="s">
        <v>222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9" t="s">
        <v>87</v>
      </c>
      <c r="BK1350" s="241">
        <f>ROUND(I1350*H1350,2)</f>
        <v>0</v>
      </c>
      <c r="BL1350" s="19" t="s">
        <v>267</v>
      </c>
      <c r="BM1350" s="240" t="s">
        <v>1193</v>
      </c>
    </row>
    <row r="1351" s="13" customFormat="1">
      <c r="A1351" s="13"/>
      <c r="B1351" s="247"/>
      <c r="C1351" s="248"/>
      <c r="D1351" s="249" t="s">
        <v>233</v>
      </c>
      <c r="E1351" s="250" t="s">
        <v>1</v>
      </c>
      <c r="F1351" s="251" t="s">
        <v>1194</v>
      </c>
      <c r="G1351" s="248"/>
      <c r="H1351" s="250" t="s">
        <v>1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7" t="s">
        <v>233</v>
      </c>
      <c r="AU1351" s="257" t="s">
        <v>89</v>
      </c>
      <c r="AV1351" s="13" t="s">
        <v>87</v>
      </c>
      <c r="AW1351" s="13" t="s">
        <v>35</v>
      </c>
      <c r="AX1351" s="13" t="s">
        <v>80</v>
      </c>
      <c r="AY1351" s="257" t="s">
        <v>222</v>
      </c>
    </row>
    <row r="1352" s="14" customFormat="1">
      <c r="A1352" s="14"/>
      <c r="B1352" s="258"/>
      <c r="C1352" s="259"/>
      <c r="D1352" s="249" t="s">
        <v>233</v>
      </c>
      <c r="E1352" s="260" t="s">
        <v>1</v>
      </c>
      <c r="F1352" s="261" t="s">
        <v>1195</v>
      </c>
      <c r="G1352" s="259"/>
      <c r="H1352" s="262">
        <v>17</v>
      </c>
      <c r="I1352" s="263"/>
      <c r="J1352" s="259"/>
      <c r="K1352" s="259"/>
      <c r="L1352" s="264"/>
      <c r="M1352" s="265"/>
      <c r="N1352" s="266"/>
      <c r="O1352" s="266"/>
      <c r="P1352" s="266"/>
      <c r="Q1352" s="266"/>
      <c r="R1352" s="266"/>
      <c r="S1352" s="266"/>
      <c r="T1352" s="26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8" t="s">
        <v>233</v>
      </c>
      <c r="AU1352" s="268" t="s">
        <v>89</v>
      </c>
      <c r="AV1352" s="14" t="s">
        <v>89</v>
      </c>
      <c r="AW1352" s="14" t="s">
        <v>35</v>
      </c>
      <c r="AX1352" s="14" t="s">
        <v>80</v>
      </c>
      <c r="AY1352" s="268" t="s">
        <v>222</v>
      </c>
    </row>
    <row r="1353" s="15" customFormat="1">
      <c r="A1353" s="15"/>
      <c r="B1353" s="269"/>
      <c r="C1353" s="270"/>
      <c r="D1353" s="249" t="s">
        <v>233</v>
      </c>
      <c r="E1353" s="271" t="s">
        <v>1</v>
      </c>
      <c r="F1353" s="272" t="s">
        <v>242</v>
      </c>
      <c r="G1353" s="270"/>
      <c r="H1353" s="273">
        <v>17</v>
      </c>
      <c r="I1353" s="274"/>
      <c r="J1353" s="270"/>
      <c r="K1353" s="270"/>
      <c r="L1353" s="275"/>
      <c r="M1353" s="276"/>
      <c r="N1353" s="277"/>
      <c r="O1353" s="277"/>
      <c r="P1353" s="277"/>
      <c r="Q1353" s="277"/>
      <c r="R1353" s="277"/>
      <c r="S1353" s="277"/>
      <c r="T1353" s="278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9" t="s">
        <v>233</v>
      </c>
      <c r="AU1353" s="279" t="s">
        <v>89</v>
      </c>
      <c r="AV1353" s="15" t="s">
        <v>114</v>
      </c>
      <c r="AW1353" s="15" t="s">
        <v>35</v>
      </c>
      <c r="AX1353" s="15" t="s">
        <v>87</v>
      </c>
      <c r="AY1353" s="279" t="s">
        <v>222</v>
      </c>
    </row>
    <row r="1354" s="2" customFormat="1" ht="16.5" customHeight="1">
      <c r="A1354" s="40"/>
      <c r="B1354" s="41"/>
      <c r="C1354" s="229" t="s">
        <v>909</v>
      </c>
      <c r="D1354" s="229" t="s">
        <v>225</v>
      </c>
      <c r="E1354" s="230" t="s">
        <v>1196</v>
      </c>
      <c r="F1354" s="231" t="s">
        <v>1197</v>
      </c>
      <c r="G1354" s="232" t="s">
        <v>1198</v>
      </c>
      <c r="H1354" s="233">
        <v>2</v>
      </c>
      <c r="I1354" s="234"/>
      <c r="J1354" s="235">
        <f>ROUND(I1354*H1354,2)</f>
        <v>0</v>
      </c>
      <c r="K1354" s="231" t="s">
        <v>229</v>
      </c>
      <c r="L1354" s="46"/>
      <c r="M1354" s="236" t="s">
        <v>1</v>
      </c>
      <c r="N1354" s="237" t="s">
        <v>45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1199</v>
      </c>
      <c r="AT1354" s="240" t="s">
        <v>225</v>
      </c>
      <c r="AU1354" s="240" t="s">
        <v>89</v>
      </c>
      <c r="AY1354" s="19" t="s">
        <v>222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9" t="s">
        <v>87</v>
      </c>
      <c r="BK1354" s="241">
        <f>ROUND(I1354*H1354,2)</f>
        <v>0</v>
      </c>
      <c r="BL1354" s="19" t="s">
        <v>1199</v>
      </c>
      <c r="BM1354" s="240" t="s">
        <v>1200</v>
      </c>
    </row>
    <row r="1355" s="2" customFormat="1">
      <c r="A1355" s="40"/>
      <c r="B1355" s="41"/>
      <c r="C1355" s="42"/>
      <c r="D1355" s="242" t="s">
        <v>231</v>
      </c>
      <c r="E1355" s="42"/>
      <c r="F1355" s="243" t="s">
        <v>1201</v>
      </c>
      <c r="G1355" s="42"/>
      <c r="H1355" s="42"/>
      <c r="I1355" s="244"/>
      <c r="J1355" s="42"/>
      <c r="K1355" s="42"/>
      <c r="L1355" s="46"/>
      <c r="M1355" s="245"/>
      <c r="N1355" s="246"/>
      <c r="O1355" s="93"/>
      <c r="P1355" s="93"/>
      <c r="Q1355" s="93"/>
      <c r="R1355" s="93"/>
      <c r="S1355" s="93"/>
      <c r="T1355" s="94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231</v>
      </c>
      <c r="AU1355" s="19" t="s">
        <v>89</v>
      </c>
    </row>
    <row r="1356" s="13" customFormat="1">
      <c r="A1356" s="13"/>
      <c r="B1356" s="247"/>
      <c r="C1356" s="248"/>
      <c r="D1356" s="249" t="s">
        <v>233</v>
      </c>
      <c r="E1356" s="250" t="s">
        <v>1</v>
      </c>
      <c r="F1356" s="251" t="s">
        <v>1202</v>
      </c>
      <c r="G1356" s="248"/>
      <c r="H1356" s="250" t="s">
        <v>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7" t="s">
        <v>233</v>
      </c>
      <c r="AU1356" s="257" t="s">
        <v>89</v>
      </c>
      <c r="AV1356" s="13" t="s">
        <v>87</v>
      </c>
      <c r="AW1356" s="13" t="s">
        <v>35</v>
      </c>
      <c r="AX1356" s="13" t="s">
        <v>80</v>
      </c>
      <c r="AY1356" s="257" t="s">
        <v>222</v>
      </c>
    </row>
    <row r="1357" s="14" customFormat="1">
      <c r="A1357" s="14"/>
      <c r="B1357" s="258"/>
      <c r="C1357" s="259"/>
      <c r="D1357" s="249" t="s">
        <v>233</v>
      </c>
      <c r="E1357" s="260" t="s">
        <v>1</v>
      </c>
      <c r="F1357" s="261" t="s">
        <v>1179</v>
      </c>
      <c r="G1357" s="259"/>
      <c r="H1357" s="262">
        <v>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8" t="s">
        <v>233</v>
      </c>
      <c r="AU1357" s="268" t="s">
        <v>89</v>
      </c>
      <c r="AV1357" s="14" t="s">
        <v>89</v>
      </c>
      <c r="AW1357" s="14" t="s">
        <v>35</v>
      </c>
      <c r="AX1357" s="14" t="s">
        <v>80</v>
      </c>
      <c r="AY1357" s="268" t="s">
        <v>222</v>
      </c>
    </row>
    <row r="1358" s="15" customFormat="1">
      <c r="A1358" s="15"/>
      <c r="B1358" s="269"/>
      <c r="C1358" s="270"/>
      <c r="D1358" s="249" t="s">
        <v>233</v>
      </c>
      <c r="E1358" s="271" t="s">
        <v>1</v>
      </c>
      <c r="F1358" s="272" t="s">
        <v>242</v>
      </c>
      <c r="G1358" s="270"/>
      <c r="H1358" s="273">
        <v>2</v>
      </c>
      <c r="I1358" s="274"/>
      <c r="J1358" s="270"/>
      <c r="K1358" s="270"/>
      <c r="L1358" s="275"/>
      <c r="M1358" s="276"/>
      <c r="N1358" s="277"/>
      <c r="O1358" s="277"/>
      <c r="P1358" s="277"/>
      <c r="Q1358" s="277"/>
      <c r="R1358" s="277"/>
      <c r="S1358" s="277"/>
      <c r="T1358" s="278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9" t="s">
        <v>233</v>
      </c>
      <c r="AU1358" s="279" t="s">
        <v>89</v>
      </c>
      <c r="AV1358" s="15" t="s">
        <v>114</v>
      </c>
      <c r="AW1358" s="15" t="s">
        <v>35</v>
      </c>
      <c r="AX1358" s="15" t="s">
        <v>87</v>
      </c>
      <c r="AY1358" s="279" t="s">
        <v>222</v>
      </c>
    </row>
    <row r="1359" s="2" customFormat="1" ht="24.15" customHeight="1">
      <c r="A1359" s="40"/>
      <c r="B1359" s="41"/>
      <c r="C1359" s="280" t="s">
        <v>1203</v>
      </c>
      <c r="D1359" s="280" t="s">
        <v>367</v>
      </c>
      <c r="E1359" s="281" t="s">
        <v>1204</v>
      </c>
      <c r="F1359" s="282" t="s">
        <v>1205</v>
      </c>
      <c r="G1359" s="283" t="s">
        <v>477</v>
      </c>
      <c r="H1359" s="284">
        <v>1</v>
      </c>
      <c r="I1359" s="285"/>
      <c r="J1359" s="286">
        <f>ROUND(I1359*H1359,2)</f>
        <v>0</v>
      </c>
      <c r="K1359" s="282" t="s">
        <v>229</v>
      </c>
      <c r="L1359" s="287"/>
      <c r="M1359" s="288" t="s">
        <v>1</v>
      </c>
      <c r="N1359" s="289" t="s">
        <v>45</v>
      </c>
      <c r="O1359" s="93"/>
      <c r="P1359" s="238">
        <f>O1359*H1359</f>
        <v>0</v>
      </c>
      <c r="Q1359" s="238">
        <v>0.064100000000000004</v>
      </c>
      <c r="R1359" s="238">
        <f>Q1359*H1359</f>
        <v>0.064100000000000004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40" t="s">
        <v>468</v>
      </c>
      <c r="AT1359" s="240" t="s">
        <v>367</v>
      </c>
      <c r="AU1359" s="240" t="s">
        <v>89</v>
      </c>
      <c r="AY1359" s="19" t="s">
        <v>222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9" t="s">
        <v>87</v>
      </c>
      <c r="BK1359" s="241">
        <f>ROUND(I1359*H1359,2)</f>
        <v>0</v>
      </c>
      <c r="BL1359" s="19" t="s">
        <v>267</v>
      </c>
      <c r="BM1359" s="240" t="s">
        <v>1206</v>
      </c>
    </row>
    <row r="1360" s="13" customFormat="1">
      <c r="A1360" s="13"/>
      <c r="B1360" s="247"/>
      <c r="C1360" s="248"/>
      <c r="D1360" s="249" t="s">
        <v>233</v>
      </c>
      <c r="E1360" s="250" t="s">
        <v>1</v>
      </c>
      <c r="F1360" s="251" t="s">
        <v>1146</v>
      </c>
      <c r="G1360" s="248"/>
      <c r="H1360" s="250" t="s">
        <v>1</v>
      </c>
      <c r="I1360" s="252"/>
      <c r="J1360" s="248"/>
      <c r="K1360" s="248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7" t="s">
        <v>233</v>
      </c>
      <c r="AU1360" s="257" t="s">
        <v>89</v>
      </c>
      <c r="AV1360" s="13" t="s">
        <v>87</v>
      </c>
      <c r="AW1360" s="13" t="s">
        <v>35</v>
      </c>
      <c r="AX1360" s="13" t="s">
        <v>80</v>
      </c>
      <c r="AY1360" s="257" t="s">
        <v>222</v>
      </c>
    </row>
    <row r="1361" s="14" customFormat="1">
      <c r="A1361" s="14"/>
      <c r="B1361" s="258"/>
      <c r="C1361" s="259"/>
      <c r="D1361" s="249" t="s">
        <v>233</v>
      </c>
      <c r="E1361" s="260" t="s">
        <v>1</v>
      </c>
      <c r="F1361" s="261" t="s">
        <v>1142</v>
      </c>
      <c r="G1361" s="259"/>
      <c r="H1361" s="262">
        <v>1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8" t="s">
        <v>233</v>
      </c>
      <c r="AU1361" s="268" t="s">
        <v>89</v>
      </c>
      <c r="AV1361" s="14" t="s">
        <v>89</v>
      </c>
      <c r="AW1361" s="14" t="s">
        <v>35</v>
      </c>
      <c r="AX1361" s="14" t="s">
        <v>80</v>
      </c>
      <c r="AY1361" s="268" t="s">
        <v>222</v>
      </c>
    </row>
    <row r="1362" s="15" customFormat="1">
      <c r="A1362" s="15"/>
      <c r="B1362" s="269"/>
      <c r="C1362" s="270"/>
      <c r="D1362" s="249" t="s">
        <v>233</v>
      </c>
      <c r="E1362" s="271" t="s">
        <v>1</v>
      </c>
      <c r="F1362" s="272" t="s">
        <v>242</v>
      </c>
      <c r="G1362" s="270"/>
      <c r="H1362" s="273">
        <v>1</v>
      </c>
      <c r="I1362" s="274"/>
      <c r="J1362" s="270"/>
      <c r="K1362" s="270"/>
      <c r="L1362" s="275"/>
      <c r="M1362" s="276"/>
      <c r="N1362" s="277"/>
      <c r="O1362" s="277"/>
      <c r="P1362" s="277"/>
      <c r="Q1362" s="277"/>
      <c r="R1362" s="277"/>
      <c r="S1362" s="277"/>
      <c r="T1362" s="278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79" t="s">
        <v>233</v>
      </c>
      <c r="AU1362" s="279" t="s">
        <v>89</v>
      </c>
      <c r="AV1362" s="15" t="s">
        <v>114</v>
      </c>
      <c r="AW1362" s="15" t="s">
        <v>35</v>
      </c>
      <c r="AX1362" s="15" t="s">
        <v>87</v>
      </c>
      <c r="AY1362" s="279" t="s">
        <v>222</v>
      </c>
    </row>
    <row r="1363" s="2" customFormat="1" ht="24.15" customHeight="1">
      <c r="A1363" s="40"/>
      <c r="B1363" s="41"/>
      <c r="C1363" s="280" t="s">
        <v>912</v>
      </c>
      <c r="D1363" s="280" t="s">
        <v>367</v>
      </c>
      <c r="E1363" s="281" t="s">
        <v>1207</v>
      </c>
      <c r="F1363" s="282" t="s">
        <v>1208</v>
      </c>
      <c r="G1363" s="283" t="s">
        <v>477</v>
      </c>
      <c r="H1363" s="284">
        <v>1</v>
      </c>
      <c r="I1363" s="285"/>
      <c r="J1363" s="286">
        <f>ROUND(I1363*H1363,2)</f>
        <v>0</v>
      </c>
      <c r="K1363" s="282" t="s">
        <v>229</v>
      </c>
      <c r="L1363" s="287"/>
      <c r="M1363" s="288" t="s">
        <v>1</v>
      </c>
      <c r="N1363" s="289" t="s">
        <v>45</v>
      </c>
      <c r="O1363" s="93"/>
      <c r="P1363" s="238">
        <f>O1363*H1363</f>
        <v>0</v>
      </c>
      <c r="Q1363" s="238">
        <v>0.057000000000000002</v>
      </c>
      <c r="R1363" s="238">
        <f>Q1363*H1363</f>
        <v>0.057000000000000002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468</v>
      </c>
      <c r="AT1363" s="240" t="s">
        <v>367</v>
      </c>
      <c r="AU1363" s="240" t="s">
        <v>89</v>
      </c>
      <c r="AY1363" s="19" t="s">
        <v>222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87</v>
      </c>
      <c r="BK1363" s="241">
        <f>ROUND(I1363*H1363,2)</f>
        <v>0</v>
      </c>
      <c r="BL1363" s="19" t="s">
        <v>267</v>
      </c>
      <c r="BM1363" s="240" t="s">
        <v>1209</v>
      </c>
    </row>
    <row r="1364" s="13" customFormat="1">
      <c r="A1364" s="13"/>
      <c r="B1364" s="247"/>
      <c r="C1364" s="248"/>
      <c r="D1364" s="249" t="s">
        <v>233</v>
      </c>
      <c r="E1364" s="250" t="s">
        <v>1</v>
      </c>
      <c r="F1364" s="251" t="s">
        <v>1210</v>
      </c>
      <c r="G1364" s="248"/>
      <c r="H1364" s="250" t="s">
        <v>1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7" t="s">
        <v>233</v>
      </c>
      <c r="AU1364" s="257" t="s">
        <v>89</v>
      </c>
      <c r="AV1364" s="13" t="s">
        <v>87</v>
      </c>
      <c r="AW1364" s="13" t="s">
        <v>35</v>
      </c>
      <c r="AX1364" s="13" t="s">
        <v>80</v>
      </c>
      <c r="AY1364" s="257" t="s">
        <v>222</v>
      </c>
    </row>
    <row r="1365" s="13" customFormat="1">
      <c r="A1365" s="13"/>
      <c r="B1365" s="247"/>
      <c r="C1365" s="248"/>
      <c r="D1365" s="249" t="s">
        <v>233</v>
      </c>
      <c r="E1365" s="250" t="s">
        <v>1</v>
      </c>
      <c r="F1365" s="251" t="s">
        <v>1146</v>
      </c>
      <c r="G1365" s="248"/>
      <c r="H1365" s="250" t="s">
        <v>1</v>
      </c>
      <c r="I1365" s="252"/>
      <c r="J1365" s="248"/>
      <c r="K1365" s="248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7" t="s">
        <v>233</v>
      </c>
      <c r="AU1365" s="257" t="s">
        <v>89</v>
      </c>
      <c r="AV1365" s="13" t="s">
        <v>87</v>
      </c>
      <c r="AW1365" s="13" t="s">
        <v>35</v>
      </c>
      <c r="AX1365" s="13" t="s">
        <v>80</v>
      </c>
      <c r="AY1365" s="257" t="s">
        <v>222</v>
      </c>
    </row>
    <row r="1366" s="14" customFormat="1">
      <c r="A1366" s="14"/>
      <c r="B1366" s="258"/>
      <c r="C1366" s="259"/>
      <c r="D1366" s="249" t="s">
        <v>233</v>
      </c>
      <c r="E1366" s="260" t="s">
        <v>1</v>
      </c>
      <c r="F1366" s="261" t="s">
        <v>1142</v>
      </c>
      <c r="G1366" s="259"/>
      <c r="H1366" s="262">
        <v>1</v>
      </c>
      <c r="I1366" s="263"/>
      <c r="J1366" s="259"/>
      <c r="K1366" s="259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8" t="s">
        <v>233</v>
      </c>
      <c r="AU1366" s="268" t="s">
        <v>89</v>
      </c>
      <c r="AV1366" s="14" t="s">
        <v>89</v>
      </c>
      <c r="AW1366" s="14" t="s">
        <v>35</v>
      </c>
      <c r="AX1366" s="14" t="s">
        <v>80</v>
      </c>
      <c r="AY1366" s="268" t="s">
        <v>222</v>
      </c>
    </row>
    <row r="1367" s="15" customFormat="1">
      <c r="A1367" s="15"/>
      <c r="B1367" s="269"/>
      <c r="C1367" s="270"/>
      <c r="D1367" s="249" t="s">
        <v>233</v>
      </c>
      <c r="E1367" s="271" t="s">
        <v>1</v>
      </c>
      <c r="F1367" s="272" t="s">
        <v>242</v>
      </c>
      <c r="G1367" s="270"/>
      <c r="H1367" s="273">
        <v>1</v>
      </c>
      <c r="I1367" s="274"/>
      <c r="J1367" s="270"/>
      <c r="K1367" s="270"/>
      <c r="L1367" s="275"/>
      <c r="M1367" s="276"/>
      <c r="N1367" s="277"/>
      <c r="O1367" s="277"/>
      <c r="P1367" s="277"/>
      <c r="Q1367" s="277"/>
      <c r="R1367" s="277"/>
      <c r="S1367" s="277"/>
      <c r="T1367" s="27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79" t="s">
        <v>233</v>
      </c>
      <c r="AU1367" s="279" t="s">
        <v>89</v>
      </c>
      <c r="AV1367" s="15" t="s">
        <v>114</v>
      </c>
      <c r="AW1367" s="15" t="s">
        <v>35</v>
      </c>
      <c r="AX1367" s="15" t="s">
        <v>87</v>
      </c>
      <c r="AY1367" s="279" t="s">
        <v>222</v>
      </c>
    </row>
    <row r="1368" s="2" customFormat="1" ht="16.5" customHeight="1">
      <c r="A1368" s="40"/>
      <c r="B1368" s="41"/>
      <c r="C1368" s="229" t="s">
        <v>1211</v>
      </c>
      <c r="D1368" s="229" t="s">
        <v>225</v>
      </c>
      <c r="E1368" s="230" t="s">
        <v>1212</v>
      </c>
      <c r="F1368" s="231" t="s">
        <v>1213</v>
      </c>
      <c r="G1368" s="232" t="s">
        <v>477</v>
      </c>
      <c r="H1368" s="233">
        <v>3</v>
      </c>
      <c r="I1368" s="234"/>
      <c r="J1368" s="235">
        <f>ROUND(I1368*H1368,2)</f>
        <v>0</v>
      </c>
      <c r="K1368" s="231" t="s">
        <v>229</v>
      </c>
      <c r="L1368" s="46"/>
      <c r="M1368" s="236" t="s">
        <v>1</v>
      </c>
      <c r="N1368" s="237" t="s">
        <v>45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267</v>
      </c>
      <c r="AT1368" s="240" t="s">
        <v>225</v>
      </c>
      <c r="AU1368" s="240" t="s">
        <v>89</v>
      </c>
      <c r="AY1368" s="19" t="s">
        <v>222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9" t="s">
        <v>87</v>
      </c>
      <c r="BK1368" s="241">
        <f>ROUND(I1368*H1368,2)</f>
        <v>0</v>
      </c>
      <c r="BL1368" s="19" t="s">
        <v>267</v>
      </c>
      <c r="BM1368" s="240" t="s">
        <v>1214</v>
      </c>
    </row>
    <row r="1369" s="2" customFormat="1">
      <c r="A1369" s="40"/>
      <c r="B1369" s="41"/>
      <c r="C1369" s="42"/>
      <c r="D1369" s="242" t="s">
        <v>231</v>
      </c>
      <c r="E1369" s="42"/>
      <c r="F1369" s="243" t="s">
        <v>1215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231</v>
      </c>
      <c r="AU1369" s="19" t="s">
        <v>89</v>
      </c>
    </row>
    <row r="1370" s="13" customFormat="1">
      <c r="A1370" s="13"/>
      <c r="B1370" s="247"/>
      <c r="C1370" s="248"/>
      <c r="D1370" s="249" t="s">
        <v>233</v>
      </c>
      <c r="E1370" s="250" t="s">
        <v>1</v>
      </c>
      <c r="F1370" s="251" t="s">
        <v>1216</v>
      </c>
      <c r="G1370" s="248"/>
      <c r="H1370" s="250" t="s">
        <v>1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7" t="s">
        <v>233</v>
      </c>
      <c r="AU1370" s="257" t="s">
        <v>89</v>
      </c>
      <c r="AV1370" s="13" t="s">
        <v>87</v>
      </c>
      <c r="AW1370" s="13" t="s">
        <v>35</v>
      </c>
      <c r="AX1370" s="13" t="s">
        <v>80</v>
      </c>
      <c r="AY1370" s="257" t="s">
        <v>222</v>
      </c>
    </row>
    <row r="1371" s="14" customFormat="1">
      <c r="A1371" s="14"/>
      <c r="B1371" s="258"/>
      <c r="C1371" s="259"/>
      <c r="D1371" s="249" t="s">
        <v>233</v>
      </c>
      <c r="E1371" s="260" t="s">
        <v>1</v>
      </c>
      <c r="F1371" s="261" t="s">
        <v>995</v>
      </c>
      <c r="G1371" s="259"/>
      <c r="H1371" s="262">
        <v>3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8" t="s">
        <v>233</v>
      </c>
      <c r="AU1371" s="268" t="s">
        <v>89</v>
      </c>
      <c r="AV1371" s="14" t="s">
        <v>89</v>
      </c>
      <c r="AW1371" s="14" t="s">
        <v>35</v>
      </c>
      <c r="AX1371" s="14" t="s">
        <v>80</v>
      </c>
      <c r="AY1371" s="268" t="s">
        <v>222</v>
      </c>
    </row>
    <row r="1372" s="15" customFormat="1">
      <c r="A1372" s="15"/>
      <c r="B1372" s="269"/>
      <c r="C1372" s="270"/>
      <c r="D1372" s="249" t="s">
        <v>233</v>
      </c>
      <c r="E1372" s="271" t="s">
        <v>1</v>
      </c>
      <c r="F1372" s="272" t="s">
        <v>242</v>
      </c>
      <c r="G1372" s="270"/>
      <c r="H1372" s="273">
        <v>3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9" t="s">
        <v>233</v>
      </c>
      <c r="AU1372" s="279" t="s">
        <v>89</v>
      </c>
      <c r="AV1372" s="15" t="s">
        <v>114</v>
      </c>
      <c r="AW1372" s="15" t="s">
        <v>35</v>
      </c>
      <c r="AX1372" s="15" t="s">
        <v>87</v>
      </c>
      <c r="AY1372" s="279" t="s">
        <v>222</v>
      </c>
    </row>
    <row r="1373" s="2" customFormat="1" ht="24.15" customHeight="1">
      <c r="A1373" s="40"/>
      <c r="B1373" s="41"/>
      <c r="C1373" s="280" t="s">
        <v>919</v>
      </c>
      <c r="D1373" s="280" t="s">
        <v>367</v>
      </c>
      <c r="E1373" s="281" t="s">
        <v>1217</v>
      </c>
      <c r="F1373" s="282" t="s">
        <v>1218</v>
      </c>
      <c r="G1373" s="283" t="s">
        <v>477</v>
      </c>
      <c r="H1373" s="284">
        <v>3</v>
      </c>
      <c r="I1373" s="285"/>
      <c r="J1373" s="286">
        <f>ROUND(I1373*H1373,2)</f>
        <v>0</v>
      </c>
      <c r="K1373" s="282" t="s">
        <v>229</v>
      </c>
      <c r="L1373" s="287"/>
      <c r="M1373" s="288" t="s">
        <v>1</v>
      </c>
      <c r="N1373" s="289" t="s">
        <v>45</v>
      </c>
      <c r="O1373" s="93"/>
      <c r="P1373" s="238">
        <f>O1373*H1373</f>
        <v>0</v>
      </c>
      <c r="Q1373" s="238">
        <v>0.00050000000000000001</v>
      </c>
      <c r="R1373" s="238">
        <f>Q1373*H1373</f>
        <v>0.0015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468</v>
      </c>
      <c r="AT1373" s="240" t="s">
        <v>367</v>
      </c>
      <c r="AU1373" s="240" t="s">
        <v>89</v>
      </c>
      <c r="AY1373" s="19" t="s">
        <v>222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87</v>
      </c>
      <c r="BK1373" s="241">
        <f>ROUND(I1373*H1373,2)</f>
        <v>0</v>
      </c>
      <c r="BL1373" s="19" t="s">
        <v>267</v>
      </c>
      <c r="BM1373" s="240" t="s">
        <v>1219</v>
      </c>
    </row>
    <row r="1374" s="2" customFormat="1" ht="16.5" customHeight="1">
      <c r="A1374" s="40"/>
      <c r="B1374" s="41"/>
      <c r="C1374" s="229" t="s">
        <v>1220</v>
      </c>
      <c r="D1374" s="229" t="s">
        <v>225</v>
      </c>
      <c r="E1374" s="230" t="s">
        <v>1221</v>
      </c>
      <c r="F1374" s="231" t="s">
        <v>1222</v>
      </c>
      <c r="G1374" s="232" t="s">
        <v>1223</v>
      </c>
      <c r="H1374" s="233">
        <v>2</v>
      </c>
      <c r="I1374" s="234"/>
      <c r="J1374" s="235">
        <f>ROUND(I1374*H1374,2)</f>
        <v>0</v>
      </c>
      <c r="K1374" s="231" t="s">
        <v>229</v>
      </c>
      <c r="L1374" s="46"/>
      <c r="M1374" s="236" t="s">
        <v>1</v>
      </c>
      <c r="N1374" s="237" t="s">
        <v>45</v>
      </c>
      <c r="O1374" s="93"/>
      <c r="P1374" s="238">
        <f>O1374*H1374</f>
        <v>0</v>
      </c>
      <c r="Q1374" s="238">
        <v>0.00042999999999999999</v>
      </c>
      <c r="R1374" s="238">
        <f>Q1374*H1374</f>
        <v>0.00085999999999999998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0" t="s">
        <v>267</v>
      </c>
      <c r="AT1374" s="240" t="s">
        <v>225</v>
      </c>
      <c r="AU1374" s="240" t="s">
        <v>89</v>
      </c>
      <c r="AY1374" s="19" t="s">
        <v>222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9" t="s">
        <v>87</v>
      </c>
      <c r="BK1374" s="241">
        <f>ROUND(I1374*H1374,2)</f>
        <v>0</v>
      </c>
      <c r="BL1374" s="19" t="s">
        <v>267</v>
      </c>
      <c r="BM1374" s="240" t="s">
        <v>1224</v>
      </c>
    </row>
    <row r="1375" s="2" customFormat="1">
      <c r="A1375" s="40"/>
      <c r="B1375" s="41"/>
      <c r="C1375" s="42"/>
      <c r="D1375" s="242" t="s">
        <v>231</v>
      </c>
      <c r="E1375" s="42"/>
      <c r="F1375" s="243" t="s">
        <v>1225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231</v>
      </c>
      <c r="AU1375" s="19" t="s">
        <v>89</v>
      </c>
    </row>
    <row r="1376" s="13" customFormat="1">
      <c r="A1376" s="13"/>
      <c r="B1376" s="247"/>
      <c r="C1376" s="248"/>
      <c r="D1376" s="249" t="s">
        <v>233</v>
      </c>
      <c r="E1376" s="250" t="s">
        <v>1</v>
      </c>
      <c r="F1376" s="251" t="s">
        <v>1226</v>
      </c>
      <c r="G1376" s="248"/>
      <c r="H1376" s="250" t="s">
        <v>1</v>
      </c>
      <c r="I1376" s="252"/>
      <c r="J1376" s="248"/>
      <c r="K1376" s="248"/>
      <c r="L1376" s="253"/>
      <c r="M1376" s="254"/>
      <c r="N1376" s="255"/>
      <c r="O1376" s="255"/>
      <c r="P1376" s="255"/>
      <c r="Q1376" s="255"/>
      <c r="R1376" s="255"/>
      <c r="S1376" s="255"/>
      <c r="T1376" s="25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7" t="s">
        <v>233</v>
      </c>
      <c r="AU1376" s="257" t="s">
        <v>89</v>
      </c>
      <c r="AV1376" s="13" t="s">
        <v>87</v>
      </c>
      <c r="AW1376" s="13" t="s">
        <v>35</v>
      </c>
      <c r="AX1376" s="13" t="s">
        <v>80</v>
      </c>
      <c r="AY1376" s="257" t="s">
        <v>222</v>
      </c>
    </row>
    <row r="1377" s="14" customFormat="1">
      <c r="A1377" s="14"/>
      <c r="B1377" s="258"/>
      <c r="C1377" s="259"/>
      <c r="D1377" s="249" t="s">
        <v>233</v>
      </c>
      <c r="E1377" s="260" t="s">
        <v>1</v>
      </c>
      <c r="F1377" s="261" t="s">
        <v>1179</v>
      </c>
      <c r="G1377" s="259"/>
      <c r="H1377" s="262">
        <v>2</v>
      </c>
      <c r="I1377" s="263"/>
      <c r="J1377" s="259"/>
      <c r="K1377" s="259"/>
      <c r="L1377" s="264"/>
      <c r="M1377" s="265"/>
      <c r="N1377" s="266"/>
      <c r="O1377" s="266"/>
      <c r="P1377" s="266"/>
      <c r="Q1377" s="266"/>
      <c r="R1377" s="266"/>
      <c r="S1377" s="266"/>
      <c r="T1377" s="26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8" t="s">
        <v>233</v>
      </c>
      <c r="AU1377" s="268" t="s">
        <v>89</v>
      </c>
      <c r="AV1377" s="14" t="s">
        <v>89</v>
      </c>
      <c r="AW1377" s="14" t="s">
        <v>35</v>
      </c>
      <c r="AX1377" s="14" t="s">
        <v>80</v>
      </c>
      <c r="AY1377" s="268" t="s">
        <v>222</v>
      </c>
    </row>
    <row r="1378" s="15" customFormat="1">
      <c r="A1378" s="15"/>
      <c r="B1378" s="269"/>
      <c r="C1378" s="270"/>
      <c r="D1378" s="249" t="s">
        <v>233</v>
      </c>
      <c r="E1378" s="271" t="s">
        <v>1</v>
      </c>
      <c r="F1378" s="272" t="s">
        <v>242</v>
      </c>
      <c r="G1378" s="270"/>
      <c r="H1378" s="273">
        <v>2</v>
      </c>
      <c r="I1378" s="274"/>
      <c r="J1378" s="270"/>
      <c r="K1378" s="270"/>
      <c r="L1378" s="275"/>
      <c r="M1378" s="276"/>
      <c r="N1378" s="277"/>
      <c r="O1378" s="277"/>
      <c r="P1378" s="277"/>
      <c r="Q1378" s="277"/>
      <c r="R1378" s="277"/>
      <c r="S1378" s="277"/>
      <c r="T1378" s="278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9" t="s">
        <v>233</v>
      </c>
      <c r="AU1378" s="279" t="s">
        <v>89</v>
      </c>
      <c r="AV1378" s="15" t="s">
        <v>114</v>
      </c>
      <c r="AW1378" s="15" t="s">
        <v>35</v>
      </c>
      <c r="AX1378" s="15" t="s">
        <v>87</v>
      </c>
      <c r="AY1378" s="279" t="s">
        <v>222</v>
      </c>
    </row>
    <row r="1379" s="2" customFormat="1" ht="16.5" customHeight="1">
      <c r="A1379" s="40"/>
      <c r="B1379" s="41"/>
      <c r="C1379" s="280" t="s">
        <v>1227</v>
      </c>
      <c r="D1379" s="280" t="s">
        <v>367</v>
      </c>
      <c r="E1379" s="281" t="s">
        <v>1228</v>
      </c>
      <c r="F1379" s="282" t="s">
        <v>1229</v>
      </c>
      <c r="G1379" s="283" t="s">
        <v>477</v>
      </c>
      <c r="H1379" s="284">
        <v>1</v>
      </c>
      <c r="I1379" s="285"/>
      <c r="J1379" s="286">
        <f>ROUND(I1379*H1379,2)</f>
        <v>0</v>
      </c>
      <c r="K1379" s="282" t="s">
        <v>1230</v>
      </c>
      <c r="L1379" s="287"/>
      <c r="M1379" s="288" t="s">
        <v>1</v>
      </c>
      <c r="N1379" s="289" t="s">
        <v>45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468</v>
      </c>
      <c r="AT1379" s="240" t="s">
        <v>367</v>
      </c>
      <c r="AU1379" s="240" t="s">
        <v>89</v>
      </c>
      <c r="AY1379" s="19" t="s">
        <v>222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9" t="s">
        <v>87</v>
      </c>
      <c r="BK1379" s="241">
        <f>ROUND(I1379*H1379,2)</f>
        <v>0</v>
      </c>
      <c r="BL1379" s="19" t="s">
        <v>267</v>
      </c>
      <c r="BM1379" s="240" t="s">
        <v>1231</v>
      </c>
    </row>
    <row r="1380" s="2" customFormat="1">
      <c r="A1380" s="40"/>
      <c r="B1380" s="41"/>
      <c r="C1380" s="42"/>
      <c r="D1380" s="249" t="s">
        <v>1184</v>
      </c>
      <c r="E1380" s="42"/>
      <c r="F1380" s="314" t="s">
        <v>1232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1184</v>
      </c>
      <c r="AU1380" s="19" t="s">
        <v>89</v>
      </c>
    </row>
    <row r="1381" s="13" customFormat="1">
      <c r="A1381" s="13"/>
      <c r="B1381" s="247"/>
      <c r="C1381" s="248"/>
      <c r="D1381" s="249" t="s">
        <v>233</v>
      </c>
      <c r="E1381" s="250" t="s">
        <v>1</v>
      </c>
      <c r="F1381" s="251" t="s">
        <v>1233</v>
      </c>
      <c r="G1381" s="248"/>
      <c r="H1381" s="250" t="s">
        <v>1</v>
      </c>
      <c r="I1381" s="252"/>
      <c r="J1381" s="248"/>
      <c r="K1381" s="248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7" t="s">
        <v>233</v>
      </c>
      <c r="AU1381" s="257" t="s">
        <v>89</v>
      </c>
      <c r="AV1381" s="13" t="s">
        <v>87</v>
      </c>
      <c r="AW1381" s="13" t="s">
        <v>35</v>
      </c>
      <c r="AX1381" s="13" t="s">
        <v>80</v>
      </c>
      <c r="AY1381" s="257" t="s">
        <v>222</v>
      </c>
    </row>
    <row r="1382" s="13" customFormat="1">
      <c r="A1382" s="13"/>
      <c r="B1382" s="247"/>
      <c r="C1382" s="248"/>
      <c r="D1382" s="249" t="s">
        <v>233</v>
      </c>
      <c r="E1382" s="250" t="s">
        <v>1</v>
      </c>
      <c r="F1382" s="251" t="s">
        <v>1234</v>
      </c>
      <c r="G1382" s="248"/>
      <c r="H1382" s="250" t="s">
        <v>1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7" t="s">
        <v>233</v>
      </c>
      <c r="AU1382" s="257" t="s">
        <v>89</v>
      </c>
      <c r="AV1382" s="13" t="s">
        <v>87</v>
      </c>
      <c r="AW1382" s="13" t="s">
        <v>35</v>
      </c>
      <c r="AX1382" s="13" t="s">
        <v>80</v>
      </c>
      <c r="AY1382" s="257" t="s">
        <v>222</v>
      </c>
    </row>
    <row r="1383" s="13" customFormat="1">
      <c r="A1383" s="13"/>
      <c r="B1383" s="247"/>
      <c r="C1383" s="248"/>
      <c r="D1383" s="249" t="s">
        <v>233</v>
      </c>
      <c r="E1383" s="250" t="s">
        <v>1</v>
      </c>
      <c r="F1383" s="251" t="s">
        <v>1235</v>
      </c>
      <c r="G1383" s="248"/>
      <c r="H1383" s="250" t="s">
        <v>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233</v>
      </c>
      <c r="AU1383" s="257" t="s">
        <v>89</v>
      </c>
      <c r="AV1383" s="13" t="s">
        <v>87</v>
      </c>
      <c r="AW1383" s="13" t="s">
        <v>35</v>
      </c>
      <c r="AX1383" s="13" t="s">
        <v>80</v>
      </c>
      <c r="AY1383" s="257" t="s">
        <v>222</v>
      </c>
    </row>
    <row r="1384" s="13" customFormat="1">
      <c r="A1384" s="13"/>
      <c r="B1384" s="247"/>
      <c r="C1384" s="248"/>
      <c r="D1384" s="249" t="s">
        <v>233</v>
      </c>
      <c r="E1384" s="250" t="s">
        <v>1</v>
      </c>
      <c r="F1384" s="251" t="s">
        <v>237</v>
      </c>
      <c r="G1384" s="248"/>
      <c r="H1384" s="250" t="s">
        <v>1</v>
      </c>
      <c r="I1384" s="252"/>
      <c r="J1384" s="248"/>
      <c r="K1384" s="248"/>
      <c r="L1384" s="253"/>
      <c r="M1384" s="254"/>
      <c r="N1384" s="255"/>
      <c r="O1384" s="255"/>
      <c r="P1384" s="255"/>
      <c r="Q1384" s="255"/>
      <c r="R1384" s="255"/>
      <c r="S1384" s="255"/>
      <c r="T1384" s="25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7" t="s">
        <v>233</v>
      </c>
      <c r="AU1384" s="257" t="s">
        <v>89</v>
      </c>
      <c r="AV1384" s="13" t="s">
        <v>87</v>
      </c>
      <c r="AW1384" s="13" t="s">
        <v>35</v>
      </c>
      <c r="AX1384" s="13" t="s">
        <v>80</v>
      </c>
      <c r="AY1384" s="257" t="s">
        <v>222</v>
      </c>
    </row>
    <row r="1385" s="14" customFormat="1">
      <c r="A1385" s="14"/>
      <c r="B1385" s="258"/>
      <c r="C1385" s="259"/>
      <c r="D1385" s="249" t="s">
        <v>233</v>
      </c>
      <c r="E1385" s="260" t="s">
        <v>1</v>
      </c>
      <c r="F1385" s="261" t="s">
        <v>1142</v>
      </c>
      <c r="G1385" s="259"/>
      <c r="H1385" s="262">
        <v>1</v>
      </c>
      <c r="I1385" s="263"/>
      <c r="J1385" s="259"/>
      <c r="K1385" s="259"/>
      <c r="L1385" s="264"/>
      <c r="M1385" s="265"/>
      <c r="N1385" s="266"/>
      <c r="O1385" s="266"/>
      <c r="P1385" s="266"/>
      <c r="Q1385" s="266"/>
      <c r="R1385" s="266"/>
      <c r="S1385" s="266"/>
      <c r="T1385" s="267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8" t="s">
        <v>233</v>
      </c>
      <c r="AU1385" s="268" t="s">
        <v>89</v>
      </c>
      <c r="AV1385" s="14" t="s">
        <v>89</v>
      </c>
      <c r="AW1385" s="14" t="s">
        <v>35</v>
      </c>
      <c r="AX1385" s="14" t="s">
        <v>80</v>
      </c>
      <c r="AY1385" s="268" t="s">
        <v>222</v>
      </c>
    </row>
    <row r="1386" s="15" customFormat="1">
      <c r="A1386" s="15"/>
      <c r="B1386" s="269"/>
      <c r="C1386" s="270"/>
      <c r="D1386" s="249" t="s">
        <v>233</v>
      </c>
      <c r="E1386" s="271" t="s">
        <v>1</v>
      </c>
      <c r="F1386" s="272" t="s">
        <v>242</v>
      </c>
      <c r="G1386" s="270"/>
      <c r="H1386" s="273">
        <v>1</v>
      </c>
      <c r="I1386" s="274"/>
      <c r="J1386" s="270"/>
      <c r="K1386" s="270"/>
      <c r="L1386" s="275"/>
      <c r="M1386" s="276"/>
      <c r="N1386" s="277"/>
      <c r="O1386" s="277"/>
      <c r="P1386" s="277"/>
      <c r="Q1386" s="277"/>
      <c r="R1386" s="277"/>
      <c r="S1386" s="277"/>
      <c r="T1386" s="278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9" t="s">
        <v>233</v>
      </c>
      <c r="AU1386" s="279" t="s">
        <v>89</v>
      </c>
      <c r="AV1386" s="15" t="s">
        <v>114</v>
      </c>
      <c r="AW1386" s="15" t="s">
        <v>35</v>
      </c>
      <c r="AX1386" s="15" t="s">
        <v>87</v>
      </c>
      <c r="AY1386" s="279" t="s">
        <v>222</v>
      </c>
    </row>
    <row r="1387" s="2" customFormat="1" ht="16.5" customHeight="1">
      <c r="A1387" s="40"/>
      <c r="B1387" s="41"/>
      <c r="C1387" s="280" t="s">
        <v>1236</v>
      </c>
      <c r="D1387" s="280" t="s">
        <v>367</v>
      </c>
      <c r="E1387" s="281" t="s">
        <v>1237</v>
      </c>
      <c r="F1387" s="282" t="s">
        <v>1238</v>
      </c>
      <c r="G1387" s="283" t="s">
        <v>477</v>
      </c>
      <c r="H1387" s="284">
        <v>1</v>
      </c>
      <c r="I1387" s="285"/>
      <c r="J1387" s="286">
        <f>ROUND(I1387*H1387,2)</f>
        <v>0</v>
      </c>
      <c r="K1387" s="282" t="s">
        <v>229</v>
      </c>
      <c r="L1387" s="287"/>
      <c r="M1387" s="288" t="s">
        <v>1</v>
      </c>
      <c r="N1387" s="289" t="s">
        <v>45</v>
      </c>
      <c r="O1387" s="93"/>
      <c r="P1387" s="238">
        <f>O1387*H1387</f>
        <v>0</v>
      </c>
      <c r="Q1387" s="238">
        <v>0.0040000000000000001</v>
      </c>
      <c r="R1387" s="238">
        <f>Q1387*H1387</f>
        <v>0.0040000000000000001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299</v>
      </c>
      <c r="AT1387" s="240" t="s">
        <v>367</v>
      </c>
      <c r="AU1387" s="240" t="s">
        <v>89</v>
      </c>
      <c r="AY1387" s="19" t="s">
        <v>222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87</v>
      </c>
      <c r="BK1387" s="241">
        <f>ROUND(I1387*H1387,2)</f>
        <v>0</v>
      </c>
      <c r="BL1387" s="19" t="s">
        <v>114</v>
      </c>
      <c r="BM1387" s="240" t="s">
        <v>1239</v>
      </c>
    </row>
    <row r="1388" s="13" customFormat="1">
      <c r="A1388" s="13"/>
      <c r="B1388" s="247"/>
      <c r="C1388" s="248"/>
      <c r="D1388" s="249" t="s">
        <v>233</v>
      </c>
      <c r="E1388" s="250" t="s">
        <v>1</v>
      </c>
      <c r="F1388" s="251" t="s">
        <v>1233</v>
      </c>
      <c r="G1388" s="248"/>
      <c r="H1388" s="250" t="s">
        <v>1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233</v>
      </c>
      <c r="AU1388" s="257" t="s">
        <v>89</v>
      </c>
      <c r="AV1388" s="13" t="s">
        <v>87</v>
      </c>
      <c r="AW1388" s="13" t="s">
        <v>35</v>
      </c>
      <c r="AX1388" s="13" t="s">
        <v>80</v>
      </c>
      <c r="AY1388" s="257" t="s">
        <v>222</v>
      </c>
    </row>
    <row r="1389" s="13" customFormat="1">
      <c r="A1389" s="13"/>
      <c r="B1389" s="247"/>
      <c r="C1389" s="248"/>
      <c r="D1389" s="249" t="s">
        <v>233</v>
      </c>
      <c r="E1389" s="250" t="s">
        <v>1</v>
      </c>
      <c r="F1389" s="251" t="s">
        <v>1234</v>
      </c>
      <c r="G1389" s="248"/>
      <c r="H1389" s="250" t="s">
        <v>1</v>
      </c>
      <c r="I1389" s="252"/>
      <c r="J1389" s="248"/>
      <c r="K1389" s="248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7" t="s">
        <v>233</v>
      </c>
      <c r="AU1389" s="257" t="s">
        <v>89</v>
      </c>
      <c r="AV1389" s="13" t="s">
        <v>87</v>
      </c>
      <c r="AW1389" s="13" t="s">
        <v>35</v>
      </c>
      <c r="AX1389" s="13" t="s">
        <v>80</v>
      </c>
      <c r="AY1389" s="257" t="s">
        <v>222</v>
      </c>
    </row>
    <row r="1390" s="13" customFormat="1">
      <c r="A1390" s="13"/>
      <c r="B1390" s="247"/>
      <c r="C1390" s="248"/>
      <c r="D1390" s="249" t="s">
        <v>233</v>
      </c>
      <c r="E1390" s="250" t="s">
        <v>1</v>
      </c>
      <c r="F1390" s="251" t="s">
        <v>1240</v>
      </c>
      <c r="G1390" s="248"/>
      <c r="H1390" s="250" t="s">
        <v>1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7" t="s">
        <v>233</v>
      </c>
      <c r="AU1390" s="257" t="s">
        <v>89</v>
      </c>
      <c r="AV1390" s="13" t="s">
        <v>87</v>
      </c>
      <c r="AW1390" s="13" t="s">
        <v>35</v>
      </c>
      <c r="AX1390" s="13" t="s">
        <v>80</v>
      </c>
      <c r="AY1390" s="257" t="s">
        <v>222</v>
      </c>
    </row>
    <row r="1391" s="13" customFormat="1">
      <c r="A1391" s="13"/>
      <c r="B1391" s="247"/>
      <c r="C1391" s="248"/>
      <c r="D1391" s="249" t="s">
        <v>233</v>
      </c>
      <c r="E1391" s="250" t="s">
        <v>1</v>
      </c>
      <c r="F1391" s="251" t="s">
        <v>237</v>
      </c>
      <c r="G1391" s="248"/>
      <c r="H1391" s="250" t="s">
        <v>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7" t="s">
        <v>233</v>
      </c>
      <c r="AU1391" s="257" t="s">
        <v>89</v>
      </c>
      <c r="AV1391" s="13" t="s">
        <v>87</v>
      </c>
      <c r="AW1391" s="13" t="s">
        <v>35</v>
      </c>
      <c r="AX1391" s="13" t="s">
        <v>80</v>
      </c>
      <c r="AY1391" s="257" t="s">
        <v>222</v>
      </c>
    </row>
    <row r="1392" s="14" customFormat="1">
      <c r="A1392" s="14"/>
      <c r="B1392" s="258"/>
      <c r="C1392" s="259"/>
      <c r="D1392" s="249" t="s">
        <v>233</v>
      </c>
      <c r="E1392" s="260" t="s">
        <v>1</v>
      </c>
      <c r="F1392" s="261" t="s">
        <v>1142</v>
      </c>
      <c r="G1392" s="259"/>
      <c r="H1392" s="262">
        <v>1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8" t="s">
        <v>233</v>
      </c>
      <c r="AU1392" s="268" t="s">
        <v>89</v>
      </c>
      <c r="AV1392" s="14" t="s">
        <v>89</v>
      </c>
      <c r="AW1392" s="14" t="s">
        <v>35</v>
      </c>
      <c r="AX1392" s="14" t="s">
        <v>80</v>
      </c>
      <c r="AY1392" s="268" t="s">
        <v>222</v>
      </c>
    </row>
    <row r="1393" s="15" customFormat="1">
      <c r="A1393" s="15"/>
      <c r="B1393" s="269"/>
      <c r="C1393" s="270"/>
      <c r="D1393" s="249" t="s">
        <v>233</v>
      </c>
      <c r="E1393" s="271" t="s">
        <v>1</v>
      </c>
      <c r="F1393" s="272" t="s">
        <v>242</v>
      </c>
      <c r="G1393" s="270"/>
      <c r="H1393" s="273">
        <v>1</v>
      </c>
      <c r="I1393" s="274"/>
      <c r="J1393" s="270"/>
      <c r="K1393" s="270"/>
      <c r="L1393" s="275"/>
      <c r="M1393" s="276"/>
      <c r="N1393" s="277"/>
      <c r="O1393" s="277"/>
      <c r="P1393" s="277"/>
      <c r="Q1393" s="277"/>
      <c r="R1393" s="277"/>
      <c r="S1393" s="277"/>
      <c r="T1393" s="278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9" t="s">
        <v>233</v>
      </c>
      <c r="AU1393" s="279" t="s">
        <v>89</v>
      </c>
      <c r="AV1393" s="15" t="s">
        <v>114</v>
      </c>
      <c r="AW1393" s="15" t="s">
        <v>35</v>
      </c>
      <c r="AX1393" s="15" t="s">
        <v>87</v>
      </c>
      <c r="AY1393" s="279" t="s">
        <v>222</v>
      </c>
    </row>
    <row r="1394" s="12" customFormat="1" ht="22.8" customHeight="1">
      <c r="A1394" s="12"/>
      <c r="B1394" s="213"/>
      <c r="C1394" s="214"/>
      <c r="D1394" s="215" t="s">
        <v>79</v>
      </c>
      <c r="E1394" s="227" t="s">
        <v>1241</v>
      </c>
      <c r="F1394" s="227" t="s">
        <v>1242</v>
      </c>
      <c r="G1394" s="214"/>
      <c r="H1394" s="214"/>
      <c r="I1394" s="217"/>
      <c r="J1394" s="228">
        <f>BK1394</f>
        <v>0</v>
      </c>
      <c r="K1394" s="214"/>
      <c r="L1394" s="219"/>
      <c r="M1394" s="220"/>
      <c r="N1394" s="221"/>
      <c r="O1394" s="221"/>
      <c r="P1394" s="222">
        <f>SUM(P1395:P1425)</f>
        <v>0</v>
      </c>
      <c r="Q1394" s="221"/>
      <c r="R1394" s="222">
        <f>SUM(R1395:R1425)</f>
        <v>0.088207400000000005</v>
      </c>
      <c r="S1394" s="221"/>
      <c r="T1394" s="223">
        <f>SUM(T1395:T1425)</f>
        <v>0</v>
      </c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R1394" s="224" t="s">
        <v>89</v>
      </c>
      <c r="AT1394" s="225" t="s">
        <v>79</v>
      </c>
      <c r="AU1394" s="225" t="s">
        <v>87</v>
      </c>
      <c r="AY1394" s="224" t="s">
        <v>222</v>
      </c>
      <c r="BK1394" s="226">
        <f>SUM(BK1395:BK1425)</f>
        <v>0</v>
      </c>
    </row>
    <row r="1395" s="2" customFormat="1" ht="24.15" customHeight="1">
      <c r="A1395" s="40"/>
      <c r="B1395" s="41"/>
      <c r="C1395" s="229" t="s">
        <v>1134</v>
      </c>
      <c r="D1395" s="229" t="s">
        <v>225</v>
      </c>
      <c r="E1395" s="230" t="s">
        <v>1243</v>
      </c>
      <c r="F1395" s="231" t="s">
        <v>1244</v>
      </c>
      <c r="G1395" s="232" t="s">
        <v>526</v>
      </c>
      <c r="H1395" s="233">
        <v>4.8300000000000001</v>
      </c>
      <c r="I1395" s="234"/>
      <c r="J1395" s="235">
        <f>ROUND(I1395*H1395,2)</f>
        <v>0</v>
      </c>
      <c r="K1395" s="231" t="s">
        <v>229</v>
      </c>
      <c r="L1395" s="46"/>
      <c r="M1395" s="236" t="s">
        <v>1</v>
      </c>
      <c r="N1395" s="237" t="s">
        <v>45</v>
      </c>
      <c r="O1395" s="93"/>
      <c r="P1395" s="238">
        <f>O1395*H1395</f>
        <v>0</v>
      </c>
      <c r="Q1395" s="238">
        <v>0</v>
      </c>
      <c r="R1395" s="238">
        <f>Q1395*H1395</f>
        <v>0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0" t="s">
        <v>267</v>
      </c>
      <c r="AT1395" s="240" t="s">
        <v>225</v>
      </c>
      <c r="AU1395" s="240" t="s">
        <v>89</v>
      </c>
      <c r="AY1395" s="19" t="s">
        <v>222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9" t="s">
        <v>87</v>
      </c>
      <c r="BK1395" s="241">
        <f>ROUND(I1395*H1395,2)</f>
        <v>0</v>
      </c>
      <c r="BL1395" s="19" t="s">
        <v>267</v>
      </c>
      <c r="BM1395" s="240" t="s">
        <v>1245</v>
      </c>
    </row>
    <row r="1396" s="2" customFormat="1">
      <c r="A1396" s="40"/>
      <c r="B1396" s="41"/>
      <c r="C1396" s="42"/>
      <c r="D1396" s="242" t="s">
        <v>231</v>
      </c>
      <c r="E1396" s="42"/>
      <c r="F1396" s="243" t="s">
        <v>1246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231</v>
      </c>
      <c r="AU1396" s="19" t="s">
        <v>89</v>
      </c>
    </row>
    <row r="1397" s="13" customFormat="1">
      <c r="A1397" s="13"/>
      <c r="B1397" s="247"/>
      <c r="C1397" s="248"/>
      <c r="D1397" s="249" t="s">
        <v>233</v>
      </c>
      <c r="E1397" s="250" t="s">
        <v>1</v>
      </c>
      <c r="F1397" s="251" t="s">
        <v>1233</v>
      </c>
      <c r="G1397" s="248"/>
      <c r="H1397" s="250" t="s">
        <v>1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7" t="s">
        <v>233</v>
      </c>
      <c r="AU1397" s="257" t="s">
        <v>89</v>
      </c>
      <c r="AV1397" s="13" t="s">
        <v>87</v>
      </c>
      <c r="AW1397" s="13" t="s">
        <v>35</v>
      </c>
      <c r="AX1397" s="13" t="s">
        <v>80</v>
      </c>
      <c r="AY1397" s="257" t="s">
        <v>222</v>
      </c>
    </row>
    <row r="1398" s="13" customFormat="1">
      <c r="A1398" s="13"/>
      <c r="B1398" s="247"/>
      <c r="C1398" s="248"/>
      <c r="D1398" s="249" t="s">
        <v>233</v>
      </c>
      <c r="E1398" s="250" t="s">
        <v>1</v>
      </c>
      <c r="F1398" s="251" t="s">
        <v>1234</v>
      </c>
      <c r="G1398" s="248"/>
      <c r="H1398" s="250" t="s">
        <v>1</v>
      </c>
      <c r="I1398" s="252"/>
      <c r="J1398" s="248"/>
      <c r="K1398" s="248"/>
      <c r="L1398" s="253"/>
      <c r="M1398" s="254"/>
      <c r="N1398" s="255"/>
      <c r="O1398" s="255"/>
      <c r="P1398" s="255"/>
      <c r="Q1398" s="255"/>
      <c r="R1398" s="255"/>
      <c r="S1398" s="255"/>
      <c r="T1398" s="25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7" t="s">
        <v>233</v>
      </c>
      <c r="AU1398" s="257" t="s">
        <v>89</v>
      </c>
      <c r="AV1398" s="13" t="s">
        <v>87</v>
      </c>
      <c r="AW1398" s="13" t="s">
        <v>35</v>
      </c>
      <c r="AX1398" s="13" t="s">
        <v>80</v>
      </c>
      <c r="AY1398" s="257" t="s">
        <v>222</v>
      </c>
    </row>
    <row r="1399" s="13" customFormat="1">
      <c r="A1399" s="13"/>
      <c r="B1399" s="247"/>
      <c r="C1399" s="248"/>
      <c r="D1399" s="249" t="s">
        <v>233</v>
      </c>
      <c r="E1399" s="250" t="s">
        <v>1</v>
      </c>
      <c r="F1399" s="251" t="s">
        <v>1235</v>
      </c>
      <c r="G1399" s="248"/>
      <c r="H1399" s="250" t="s">
        <v>1</v>
      </c>
      <c r="I1399" s="252"/>
      <c r="J1399" s="248"/>
      <c r="K1399" s="248"/>
      <c r="L1399" s="253"/>
      <c r="M1399" s="254"/>
      <c r="N1399" s="255"/>
      <c r="O1399" s="255"/>
      <c r="P1399" s="255"/>
      <c r="Q1399" s="255"/>
      <c r="R1399" s="255"/>
      <c r="S1399" s="255"/>
      <c r="T1399" s="256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7" t="s">
        <v>233</v>
      </c>
      <c r="AU1399" s="257" t="s">
        <v>89</v>
      </c>
      <c r="AV1399" s="13" t="s">
        <v>87</v>
      </c>
      <c r="AW1399" s="13" t="s">
        <v>35</v>
      </c>
      <c r="AX1399" s="13" t="s">
        <v>80</v>
      </c>
      <c r="AY1399" s="257" t="s">
        <v>222</v>
      </c>
    </row>
    <row r="1400" s="13" customFormat="1">
      <c r="A1400" s="13"/>
      <c r="B1400" s="247"/>
      <c r="C1400" s="248"/>
      <c r="D1400" s="249" t="s">
        <v>233</v>
      </c>
      <c r="E1400" s="250" t="s">
        <v>1</v>
      </c>
      <c r="F1400" s="251" t="s">
        <v>237</v>
      </c>
      <c r="G1400" s="248"/>
      <c r="H1400" s="250" t="s">
        <v>1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7" t="s">
        <v>233</v>
      </c>
      <c r="AU1400" s="257" t="s">
        <v>89</v>
      </c>
      <c r="AV1400" s="13" t="s">
        <v>87</v>
      </c>
      <c r="AW1400" s="13" t="s">
        <v>35</v>
      </c>
      <c r="AX1400" s="13" t="s">
        <v>80</v>
      </c>
      <c r="AY1400" s="257" t="s">
        <v>222</v>
      </c>
    </row>
    <row r="1401" s="13" customFormat="1">
      <c r="A1401" s="13"/>
      <c r="B1401" s="247"/>
      <c r="C1401" s="248"/>
      <c r="D1401" s="249" t="s">
        <v>233</v>
      </c>
      <c r="E1401" s="250" t="s">
        <v>1</v>
      </c>
      <c r="F1401" s="251" t="s">
        <v>1247</v>
      </c>
      <c r="G1401" s="248"/>
      <c r="H1401" s="250" t="s">
        <v>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7" t="s">
        <v>233</v>
      </c>
      <c r="AU1401" s="257" t="s">
        <v>89</v>
      </c>
      <c r="AV1401" s="13" t="s">
        <v>87</v>
      </c>
      <c r="AW1401" s="13" t="s">
        <v>35</v>
      </c>
      <c r="AX1401" s="13" t="s">
        <v>80</v>
      </c>
      <c r="AY1401" s="257" t="s">
        <v>222</v>
      </c>
    </row>
    <row r="1402" s="14" customFormat="1">
      <c r="A1402" s="14"/>
      <c r="B1402" s="258"/>
      <c r="C1402" s="259"/>
      <c r="D1402" s="249" t="s">
        <v>233</v>
      </c>
      <c r="E1402" s="260" t="s">
        <v>1</v>
      </c>
      <c r="F1402" s="261" t="s">
        <v>1248</v>
      </c>
      <c r="G1402" s="259"/>
      <c r="H1402" s="262">
        <v>4.8300000000000001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8" t="s">
        <v>233</v>
      </c>
      <c r="AU1402" s="268" t="s">
        <v>89</v>
      </c>
      <c r="AV1402" s="14" t="s">
        <v>89</v>
      </c>
      <c r="AW1402" s="14" t="s">
        <v>35</v>
      </c>
      <c r="AX1402" s="14" t="s">
        <v>80</v>
      </c>
      <c r="AY1402" s="268" t="s">
        <v>222</v>
      </c>
    </row>
    <row r="1403" s="15" customFormat="1">
      <c r="A1403" s="15"/>
      <c r="B1403" s="269"/>
      <c r="C1403" s="270"/>
      <c r="D1403" s="249" t="s">
        <v>233</v>
      </c>
      <c r="E1403" s="271" t="s">
        <v>1</v>
      </c>
      <c r="F1403" s="272" t="s">
        <v>242</v>
      </c>
      <c r="G1403" s="270"/>
      <c r="H1403" s="273">
        <v>4.8300000000000001</v>
      </c>
      <c r="I1403" s="274"/>
      <c r="J1403" s="270"/>
      <c r="K1403" s="270"/>
      <c r="L1403" s="275"/>
      <c r="M1403" s="276"/>
      <c r="N1403" s="277"/>
      <c r="O1403" s="277"/>
      <c r="P1403" s="277"/>
      <c r="Q1403" s="277"/>
      <c r="R1403" s="277"/>
      <c r="S1403" s="277"/>
      <c r="T1403" s="27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9" t="s">
        <v>233</v>
      </c>
      <c r="AU1403" s="279" t="s">
        <v>89</v>
      </c>
      <c r="AV1403" s="15" t="s">
        <v>114</v>
      </c>
      <c r="AW1403" s="15" t="s">
        <v>35</v>
      </c>
      <c r="AX1403" s="15" t="s">
        <v>87</v>
      </c>
      <c r="AY1403" s="279" t="s">
        <v>222</v>
      </c>
    </row>
    <row r="1404" s="2" customFormat="1" ht="16.5" customHeight="1">
      <c r="A1404" s="40"/>
      <c r="B1404" s="41"/>
      <c r="C1404" s="280" t="s">
        <v>1249</v>
      </c>
      <c r="D1404" s="280" t="s">
        <v>367</v>
      </c>
      <c r="E1404" s="281" t="s">
        <v>1250</v>
      </c>
      <c r="F1404" s="282" t="s">
        <v>1251</v>
      </c>
      <c r="G1404" s="283" t="s">
        <v>526</v>
      </c>
      <c r="H1404" s="284">
        <v>5.2160000000000002</v>
      </c>
      <c r="I1404" s="285"/>
      <c r="J1404" s="286">
        <f>ROUND(I1404*H1404,2)</f>
        <v>0</v>
      </c>
      <c r="K1404" s="282" t="s">
        <v>229</v>
      </c>
      <c r="L1404" s="287"/>
      <c r="M1404" s="288" t="s">
        <v>1</v>
      </c>
      <c r="N1404" s="289" t="s">
        <v>45</v>
      </c>
      <c r="O1404" s="93"/>
      <c r="P1404" s="238">
        <f>O1404*H1404</f>
        <v>0</v>
      </c>
      <c r="Q1404" s="238">
        <v>0.00014999999999999999</v>
      </c>
      <c r="R1404" s="238">
        <f>Q1404*H1404</f>
        <v>0.00078239999999999994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468</v>
      </c>
      <c r="AT1404" s="240" t="s">
        <v>367</v>
      </c>
      <c r="AU1404" s="240" t="s">
        <v>89</v>
      </c>
      <c r="AY1404" s="19" t="s">
        <v>222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9" t="s">
        <v>87</v>
      </c>
      <c r="BK1404" s="241">
        <f>ROUND(I1404*H1404,2)</f>
        <v>0</v>
      </c>
      <c r="BL1404" s="19" t="s">
        <v>267</v>
      </c>
      <c r="BM1404" s="240" t="s">
        <v>1252</v>
      </c>
    </row>
    <row r="1405" s="14" customFormat="1">
      <c r="A1405" s="14"/>
      <c r="B1405" s="258"/>
      <c r="C1405" s="259"/>
      <c r="D1405" s="249" t="s">
        <v>233</v>
      </c>
      <c r="E1405" s="259"/>
      <c r="F1405" s="261" t="s">
        <v>1253</v>
      </c>
      <c r="G1405" s="259"/>
      <c r="H1405" s="262">
        <v>5.2160000000000002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233</v>
      </c>
      <c r="AU1405" s="268" t="s">
        <v>89</v>
      </c>
      <c r="AV1405" s="14" t="s">
        <v>89</v>
      </c>
      <c r="AW1405" s="14" t="s">
        <v>4</v>
      </c>
      <c r="AX1405" s="14" t="s">
        <v>87</v>
      </c>
      <c r="AY1405" s="268" t="s">
        <v>222</v>
      </c>
    </row>
    <row r="1406" s="2" customFormat="1" ht="24.15" customHeight="1">
      <c r="A1406" s="40"/>
      <c r="B1406" s="41"/>
      <c r="C1406" s="229" t="s">
        <v>924</v>
      </c>
      <c r="D1406" s="229" t="s">
        <v>225</v>
      </c>
      <c r="E1406" s="230" t="s">
        <v>1254</v>
      </c>
      <c r="F1406" s="231" t="s">
        <v>1255</v>
      </c>
      <c r="G1406" s="232" t="s">
        <v>526</v>
      </c>
      <c r="H1406" s="233">
        <v>79.299999999999997</v>
      </c>
      <c r="I1406" s="234"/>
      <c r="J1406" s="235">
        <f>ROUND(I1406*H1406,2)</f>
        <v>0</v>
      </c>
      <c r="K1406" s="231" t="s">
        <v>229</v>
      </c>
      <c r="L1406" s="46"/>
      <c r="M1406" s="236" t="s">
        <v>1</v>
      </c>
      <c r="N1406" s="237" t="s">
        <v>45</v>
      </c>
      <c r="O1406" s="93"/>
      <c r="P1406" s="238">
        <f>O1406*H1406</f>
        <v>0</v>
      </c>
      <c r="Q1406" s="238">
        <v>0</v>
      </c>
      <c r="R1406" s="238">
        <f>Q1406*H1406</f>
        <v>0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0" t="s">
        <v>267</v>
      </c>
      <c r="AT1406" s="240" t="s">
        <v>225</v>
      </c>
      <c r="AU1406" s="240" t="s">
        <v>89</v>
      </c>
      <c r="AY1406" s="19" t="s">
        <v>222</v>
      </c>
      <c r="BE1406" s="241">
        <f>IF(N1406="základní",J1406,0)</f>
        <v>0</v>
      </c>
      <c r="BF1406" s="241">
        <f>IF(N1406="snížená",J1406,0)</f>
        <v>0</v>
      </c>
      <c r="BG1406" s="241">
        <f>IF(N1406="zákl. přenesená",J1406,0)</f>
        <v>0</v>
      </c>
      <c r="BH1406" s="241">
        <f>IF(N1406="sníž. přenesená",J1406,0)</f>
        <v>0</v>
      </c>
      <c r="BI1406" s="241">
        <f>IF(N1406="nulová",J1406,0)</f>
        <v>0</v>
      </c>
      <c r="BJ1406" s="19" t="s">
        <v>87</v>
      </c>
      <c r="BK1406" s="241">
        <f>ROUND(I1406*H1406,2)</f>
        <v>0</v>
      </c>
      <c r="BL1406" s="19" t="s">
        <v>267</v>
      </c>
      <c r="BM1406" s="240" t="s">
        <v>1256</v>
      </c>
    </row>
    <row r="1407" s="2" customFormat="1">
      <c r="A1407" s="40"/>
      <c r="B1407" s="41"/>
      <c r="C1407" s="42"/>
      <c r="D1407" s="242" t="s">
        <v>231</v>
      </c>
      <c r="E1407" s="42"/>
      <c r="F1407" s="243" t="s">
        <v>1257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231</v>
      </c>
      <c r="AU1407" s="19" t="s">
        <v>89</v>
      </c>
    </row>
    <row r="1408" s="13" customFormat="1">
      <c r="A1408" s="13"/>
      <c r="B1408" s="247"/>
      <c r="C1408" s="248"/>
      <c r="D1408" s="249" t="s">
        <v>233</v>
      </c>
      <c r="E1408" s="250" t="s">
        <v>1</v>
      </c>
      <c r="F1408" s="251" t="s">
        <v>234</v>
      </c>
      <c r="G1408" s="248"/>
      <c r="H1408" s="250" t="s">
        <v>1</v>
      </c>
      <c r="I1408" s="252"/>
      <c r="J1408" s="248"/>
      <c r="K1408" s="248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7" t="s">
        <v>233</v>
      </c>
      <c r="AU1408" s="257" t="s">
        <v>89</v>
      </c>
      <c r="AV1408" s="13" t="s">
        <v>87</v>
      </c>
      <c r="AW1408" s="13" t="s">
        <v>35</v>
      </c>
      <c r="AX1408" s="13" t="s">
        <v>80</v>
      </c>
      <c r="AY1408" s="257" t="s">
        <v>222</v>
      </c>
    </row>
    <row r="1409" s="13" customFormat="1">
      <c r="A1409" s="13"/>
      <c r="B1409" s="247"/>
      <c r="C1409" s="248"/>
      <c r="D1409" s="249" t="s">
        <v>233</v>
      </c>
      <c r="E1409" s="250" t="s">
        <v>1</v>
      </c>
      <c r="F1409" s="251" t="s">
        <v>235</v>
      </c>
      <c r="G1409" s="248"/>
      <c r="H1409" s="250" t="s">
        <v>1</v>
      </c>
      <c r="I1409" s="252"/>
      <c r="J1409" s="248"/>
      <c r="K1409" s="248"/>
      <c r="L1409" s="253"/>
      <c r="M1409" s="254"/>
      <c r="N1409" s="255"/>
      <c r="O1409" s="255"/>
      <c r="P1409" s="255"/>
      <c r="Q1409" s="255"/>
      <c r="R1409" s="255"/>
      <c r="S1409" s="255"/>
      <c r="T1409" s="25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7" t="s">
        <v>233</v>
      </c>
      <c r="AU1409" s="257" t="s">
        <v>89</v>
      </c>
      <c r="AV1409" s="13" t="s">
        <v>87</v>
      </c>
      <c r="AW1409" s="13" t="s">
        <v>35</v>
      </c>
      <c r="AX1409" s="13" t="s">
        <v>80</v>
      </c>
      <c r="AY1409" s="257" t="s">
        <v>222</v>
      </c>
    </row>
    <row r="1410" s="13" customFormat="1">
      <c r="A1410" s="13"/>
      <c r="B1410" s="247"/>
      <c r="C1410" s="248"/>
      <c r="D1410" s="249" t="s">
        <v>233</v>
      </c>
      <c r="E1410" s="250" t="s">
        <v>1</v>
      </c>
      <c r="F1410" s="251" t="s">
        <v>237</v>
      </c>
      <c r="G1410" s="248"/>
      <c r="H1410" s="250" t="s">
        <v>1</v>
      </c>
      <c r="I1410" s="252"/>
      <c r="J1410" s="248"/>
      <c r="K1410" s="248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7" t="s">
        <v>233</v>
      </c>
      <c r="AU1410" s="257" t="s">
        <v>89</v>
      </c>
      <c r="AV1410" s="13" t="s">
        <v>87</v>
      </c>
      <c r="AW1410" s="13" t="s">
        <v>35</v>
      </c>
      <c r="AX1410" s="13" t="s">
        <v>80</v>
      </c>
      <c r="AY1410" s="257" t="s">
        <v>222</v>
      </c>
    </row>
    <row r="1411" s="13" customFormat="1">
      <c r="A1411" s="13"/>
      <c r="B1411" s="247"/>
      <c r="C1411" s="248"/>
      <c r="D1411" s="249" t="s">
        <v>233</v>
      </c>
      <c r="E1411" s="250" t="s">
        <v>1</v>
      </c>
      <c r="F1411" s="251" t="s">
        <v>1258</v>
      </c>
      <c r="G1411" s="248"/>
      <c r="H1411" s="250" t="s">
        <v>1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7" t="s">
        <v>233</v>
      </c>
      <c r="AU1411" s="257" t="s">
        <v>89</v>
      </c>
      <c r="AV1411" s="13" t="s">
        <v>87</v>
      </c>
      <c r="AW1411" s="13" t="s">
        <v>35</v>
      </c>
      <c r="AX1411" s="13" t="s">
        <v>80</v>
      </c>
      <c r="AY1411" s="257" t="s">
        <v>222</v>
      </c>
    </row>
    <row r="1412" s="14" customFormat="1">
      <c r="A1412" s="14"/>
      <c r="B1412" s="258"/>
      <c r="C1412" s="259"/>
      <c r="D1412" s="249" t="s">
        <v>233</v>
      </c>
      <c r="E1412" s="260" t="s">
        <v>1</v>
      </c>
      <c r="F1412" s="261" t="s">
        <v>1259</v>
      </c>
      <c r="G1412" s="259"/>
      <c r="H1412" s="262">
        <v>75.299999999999997</v>
      </c>
      <c r="I1412" s="263"/>
      <c r="J1412" s="259"/>
      <c r="K1412" s="259"/>
      <c r="L1412" s="264"/>
      <c r="M1412" s="265"/>
      <c r="N1412" s="266"/>
      <c r="O1412" s="266"/>
      <c r="P1412" s="266"/>
      <c r="Q1412" s="266"/>
      <c r="R1412" s="266"/>
      <c r="S1412" s="266"/>
      <c r="T1412" s="26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8" t="s">
        <v>233</v>
      </c>
      <c r="AU1412" s="268" t="s">
        <v>89</v>
      </c>
      <c r="AV1412" s="14" t="s">
        <v>89</v>
      </c>
      <c r="AW1412" s="14" t="s">
        <v>35</v>
      </c>
      <c r="AX1412" s="14" t="s">
        <v>80</v>
      </c>
      <c r="AY1412" s="268" t="s">
        <v>222</v>
      </c>
    </row>
    <row r="1413" s="14" customFormat="1">
      <c r="A1413" s="14"/>
      <c r="B1413" s="258"/>
      <c r="C1413" s="259"/>
      <c r="D1413" s="249" t="s">
        <v>233</v>
      </c>
      <c r="E1413" s="260" t="s">
        <v>1</v>
      </c>
      <c r="F1413" s="261" t="s">
        <v>1260</v>
      </c>
      <c r="G1413" s="259"/>
      <c r="H1413" s="262">
        <v>4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8" t="s">
        <v>233</v>
      </c>
      <c r="AU1413" s="268" t="s">
        <v>89</v>
      </c>
      <c r="AV1413" s="14" t="s">
        <v>89</v>
      </c>
      <c r="AW1413" s="14" t="s">
        <v>35</v>
      </c>
      <c r="AX1413" s="14" t="s">
        <v>80</v>
      </c>
      <c r="AY1413" s="268" t="s">
        <v>222</v>
      </c>
    </row>
    <row r="1414" s="15" customFormat="1">
      <c r="A1414" s="15"/>
      <c r="B1414" s="269"/>
      <c r="C1414" s="270"/>
      <c r="D1414" s="249" t="s">
        <v>233</v>
      </c>
      <c r="E1414" s="271" t="s">
        <v>1</v>
      </c>
      <c r="F1414" s="272" t="s">
        <v>242</v>
      </c>
      <c r="G1414" s="270"/>
      <c r="H1414" s="273">
        <v>79.299999999999997</v>
      </c>
      <c r="I1414" s="274"/>
      <c r="J1414" s="270"/>
      <c r="K1414" s="270"/>
      <c r="L1414" s="275"/>
      <c r="M1414" s="276"/>
      <c r="N1414" s="277"/>
      <c r="O1414" s="277"/>
      <c r="P1414" s="277"/>
      <c r="Q1414" s="277"/>
      <c r="R1414" s="277"/>
      <c r="S1414" s="277"/>
      <c r="T1414" s="278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9" t="s">
        <v>233</v>
      </c>
      <c r="AU1414" s="279" t="s">
        <v>89</v>
      </c>
      <c r="AV1414" s="15" t="s">
        <v>114</v>
      </c>
      <c r="AW1414" s="15" t="s">
        <v>35</v>
      </c>
      <c r="AX1414" s="15" t="s">
        <v>87</v>
      </c>
      <c r="AY1414" s="279" t="s">
        <v>222</v>
      </c>
    </row>
    <row r="1415" s="2" customFormat="1" ht="16.5" customHeight="1">
      <c r="A1415" s="40"/>
      <c r="B1415" s="41"/>
      <c r="C1415" s="280" t="s">
        <v>1261</v>
      </c>
      <c r="D1415" s="280" t="s">
        <v>367</v>
      </c>
      <c r="E1415" s="281" t="s">
        <v>1262</v>
      </c>
      <c r="F1415" s="282" t="s">
        <v>1263</v>
      </c>
      <c r="G1415" s="283" t="s">
        <v>370</v>
      </c>
      <c r="H1415" s="284">
        <v>83.265000000000001</v>
      </c>
      <c r="I1415" s="285"/>
      <c r="J1415" s="286">
        <f>ROUND(I1415*H1415,2)</f>
        <v>0</v>
      </c>
      <c r="K1415" s="282" t="s">
        <v>229</v>
      </c>
      <c r="L1415" s="287"/>
      <c r="M1415" s="288" t="s">
        <v>1</v>
      </c>
      <c r="N1415" s="289" t="s">
        <v>45</v>
      </c>
      <c r="O1415" s="93"/>
      <c r="P1415" s="238">
        <f>O1415*H1415</f>
        <v>0</v>
      </c>
      <c r="Q1415" s="238">
        <v>0.001</v>
      </c>
      <c r="R1415" s="238">
        <f>Q1415*H1415</f>
        <v>0.083265000000000006</v>
      </c>
      <c r="S1415" s="238">
        <v>0</v>
      </c>
      <c r="T1415" s="239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0" t="s">
        <v>468</v>
      </c>
      <c r="AT1415" s="240" t="s">
        <v>367</v>
      </c>
      <c r="AU1415" s="240" t="s">
        <v>89</v>
      </c>
      <c r="AY1415" s="19" t="s">
        <v>222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9" t="s">
        <v>87</v>
      </c>
      <c r="BK1415" s="241">
        <f>ROUND(I1415*H1415,2)</f>
        <v>0</v>
      </c>
      <c r="BL1415" s="19" t="s">
        <v>267</v>
      </c>
      <c r="BM1415" s="240" t="s">
        <v>1264</v>
      </c>
    </row>
    <row r="1416" s="14" customFormat="1">
      <c r="A1416" s="14"/>
      <c r="B1416" s="258"/>
      <c r="C1416" s="259"/>
      <c r="D1416" s="249" t="s">
        <v>233</v>
      </c>
      <c r="E1416" s="260" t="s">
        <v>1</v>
      </c>
      <c r="F1416" s="261" t="s">
        <v>1265</v>
      </c>
      <c r="G1416" s="259"/>
      <c r="H1416" s="262">
        <v>83.265000000000001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233</v>
      </c>
      <c r="AU1416" s="268" t="s">
        <v>89</v>
      </c>
      <c r="AV1416" s="14" t="s">
        <v>89</v>
      </c>
      <c r="AW1416" s="14" t="s">
        <v>35</v>
      </c>
      <c r="AX1416" s="14" t="s">
        <v>80</v>
      </c>
      <c r="AY1416" s="268" t="s">
        <v>222</v>
      </c>
    </row>
    <row r="1417" s="15" customFormat="1">
      <c r="A1417" s="15"/>
      <c r="B1417" s="269"/>
      <c r="C1417" s="270"/>
      <c r="D1417" s="249" t="s">
        <v>233</v>
      </c>
      <c r="E1417" s="271" t="s">
        <v>1</v>
      </c>
      <c r="F1417" s="272" t="s">
        <v>242</v>
      </c>
      <c r="G1417" s="270"/>
      <c r="H1417" s="273">
        <v>83.265000000000001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9" t="s">
        <v>233</v>
      </c>
      <c r="AU1417" s="279" t="s">
        <v>89</v>
      </c>
      <c r="AV1417" s="15" t="s">
        <v>114</v>
      </c>
      <c r="AW1417" s="15" t="s">
        <v>35</v>
      </c>
      <c r="AX1417" s="15" t="s">
        <v>87</v>
      </c>
      <c r="AY1417" s="279" t="s">
        <v>222</v>
      </c>
    </row>
    <row r="1418" s="2" customFormat="1" ht="24.15" customHeight="1">
      <c r="A1418" s="40"/>
      <c r="B1418" s="41"/>
      <c r="C1418" s="280" t="s">
        <v>930</v>
      </c>
      <c r="D1418" s="280" t="s">
        <v>367</v>
      </c>
      <c r="E1418" s="281" t="s">
        <v>1266</v>
      </c>
      <c r="F1418" s="282" t="s">
        <v>1267</v>
      </c>
      <c r="G1418" s="283" t="s">
        <v>477</v>
      </c>
      <c r="H1418" s="284">
        <v>16</v>
      </c>
      <c r="I1418" s="285"/>
      <c r="J1418" s="286">
        <f>ROUND(I1418*H1418,2)</f>
        <v>0</v>
      </c>
      <c r="K1418" s="282" t="s">
        <v>229</v>
      </c>
      <c r="L1418" s="287"/>
      <c r="M1418" s="288" t="s">
        <v>1</v>
      </c>
      <c r="N1418" s="289" t="s">
        <v>45</v>
      </c>
      <c r="O1418" s="93"/>
      <c r="P1418" s="238">
        <f>O1418*H1418</f>
        <v>0</v>
      </c>
      <c r="Q1418" s="238">
        <v>0.00025999999999999998</v>
      </c>
      <c r="R1418" s="238">
        <f>Q1418*H1418</f>
        <v>0.0041599999999999996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468</v>
      </c>
      <c r="AT1418" s="240" t="s">
        <v>367</v>
      </c>
      <c r="AU1418" s="240" t="s">
        <v>89</v>
      </c>
      <c r="AY1418" s="19" t="s">
        <v>222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87</v>
      </c>
      <c r="BK1418" s="241">
        <f>ROUND(I1418*H1418,2)</f>
        <v>0</v>
      </c>
      <c r="BL1418" s="19" t="s">
        <v>267</v>
      </c>
      <c r="BM1418" s="240" t="s">
        <v>1268</v>
      </c>
    </row>
    <row r="1419" s="13" customFormat="1">
      <c r="A1419" s="13"/>
      <c r="B1419" s="247"/>
      <c r="C1419" s="248"/>
      <c r="D1419" s="249" t="s">
        <v>233</v>
      </c>
      <c r="E1419" s="250" t="s">
        <v>1</v>
      </c>
      <c r="F1419" s="251" t="s">
        <v>1269</v>
      </c>
      <c r="G1419" s="248"/>
      <c r="H1419" s="250" t="s">
        <v>1</v>
      </c>
      <c r="I1419" s="252"/>
      <c r="J1419" s="248"/>
      <c r="K1419" s="248"/>
      <c r="L1419" s="253"/>
      <c r="M1419" s="254"/>
      <c r="N1419" s="255"/>
      <c r="O1419" s="255"/>
      <c r="P1419" s="255"/>
      <c r="Q1419" s="255"/>
      <c r="R1419" s="255"/>
      <c r="S1419" s="255"/>
      <c r="T1419" s="25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7" t="s">
        <v>233</v>
      </c>
      <c r="AU1419" s="257" t="s">
        <v>89</v>
      </c>
      <c r="AV1419" s="13" t="s">
        <v>87</v>
      </c>
      <c r="AW1419" s="13" t="s">
        <v>35</v>
      </c>
      <c r="AX1419" s="13" t="s">
        <v>80</v>
      </c>
      <c r="AY1419" s="257" t="s">
        <v>222</v>
      </c>
    </row>
    <row r="1420" s="14" customFormat="1">
      <c r="A1420" s="14"/>
      <c r="B1420" s="258"/>
      <c r="C1420" s="259"/>
      <c r="D1420" s="249" t="s">
        <v>233</v>
      </c>
      <c r="E1420" s="260" t="s">
        <v>1</v>
      </c>
      <c r="F1420" s="261" t="s">
        <v>1270</v>
      </c>
      <c r="G1420" s="259"/>
      <c r="H1420" s="262">
        <v>4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233</v>
      </c>
      <c r="AU1420" s="268" t="s">
        <v>89</v>
      </c>
      <c r="AV1420" s="14" t="s">
        <v>89</v>
      </c>
      <c r="AW1420" s="14" t="s">
        <v>35</v>
      </c>
      <c r="AX1420" s="14" t="s">
        <v>80</v>
      </c>
      <c r="AY1420" s="268" t="s">
        <v>222</v>
      </c>
    </row>
    <row r="1421" s="14" customFormat="1">
      <c r="A1421" s="14"/>
      <c r="B1421" s="258"/>
      <c r="C1421" s="259"/>
      <c r="D1421" s="249" t="s">
        <v>233</v>
      </c>
      <c r="E1421" s="260" t="s">
        <v>1</v>
      </c>
      <c r="F1421" s="261" t="s">
        <v>1271</v>
      </c>
      <c r="G1421" s="259"/>
      <c r="H1421" s="262">
        <v>4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233</v>
      </c>
      <c r="AU1421" s="268" t="s">
        <v>89</v>
      </c>
      <c r="AV1421" s="14" t="s">
        <v>89</v>
      </c>
      <c r="AW1421" s="14" t="s">
        <v>35</v>
      </c>
      <c r="AX1421" s="14" t="s">
        <v>80</v>
      </c>
      <c r="AY1421" s="268" t="s">
        <v>222</v>
      </c>
    </row>
    <row r="1422" s="14" customFormat="1">
      <c r="A1422" s="14"/>
      <c r="B1422" s="258"/>
      <c r="C1422" s="259"/>
      <c r="D1422" s="249" t="s">
        <v>233</v>
      </c>
      <c r="E1422" s="260" t="s">
        <v>1</v>
      </c>
      <c r="F1422" s="261" t="s">
        <v>1272</v>
      </c>
      <c r="G1422" s="259"/>
      <c r="H1422" s="262">
        <v>8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233</v>
      </c>
      <c r="AU1422" s="268" t="s">
        <v>89</v>
      </c>
      <c r="AV1422" s="14" t="s">
        <v>89</v>
      </c>
      <c r="AW1422" s="14" t="s">
        <v>35</v>
      </c>
      <c r="AX1422" s="14" t="s">
        <v>80</v>
      </c>
      <c r="AY1422" s="268" t="s">
        <v>222</v>
      </c>
    </row>
    <row r="1423" s="15" customFormat="1">
      <c r="A1423" s="15"/>
      <c r="B1423" s="269"/>
      <c r="C1423" s="270"/>
      <c r="D1423" s="249" t="s">
        <v>233</v>
      </c>
      <c r="E1423" s="271" t="s">
        <v>1</v>
      </c>
      <c r="F1423" s="272" t="s">
        <v>242</v>
      </c>
      <c r="G1423" s="270"/>
      <c r="H1423" s="273">
        <v>16</v>
      </c>
      <c r="I1423" s="274"/>
      <c r="J1423" s="270"/>
      <c r="K1423" s="270"/>
      <c r="L1423" s="275"/>
      <c r="M1423" s="276"/>
      <c r="N1423" s="277"/>
      <c r="O1423" s="277"/>
      <c r="P1423" s="277"/>
      <c r="Q1423" s="277"/>
      <c r="R1423" s="277"/>
      <c r="S1423" s="277"/>
      <c r="T1423" s="278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9" t="s">
        <v>233</v>
      </c>
      <c r="AU1423" s="279" t="s">
        <v>89</v>
      </c>
      <c r="AV1423" s="15" t="s">
        <v>114</v>
      </c>
      <c r="AW1423" s="15" t="s">
        <v>35</v>
      </c>
      <c r="AX1423" s="15" t="s">
        <v>87</v>
      </c>
      <c r="AY1423" s="279" t="s">
        <v>222</v>
      </c>
    </row>
    <row r="1424" s="2" customFormat="1" ht="24.15" customHeight="1">
      <c r="A1424" s="40"/>
      <c r="B1424" s="41"/>
      <c r="C1424" s="229" t="s">
        <v>1273</v>
      </c>
      <c r="D1424" s="229" t="s">
        <v>225</v>
      </c>
      <c r="E1424" s="230" t="s">
        <v>1274</v>
      </c>
      <c r="F1424" s="231" t="s">
        <v>1275</v>
      </c>
      <c r="G1424" s="232" t="s">
        <v>329</v>
      </c>
      <c r="H1424" s="233">
        <v>0.087999999999999995</v>
      </c>
      <c r="I1424" s="234"/>
      <c r="J1424" s="235">
        <f>ROUND(I1424*H1424,2)</f>
        <v>0</v>
      </c>
      <c r="K1424" s="231" t="s">
        <v>229</v>
      </c>
      <c r="L1424" s="46"/>
      <c r="M1424" s="236" t="s">
        <v>1</v>
      </c>
      <c r="N1424" s="237" t="s">
        <v>45</v>
      </c>
      <c r="O1424" s="93"/>
      <c r="P1424" s="238">
        <f>O1424*H1424</f>
        <v>0</v>
      </c>
      <c r="Q1424" s="238">
        <v>0</v>
      </c>
      <c r="R1424" s="238">
        <f>Q1424*H1424</f>
        <v>0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267</v>
      </c>
      <c r="AT1424" s="240" t="s">
        <v>225</v>
      </c>
      <c r="AU1424" s="240" t="s">
        <v>89</v>
      </c>
      <c r="AY1424" s="19" t="s">
        <v>222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9" t="s">
        <v>87</v>
      </c>
      <c r="BK1424" s="241">
        <f>ROUND(I1424*H1424,2)</f>
        <v>0</v>
      </c>
      <c r="BL1424" s="19" t="s">
        <v>267</v>
      </c>
      <c r="BM1424" s="240" t="s">
        <v>1276</v>
      </c>
    </row>
    <row r="1425" s="2" customFormat="1">
      <c r="A1425" s="40"/>
      <c r="B1425" s="41"/>
      <c r="C1425" s="42"/>
      <c r="D1425" s="242" t="s">
        <v>231</v>
      </c>
      <c r="E1425" s="42"/>
      <c r="F1425" s="243" t="s">
        <v>1277</v>
      </c>
      <c r="G1425" s="42"/>
      <c r="H1425" s="42"/>
      <c r="I1425" s="244"/>
      <c r="J1425" s="42"/>
      <c r="K1425" s="42"/>
      <c r="L1425" s="46"/>
      <c r="M1425" s="245"/>
      <c r="N1425" s="246"/>
      <c r="O1425" s="93"/>
      <c r="P1425" s="93"/>
      <c r="Q1425" s="93"/>
      <c r="R1425" s="93"/>
      <c r="S1425" s="93"/>
      <c r="T1425" s="94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231</v>
      </c>
      <c r="AU1425" s="19" t="s">
        <v>89</v>
      </c>
    </row>
    <row r="1426" s="12" customFormat="1" ht="22.8" customHeight="1">
      <c r="A1426" s="12"/>
      <c r="B1426" s="213"/>
      <c r="C1426" s="214"/>
      <c r="D1426" s="215" t="s">
        <v>79</v>
      </c>
      <c r="E1426" s="227" t="s">
        <v>1278</v>
      </c>
      <c r="F1426" s="227" t="s">
        <v>107</v>
      </c>
      <c r="G1426" s="214"/>
      <c r="H1426" s="214"/>
      <c r="I1426" s="217"/>
      <c r="J1426" s="228">
        <f>BK1426</f>
        <v>0</v>
      </c>
      <c r="K1426" s="214"/>
      <c r="L1426" s="219"/>
      <c r="M1426" s="220"/>
      <c r="N1426" s="221"/>
      <c r="O1426" s="221"/>
      <c r="P1426" s="222">
        <f>SUM(P1427:P1436)</f>
        <v>0</v>
      </c>
      <c r="Q1426" s="221"/>
      <c r="R1426" s="222">
        <f>SUM(R1427:R1436)</f>
        <v>0.0016799999999999999</v>
      </c>
      <c r="S1426" s="221"/>
      <c r="T1426" s="223">
        <f>SUM(T1427:T1436)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24" t="s">
        <v>89</v>
      </c>
      <c r="AT1426" s="225" t="s">
        <v>79</v>
      </c>
      <c r="AU1426" s="225" t="s">
        <v>87</v>
      </c>
      <c r="AY1426" s="224" t="s">
        <v>222</v>
      </c>
      <c r="BK1426" s="226">
        <f>SUM(BK1427:BK1436)</f>
        <v>0</v>
      </c>
    </row>
    <row r="1427" s="2" customFormat="1" ht="24.15" customHeight="1">
      <c r="A1427" s="40"/>
      <c r="B1427" s="41"/>
      <c r="C1427" s="229" t="s">
        <v>935</v>
      </c>
      <c r="D1427" s="229" t="s">
        <v>225</v>
      </c>
      <c r="E1427" s="230" t="s">
        <v>1279</v>
      </c>
      <c r="F1427" s="231" t="s">
        <v>1280</v>
      </c>
      <c r="G1427" s="232" t="s">
        <v>477</v>
      </c>
      <c r="H1427" s="233">
        <v>6</v>
      </c>
      <c r="I1427" s="234"/>
      <c r="J1427" s="235">
        <f>ROUND(I1427*H1427,2)</f>
        <v>0</v>
      </c>
      <c r="K1427" s="231" t="s">
        <v>229</v>
      </c>
      <c r="L1427" s="46"/>
      <c r="M1427" s="236" t="s">
        <v>1</v>
      </c>
      <c r="N1427" s="237" t="s">
        <v>45</v>
      </c>
      <c r="O1427" s="93"/>
      <c r="P1427" s="238">
        <f>O1427*H1427</f>
        <v>0</v>
      </c>
      <c r="Q1427" s="238">
        <v>0</v>
      </c>
      <c r="R1427" s="238">
        <f>Q1427*H1427</f>
        <v>0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0" t="s">
        <v>267</v>
      </c>
      <c r="AT1427" s="240" t="s">
        <v>225</v>
      </c>
      <c r="AU1427" s="240" t="s">
        <v>89</v>
      </c>
      <c r="AY1427" s="19" t="s">
        <v>222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9" t="s">
        <v>87</v>
      </c>
      <c r="BK1427" s="241">
        <f>ROUND(I1427*H1427,2)</f>
        <v>0</v>
      </c>
      <c r="BL1427" s="19" t="s">
        <v>267</v>
      </c>
      <c r="BM1427" s="240" t="s">
        <v>1281</v>
      </c>
    </row>
    <row r="1428" s="2" customFormat="1">
      <c r="A1428" s="40"/>
      <c r="B1428" s="41"/>
      <c r="C1428" s="42"/>
      <c r="D1428" s="242" t="s">
        <v>231</v>
      </c>
      <c r="E1428" s="42"/>
      <c r="F1428" s="243" t="s">
        <v>1282</v>
      </c>
      <c r="G1428" s="42"/>
      <c r="H1428" s="42"/>
      <c r="I1428" s="244"/>
      <c r="J1428" s="42"/>
      <c r="K1428" s="42"/>
      <c r="L1428" s="46"/>
      <c r="M1428" s="245"/>
      <c r="N1428" s="246"/>
      <c r="O1428" s="93"/>
      <c r="P1428" s="93"/>
      <c r="Q1428" s="93"/>
      <c r="R1428" s="93"/>
      <c r="S1428" s="93"/>
      <c r="T1428" s="94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9" t="s">
        <v>231</v>
      </c>
      <c r="AU1428" s="19" t="s">
        <v>89</v>
      </c>
    </row>
    <row r="1429" s="13" customFormat="1">
      <c r="A1429" s="13"/>
      <c r="B1429" s="247"/>
      <c r="C1429" s="248"/>
      <c r="D1429" s="249" t="s">
        <v>233</v>
      </c>
      <c r="E1429" s="250" t="s">
        <v>1</v>
      </c>
      <c r="F1429" s="251" t="s">
        <v>234</v>
      </c>
      <c r="G1429" s="248"/>
      <c r="H1429" s="250" t="s">
        <v>1</v>
      </c>
      <c r="I1429" s="252"/>
      <c r="J1429" s="248"/>
      <c r="K1429" s="248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7" t="s">
        <v>233</v>
      </c>
      <c r="AU1429" s="257" t="s">
        <v>89</v>
      </c>
      <c r="AV1429" s="13" t="s">
        <v>87</v>
      </c>
      <c r="AW1429" s="13" t="s">
        <v>35</v>
      </c>
      <c r="AX1429" s="13" t="s">
        <v>80</v>
      </c>
      <c r="AY1429" s="257" t="s">
        <v>222</v>
      </c>
    </row>
    <row r="1430" s="13" customFormat="1">
      <c r="A1430" s="13"/>
      <c r="B1430" s="247"/>
      <c r="C1430" s="248"/>
      <c r="D1430" s="249" t="s">
        <v>233</v>
      </c>
      <c r="E1430" s="250" t="s">
        <v>1</v>
      </c>
      <c r="F1430" s="251" t="s">
        <v>235</v>
      </c>
      <c r="G1430" s="248"/>
      <c r="H1430" s="250" t="s">
        <v>1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7" t="s">
        <v>233</v>
      </c>
      <c r="AU1430" s="257" t="s">
        <v>89</v>
      </c>
      <c r="AV1430" s="13" t="s">
        <v>87</v>
      </c>
      <c r="AW1430" s="13" t="s">
        <v>35</v>
      </c>
      <c r="AX1430" s="13" t="s">
        <v>80</v>
      </c>
      <c r="AY1430" s="257" t="s">
        <v>222</v>
      </c>
    </row>
    <row r="1431" s="13" customFormat="1">
      <c r="A1431" s="13"/>
      <c r="B1431" s="247"/>
      <c r="C1431" s="248"/>
      <c r="D1431" s="249" t="s">
        <v>233</v>
      </c>
      <c r="E1431" s="250" t="s">
        <v>1</v>
      </c>
      <c r="F1431" s="251" t="s">
        <v>237</v>
      </c>
      <c r="G1431" s="248"/>
      <c r="H1431" s="250" t="s">
        <v>1</v>
      </c>
      <c r="I1431" s="252"/>
      <c r="J1431" s="248"/>
      <c r="K1431" s="248"/>
      <c r="L1431" s="253"/>
      <c r="M1431" s="254"/>
      <c r="N1431" s="255"/>
      <c r="O1431" s="255"/>
      <c r="P1431" s="255"/>
      <c r="Q1431" s="255"/>
      <c r="R1431" s="255"/>
      <c r="S1431" s="255"/>
      <c r="T1431" s="25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7" t="s">
        <v>233</v>
      </c>
      <c r="AU1431" s="257" t="s">
        <v>89</v>
      </c>
      <c r="AV1431" s="13" t="s">
        <v>87</v>
      </c>
      <c r="AW1431" s="13" t="s">
        <v>35</v>
      </c>
      <c r="AX1431" s="13" t="s">
        <v>80</v>
      </c>
      <c r="AY1431" s="257" t="s">
        <v>222</v>
      </c>
    </row>
    <row r="1432" s="13" customFormat="1">
      <c r="A1432" s="13"/>
      <c r="B1432" s="247"/>
      <c r="C1432" s="248"/>
      <c r="D1432" s="249" t="s">
        <v>233</v>
      </c>
      <c r="E1432" s="250" t="s">
        <v>1</v>
      </c>
      <c r="F1432" s="251" t="s">
        <v>1283</v>
      </c>
      <c r="G1432" s="248"/>
      <c r="H1432" s="250" t="s">
        <v>1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7" t="s">
        <v>233</v>
      </c>
      <c r="AU1432" s="257" t="s">
        <v>89</v>
      </c>
      <c r="AV1432" s="13" t="s">
        <v>87</v>
      </c>
      <c r="AW1432" s="13" t="s">
        <v>35</v>
      </c>
      <c r="AX1432" s="13" t="s">
        <v>80</v>
      </c>
      <c r="AY1432" s="257" t="s">
        <v>222</v>
      </c>
    </row>
    <row r="1433" s="13" customFormat="1">
      <c r="A1433" s="13"/>
      <c r="B1433" s="247"/>
      <c r="C1433" s="248"/>
      <c r="D1433" s="249" t="s">
        <v>233</v>
      </c>
      <c r="E1433" s="250" t="s">
        <v>1</v>
      </c>
      <c r="F1433" s="251" t="s">
        <v>1284</v>
      </c>
      <c r="G1433" s="248"/>
      <c r="H1433" s="250" t="s">
        <v>1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7" t="s">
        <v>233</v>
      </c>
      <c r="AU1433" s="257" t="s">
        <v>89</v>
      </c>
      <c r="AV1433" s="13" t="s">
        <v>87</v>
      </c>
      <c r="AW1433" s="13" t="s">
        <v>35</v>
      </c>
      <c r="AX1433" s="13" t="s">
        <v>80</v>
      </c>
      <c r="AY1433" s="257" t="s">
        <v>222</v>
      </c>
    </row>
    <row r="1434" s="14" customFormat="1">
      <c r="A1434" s="14"/>
      <c r="B1434" s="258"/>
      <c r="C1434" s="259"/>
      <c r="D1434" s="249" t="s">
        <v>233</v>
      </c>
      <c r="E1434" s="260" t="s">
        <v>1</v>
      </c>
      <c r="F1434" s="261" t="s">
        <v>1285</v>
      </c>
      <c r="G1434" s="259"/>
      <c r="H1434" s="262">
        <v>6</v>
      </c>
      <c r="I1434" s="263"/>
      <c r="J1434" s="259"/>
      <c r="K1434" s="259"/>
      <c r="L1434" s="264"/>
      <c r="M1434" s="265"/>
      <c r="N1434" s="266"/>
      <c r="O1434" s="266"/>
      <c r="P1434" s="266"/>
      <c r="Q1434" s="266"/>
      <c r="R1434" s="266"/>
      <c r="S1434" s="266"/>
      <c r="T1434" s="267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8" t="s">
        <v>233</v>
      </c>
      <c r="AU1434" s="268" t="s">
        <v>89</v>
      </c>
      <c r="AV1434" s="14" t="s">
        <v>89</v>
      </c>
      <c r="AW1434" s="14" t="s">
        <v>35</v>
      </c>
      <c r="AX1434" s="14" t="s">
        <v>80</v>
      </c>
      <c r="AY1434" s="268" t="s">
        <v>222</v>
      </c>
    </row>
    <row r="1435" s="15" customFormat="1">
      <c r="A1435" s="15"/>
      <c r="B1435" s="269"/>
      <c r="C1435" s="270"/>
      <c r="D1435" s="249" t="s">
        <v>233</v>
      </c>
      <c r="E1435" s="271" t="s">
        <v>1</v>
      </c>
      <c r="F1435" s="272" t="s">
        <v>242</v>
      </c>
      <c r="G1435" s="270"/>
      <c r="H1435" s="273">
        <v>6</v>
      </c>
      <c r="I1435" s="274"/>
      <c r="J1435" s="270"/>
      <c r="K1435" s="270"/>
      <c r="L1435" s="275"/>
      <c r="M1435" s="276"/>
      <c r="N1435" s="277"/>
      <c r="O1435" s="277"/>
      <c r="P1435" s="277"/>
      <c r="Q1435" s="277"/>
      <c r="R1435" s="277"/>
      <c r="S1435" s="277"/>
      <c r="T1435" s="278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9" t="s">
        <v>233</v>
      </c>
      <c r="AU1435" s="279" t="s">
        <v>89</v>
      </c>
      <c r="AV1435" s="15" t="s">
        <v>114</v>
      </c>
      <c r="AW1435" s="15" t="s">
        <v>35</v>
      </c>
      <c r="AX1435" s="15" t="s">
        <v>87</v>
      </c>
      <c r="AY1435" s="279" t="s">
        <v>222</v>
      </c>
    </row>
    <row r="1436" s="2" customFormat="1" ht="24.15" customHeight="1">
      <c r="A1436" s="40"/>
      <c r="B1436" s="41"/>
      <c r="C1436" s="280" t="s">
        <v>1286</v>
      </c>
      <c r="D1436" s="280" t="s">
        <v>367</v>
      </c>
      <c r="E1436" s="281" t="s">
        <v>1287</v>
      </c>
      <c r="F1436" s="282" t="s">
        <v>1288</v>
      </c>
      <c r="G1436" s="283" t="s">
        <v>477</v>
      </c>
      <c r="H1436" s="284">
        <v>6</v>
      </c>
      <c r="I1436" s="285"/>
      <c r="J1436" s="286">
        <f>ROUND(I1436*H1436,2)</f>
        <v>0</v>
      </c>
      <c r="K1436" s="282" t="s">
        <v>229</v>
      </c>
      <c r="L1436" s="287"/>
      <c r="M1436" s="288" t="s">
        <v>1</v>
      </c>
      <c r="N1436" s="289" t="s">
        <v>45</v>
      </c>
      <c r="O1436" s="93"/>
      <c r="P1436" s="238">
        <f>O1436*H1436</f>
        <v>0</v>
      </c>
      <c r="Q1436" s="238">
        <v>0.00027999999999999998</v>
      </c>
      <c r="R1436" s="238">
        <f>Q1436*H1436</f>
        <v>0.0016799999999999999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468</v>
      </c>
      <c r="AT1436" s="240" t="s">
        <v>367</v>
      </c>
      <c r="AU1436" s="240" t="s">
        <v>89</v>
      </c>
      <c r="AY1436" s="19" t="s">
        <v>222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87</v>
      </c>
      <c r="BK1436" s="241">
        <f>ROUND(I1436*H1436,2)</f>
        <v>0</v>
      </c>
      <c r="BL1436" s="19" t="s">
        <v>267</v>
      </c>
      <c r="BM1436" s="240" t="s">
        <v>1289</v>
      </c>
    </row>
    <row r="1437" s="12" customFormat="1" ht="22.8" customHeight="1">
      <c r="A1437" s="12"/>
      <c r="B1437" s="213"/>
      <c r="C1437" s="214"/>
      <c r="D1437" s="215" t="s">
        <v>79</v>
      </c>
      <c r="E1437" s="227" t="s">
        <v>1290</v>
      </c>
      <c r="F1437" s="227" t="s">
        <v>1291</v>
      </c>
      <c r="G1437" s="214"/>
      <c r="H1437" s="214"/>
      <c r="I1437" s="217"/>
      <c r="J1437" s="228">
        <f>BK1437</f>
        <v>0</v>
      </c>
      <c r="K1437" s="214"/>
      <c r="L1437" s="219"/>
      <c r="M1437" s="220"/>
      <c r="N1437" s="221"/>
      <c r="O1437" s="221"/>
      <c r="P1437" s="222">
        <f>SUM(P1438:P1569)</f>
        <v>0</v>
      </c>
      <c r="Q1437" s="221"/>
      <c r="R1437" s="222">
        <f>SUM(R1438:R1569)</f>
        <v>13.559582520000001</v>
      </c>
      <c r="S1437" s="221"/>
      <c r="T1437" s="223">
        <f>SUM(T1438:T1569)</f>
        <v>0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24" t="s">
        <v>89</v>
      </c>
      <c r="AT1437" s="225" t="s">
        <v>79</v>
      </c>
      <c r="AU1437" s="225" t="s">
        <v>87</v>
      </c>
      <c r="AY1437" s="224" t="s">
        <v>222</v>
      </c>
      <c r="BK1437" s="226">
        <f>SUM(BK1438:BK1569)</f>
        <v>0</v>
      </c>
    </row>
    <row r="1438" s="2" customFormat="1" ht="21.75" customHeight="1">
      <c r="A1438" s="40"/>
      <c r="B1438" s="41"/>
      <c r="C1438" s="229" t="s">
        <v>940</v>
      </c>
      <c r="D1438" s="229" t="s">
        <v>225</v>
      </c>
      <c r="E1438" s="230" t="s">
        <v>1292</v>
      </c>
      <c r="F1438" s="231" t="s">
        <v>1293</v>
      </c>
      <c r="G1438" s="232" t="s">
        <v>477</v>
      </c>
      <c r="H1438" s="233">
        <v>3</v>
      </c>
      <c r="I1438" s="234"/>
      <c r="J1438" s="235">
        <f>ROUND(I1438*H1438,2)</f>
        <v>0</v>
      </c>
      <c r="K1438" s="231" t="s">
        <v>229</v>
      </c>
      <c r="L1438" s="46"/>
      <c r="M1438" s="236" t="s">
        <v>1</v>
      </c>
      <c r="N1438" s="237" t="s">
        <v>45</v>
      </c>
      <c r="O1438" s="93"/>
      <c r="P1438" s="238">
        <f>O1438*H1438</f>
        <v>0</v>
      </c>
      <c r="Q1438" s="238">
        <v>0.0026700000000000001</v>
      </c>
      <c r="R1438" s="238">
        <f>Q1438*H1438</f>
        <v>0.0080099999999999998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267</v>
      </c>
      <c r="AT1438" s="240" t="s">
        <v>225</v>
      </c>
      <c r="AU1438" s="240" t="s">
        <v>89</v>
      </c>
      <c r="AY1438" s="19" t="s">
        <v>222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9" t="s">
        <v>87</v>
      </c>
      <c r="BK1438" s="241">
        <f>ROUND(I1438*H1438,2)</f>
        <v>0</v>
      </c>
      <c r="BL1438" s="19" t="s">
        <v>267</v>
      </c>
      <c r="BM1438" s="240" t="s">
        <v>1294</v>
      </c>
    </row>
    <row r="1439" s="2" customFormat="1">
      <c r="A1439" s="40"/>
      <c r="B1439" s="41"/>
      <c r="C1439" s="42"/>
      <c r="D1439" s="242" t="s">
        <v>231</v>
      </c>
      <c r="E1439" s="42"/>
      <c r="F1439" s="243" t="s">
        <v>1295</v>
      </c>
      <c r="G1439" s="42"/>
      <c r="H1439" s="42"/>
      <c r="I1439" s="244"/>
      <c r="J1439" s="42"/>
      <c r="K1439" s="42"/>
      <c r="L1439" s="46"/>
      <c r="M1439" s="245"/>
      <c r="N1439" s="246"/>
      <c r="O1439" s="93"/>
      <c r="P1439" s="93"/>
      <c r="Q1439" s="93"/>
      <c r="R1439" s="93"/>
      <c r="S1439" s="93"/>
      <c r="T1439" s="94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231</v>
      </c>
      <c r="AU1439" s="19" t="s">
        <v>89</v>
      </c>
    </row>
    <row r="1440" s="13" customFormat="1">
      <c r="A1440" s="13"/>
      <c r="B1440" s="247"/>
      <c r="C1440" s="248"/>
      <c r="D1440" s="249" t="s">
        <v>233</v>
      </c>
      <c r="E1440" s="250" t="s">
        <v>1</v>
      </c>
      <c r="F1440" s="251" t="s">
        <v>234</v>
      </c>
      <c r="G1440" s="248"/>
      <c r="H1440" s="250" t="s">
        <v>1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7" t="s">
        <v>233</v>
      </c>
      <c r="AU1440" s="257" t="s">
        <v>89</v>
      </c>
      <c r="AV1440" s="13" t="s">
        <v>87</v>
      </c>
      <c r="AW1440" s="13" t="s">
        <v>35</v>
      </c>
      <c r="AX1440" s="13" t="s">
        <v>80</v>
      </c>
      <c r="AY1440" s="257" t="s">
        <v>222</v>
      </c>
    </row>
    <row r="1441" s="13" customFormat="1">
      <c r="A1441" s="13"/>
      <c r="B1441" s="247"/>
      <c r="C1441" s="248"/>
      <c r="D1441" s="249" t="s">
        <v>233</v>
      </c>
      <c r="E1441" s="250" t="s">
        <v>1</v>
      </c>
      <c r="F1441" s="251" t="s">
        <v>235</v>
      </c>
      <c r="G1441" s="248"/>
      <c r="H1441" s="250" t="s">
        <v>1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7" t="s">
        <v>233</v>
      </c>
      <c r="AU1441" s="257" t="s">
        <v>89</v>
      </c>
      <c r="AV1441" s="13" t="s">
        <v>87</v>
      </c>
      <c r="AW1441" s="13" t="s">
        <v>35</v>
      </c>
      <c r="AX1441" s="13" t="s">
        <v>80</v>
      </c>
      <c r="AY1441" s="257" t="s">
        <v>222</v>
      </c>
    </row>
    <row r="1442" s="14" customFormat="1">
      <c r="A1442" s="14"/>
      <c r="B1442" s="258"/>
      <c r="C1442" s="259"/>
      <c r="D1442" s="249" t="s">
        <v>233</v>
      </c>
      <c r="E1442" s="260" t="s">
        <v>1</v>
      </c>
      <c r="F1442" s="261" t="s">
        <v>995</v>
      </c>
      <c r="G1442" s="259"/>
      <c r="H1442" s="262">
        <v>3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8" t="s">
        <v>233</v>
      </c>
      <c r="AU1442" s="268" t="s">
        <v>89</v>
      </c>
      <c r="AV1442" s="14" t="s">
        <v>89</v>
      </c>
      <c r="AW1442" s="14" t="s">
        <v>35</v>
      </c>
      <c r="AX1442" s="14" t="s">
        <v>80</v>
      </c>
      <c r="AY1442" s="268" t="s">
        <v>222</v>
      </c>
    </row>
    <row r="1443" s="15" customFormat="1">
      <c r="A1443" s="15"/>
      <c r="B1443" s="269"/>
      <c r="C1443" s="270"/>
      <c r="D1443" s="249" t="s">
        <v>233</v>
      </c>
      <c r="E1443" s="271" t="s">
        <v>1</v>
      </c>
      <c r="F1443" s="272" t="s">
        <v>242</v>
      </c>
      <c r="G1443" s="270"/>
      <c r="H1443" s="273">
        <v>3</v>
      </c>
      <c r="I1443" s="274"/>
      <c r="J1443" s="270"/>
      <c r="K1443" s="270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79" t="s">
        <v>233</v>
      </c>
      <c r="AU1443" s="279" t="s">
        <v>89</v>
      </c>
      <c r="AV1443" s="15" t="s">
        <v>114</v>
      </c>
      <c r="AW1443" s="15" t="s">
        <v>35</v>
      </c>
      <c r="AX1443" s="15" t="s">
        <v>87</v>
      </c>
      <c r="AY1443" s="279" t="s">
        <v>222</v>
      </c>
    </row>
    <row r="1444" s="2" customFormat="1" ht="24.15" customHeight="1">
      <c r="A1444" s="40"/>
      <c r="B1444" s="41"/>
      <c r="C1444" s="280" t="s">
        <v>1296</v>
      </c>
      <c r="D1444" s="280" t="s">
        <v>367</v>
      </c>
      <c r="E1444" s="281" t="s">
        <v>1297</v>
      </c>
      <c r="F1444" s="282" t="s">
        <v>1298</v>
      </c>
      <c r="G1444" s="283" t="s">
        <v>477</v>
      </c>
      <c r="H1444" s="284">
        <v>3</v>
      </c>
      <c r="I1444" s="285"/>
      <c r="J1444" s="286">
        <f>ROUND(I1444*H1444,2)</f>
        <v>0</v>
      </c>
      <c r="K1444" s="282" t="s">
        <v>229</v>
      </c>
      <c r="L1444" s="287"/>
      <c r="M1444" s="288" t="s">
        <v>1</v>
      </c>
      <c r="N1444" s="289" t="s">
        <v>45</v>
      </c>
      <c r="O1444" s="93"/>
      <c r="P1444" s="238">
        <f>O1444*H1444</f>
        <v>0</v>
      </c>
      <c r="Q1444" s="238">
        <v>0.0015</v>
      </c>
      <c r="R1444" s="238">
        <f>Q1444*H1444</f>
        <v>0.0045000000000000005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468</v>
      </c>
      <c r="AT1444" s="240" t="s">
        <v>367</v>
      </c>
      <c r="AU1444" s="240" t="s">
        <v>89</v>
      </c>
      <c r="AY1444" s="19" t="s">
        <v>222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9" t="s">
        <v>87</v>
      </c>
      <c r="BK1444" s="241">
        <f>ROUND(I1444*H1444,2)</f>
        <v>0</v>
      </c>
      <c r="BL1444" s="19" t="s">
        <v>267</v>
      </c>
      <c r="BM1444" s="240" t="s">
        <v>1299</v>
      </c>
    </row>
    <row r="1445" s="2" customFormat="1" ht="33" customHeight="1">
      <c r="A1445" s="40"/>
      <c r="B1445" s="41"/>
      <c r="C1445" s="229" t="s">
        <v>944</v>
      </c>
      <c r="D1445" s="229" t="s">
        <v>225</v>
      </c>
      <c r="E1445" s="230" t="s">
        <v>1300</v>
      </c>
      <c r="F1445" s="231" t="s">
        <v>1301</v>
      </c>
      <c r="G1445" s="232" t="s">
        <v>228</v>
      </c>
      <c r="H1445" s="233">
        <v>378.91399999999999</v>
      </c>
      <c r="I1445" s="234"/>
      <c r="J1445" s="235">
        <f>ROUND(I1445*H1445,2)</f>
        <v>0</v>
      </c>
      <c r="K1445" s="231" t="s">
        <v>229</v>
      </c>
      <c r="L1445" s="46"/>
      <c r="M1445" s="236" t="s">
        <v>1</v>
      </c>
      <c r="N1445" s="237" t="s">
        <v>45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267</v>
      </c>
      <c r="AT1445" s="240" t="s">
        <v>225</v>
      </c>
      <c r="AU1445" s="240" t="s">
        <v>89</v>
      </c>
      <c r="AY1445" s="19" t="s">
        <v>222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87</v>
      </c>
      <c r="BK1445" s="241">
        <f>ROUND(I1445*H1445,2)</f>
        <v>0</v>
      </c>
      <c r="BL1445" s="19" t="s">
        <v>267</v>
      </c>
      <c r="BM1445" s="240" t="s">
        <v>1302</v>
      </c>
    </row>
    <row r="1446" s="2" customFormat="1">
      <c r="A1446" s="40"/>
      <c r="B1446" s="41"/>
      <c r="C1446" s="42"/>
      <c r="D1446" s="242" t="s">
        <v>231</v>
      </c>
      <c r="E1446" s="42"/>
      <c r="F1446" s="243" t="s">
        <v>1303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231</v>
      </c>
      <c r="AU1446" s="19" t="s">
        <v>89</v>
      </c>
    </row>
    <row r="1447" s="13" customFormat="1">
      <c r="A1447" s="13"/>
      <c r="B1447" s="247"/>
      <c r="C1447" s="248"/>
      <c r="D1447" s="249" t="s">
        <v>233</v>
      </c>
      <c r="E1447" s="250" t="s">
        <v>1</v>
      </c>
      <c r="F1447" s="251" t="s">
        <v>234</v>
      </c>
      <c r="G1447" s="248"/>
      <c r="H1447" s="250" t="s">
        <v>1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7" t="s">
        <v>233</v>
      </c>
      <c r="AU1447" s="257" t="s">
        <v>89</v>
      </c>
      <c r="AV1447" s="13" t="s">
        <v>87</v>
      </c>
      <c r="AW1447" s="13" t="s">
        <v>35</v>
      </c>
      <c r="AX1447" s="13" t="s">
        <v>80</v>
      </c>
      <c r="AY1447" s="257" t="s">
        <v>222</v>
      </c>
    </row>
    <row r="1448" s="13" customFormat="1">
      <c r="A1448" s="13"/>
      <c r="B1448" s="247"/>
      <c r="C1448" s="248"/>
      <c r="D1448" s="249" t="s">
        <v>233</v>
      </c>
      <c r="E1448" s="250" t="s">
        <v>1</v>
      </c>
      <c r="F1448" s="251" t="s">
        <v>235</v>
      </c>
      <c r="G1448" s="248"/>
      <c r="H1448" s="250" t="s">
        <v>1</v>
      </c>
      <c r="I1448" s="252"/>
      <c r="J1448" s="248"/>
      <c r="K1448" s="248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7" t="s">
        <v>233</v>
      </c>
      <c r="AU1448" s="257" t="s">
        <v>89</v>
      </c>
      <c r="AV1448" s="13" t="s">
        <v>87</v>
      </c>
      <c r="AW1448" s="13" t="s">
        <v>35</v>
      </c>
      <c r="AX1448" s="13" t="s">
        <v>80</v>
      </c>
      <c r="AY1448" s="257" t="s">
        <v>222</v>
      </c>
    </row>
    <row r="1449" s="13" customFormat="1">
      <c r="A1449" s="13"/>
      <c r="B1449" s="247"/>
      <c r="C1449" s="248"/>
      <c r="D1449" s="249" t="s">
        <v>233</v>
      </c>
      <c r="E1449" s="250" t="s">
        <v>1</v>
      </c>
      <c r="F1449" s="251" t="s">
        <v>237</v>
      </c>
      <c r="G1449" s="248"/>
      <c r="H1449" s="250" t="s">
        <v>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7" t="s">
        <v>233</v>
      </c>
      <c r="AU1449" s="257" t="s">
        <v>89</v>
      </c>
      <c r="AV1449" s="13" t="s">
        <v>87</v>
      </c>
      <c r="AW1449" s="13" t="s">
        <v>35</v>
      </c>
      <c r="AX1449" s="13" t="s">
        <v>80</v>
      </c>
      <c r="AY1449" s="257" t="s">
        <v>222</v>
      </c>
    </row>
    <row r="1450" s="13" customFormat="1">
      <c r="A1450" s="13"/>
      <c r="B1450" s="247"/>
      <c r="C1450" s="248"/>
      <c r="D1450" s="249" t="s">
        <v>233</v>
      </c>
      <c r="E1450" s="250" t="s">
        <v>1</v>
      </c>
      <c r="F1450" s="251" t="s">
        <v>1304</v>
      </c>
      <c r="G1450" s="248"/>
      <c r="H1450" s="250" t="s">
        <v>1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7" t="s">
        <v>233</v>
      </c>
      <c r="AU1450" s="257" t="s">
        <v>89</v>
      </c>
      <c r="AV1450" s="13" t="s">
        <v>87</v>
      </c>
      <c r="AW1450" s="13" t="s">
        <v>35</v>
      </c>
      <c r="AX1450" s="13" t="s">
        <v>80</v>
      </c>
      <c r="AY1450" s="257" t="s">
        <v>222</v>
      </c>
    </row>
    <row r="1451" s="14" customFormat="1">
      <c r="A1451" s="14"/>
      <c r="B1451" s="258"/>
      <c r="C1451" s="259"/>
      <c r="D1451" s="249" t="s">
        <v>233</v>
      </c>
      <c r="E1451" s="260" t="s">
        <v>1</v>
      </c>
      <c r="F1451" s="261" t="s">
        <v>1305</v>
      </c>
      <c r="G1451" s="259"/>
      <c r="H1451" s="262">
        <v>369.76100000000002</v>
      </c>
      <c r="I1451" s="263"/>
      <c r="J1451" s="259"/>
      <c r="K1451" s="259"/>
      <c r="L1451" s="264"/>
      <c r="M1451" s="265"/>
      <c r="N1451" s="266"/>
      <c r="O1451" s="266"/>
      <c r="P1451" s="266"/>
      <c r="Q1451" s="266"/>
      <c r="R1451" s="266"/>
      <c r="S1451" s="266"/>
      <c r="T1451" s="267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8" t="s">
        <v>233</v>
      </c>
      <c r="AU1451" s="268" t="s">
        <v>89</v>
      </c>
      <c r="AV1451" s="14" t="s">
        <v>89</v>
      </c>
      <c r="AW1451" s="14" t="s">
        <v>35</v>
      </c>
      <c r="AX1451" s="14" t="s">
        <v>80</v>
      </c>
      <c r="AY1451" s="268" t="s">
        <v>222</v>
      </c>
    </row>
    <row r="1452" s="13" customFormat="1">
      <c r="A1452" s="13"/>
      <c r="B1452" s="247"/>
      <c r="C1452" s="248"/>
      <c r="D1452" s="249" t="s">
        <v>233</v>
      </c>
      <c r="E1452" s="250" t="s">
        <v>1</v>
      </c>
      <c r="F1452" s="251" t="s">
        <v>1306</v>
      </c>
      <c r="G1452" s="248"/>
      <c r="H1452" s="250" t="s">
        <v>1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7" t="s">
        <v>233</v>
      </c>
      <c r="AU1452" s="257" t="s">
        <v>89</v>
      </c>
      <c r="AV1452" s="13" t="s">
        <v>87</v>
      </c>
      <c r="AW1452" s="13" t="s">
        <v>35</v>
      </c>
      <c r="AX1452" s="13" t="s">
        <v>80</v>
      </c>
      <c r="AY1452" s="257" t="s">
        <v>222</v>
      </c>
    </row>
    <row r="1453" s="14" customFormat="1">
      <c r="A1453" s="14"/>
      <c r="B1453" s="258"/>
      <c r="C1453" s="259"/>
      <c r="D1453" s="249" t="s">
        <v>233</v>
      </c>
      <c r="E1453" s="260" t="s">
        <v>1</v>
      </c>
      <c r="F1453" s="261" t="s">
        <v>1307</v>
      </c>
      <c r="G1453" s="259"/>
      <c r="H1453" s="262">
        <v>9.1530000000000005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8" t="s">
        <v>233</v>
      </c>
      <c r="AU1453" s="268" t="s">
        <v>89</v>
      </c>
      <c r="AV1453" s="14" t="s">
        <v>89</v>
      </c>
      <c r="AW1453" s="14" t="s">
        <v>35</v>
      </c>
      <c r="AX1453" s="14" t="s">
        <v>80</v>
      </c>
      <c r="AY1453" s="268" t="s">
        <v>222</v>
      </c>
    </row>
    <row r="1454" s="15" customFormat="1">
      <c r="A1454" s="15"/>
      <c r="B1454" s="269"/>
      <c r="C1454" s="270"/>
      <c r="D1454" s="249" t="s">
        <v>233</v>
      </c>
      <c r="E1454" s="271" t="s">
        <v>1</v>
      </c>
      <c r="F1454" s="272" t="s">
        <v>242</v>
      </c>
      <c r="G1454" s="270"/>
      <c r="H1454" s="273">
        <v>378.91399999999999</v>
      </c>
      <c r="I1454" s="274"/>
      <c r="J1454" s="270"/>
      <c r="K1454" s="270"/>
      <c r="L1454" s="275"/>
      <c r="M1454" s="276"/>
      <c r="N1454" s="277"/>
      <c r="O1454" s="277"/>
      <c r="P1454" s="277"/>
      <c r="Q1454" s="277"/>
      <c r="R1454" s="277"/>
      <c r="S1454" s="277"/>
      <c r="T1454" s="278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9" t="s">
        <v>233</v>
      </c>
      <c r="AU1454" s="279" t="s">
        <v>89</v>
      </c>
      <c r="AV1454" s="15" t="s">
        <v>114</v>
      </c>
      <c r="AW1454" s="15" t="s">
        <v>35</v>
      </c>
      <c r="AX1454" s="15" t="s">
        <v>87</v>
      </c>
      <c r="AY1454" s="279" t="s">
        <v>222</v>
      </c>
    </row>
    <row r="1455" s="2" customFormat="1" ht="16.5" customHeight="1">
      <c r="A1455" s="40"/>
      <c r="B1455" s="41"/>
      <c r="C1455" s="280" t="s">
        <v>1308</v>
      </c>
      <c r="D1455" s="280" t="s">
        <v>367</v>
      </c>
      <c r="E1455" s="281" t="s">
        <v>1309</v>
      </c>
      <c r="F1455" s="282" t="s">
        <v>1310</v>
      </c>
      <c r="G1455" s="283" t="s">
        <v>247</v>
      </c>
      <c r="H1455" s="284">
        <v>9.6899999999999995</v>
      </c>
      <c r="I1455" s="285"/>
      <c r="J1455" s="286">
        <f>ROUND(I1455*H1455,2)</f>
        <v>0</v>
      </c>
      <c r="K1455" s="282" t="s">
        <v>229</v>
      </c>
      <c r="L1455" s="287"/>
      <c r="M1455" s="288" t="s">
        <v>1</v>
      </c>
      <c r="N1455" s="289" t="s">
        <v>45</v>
      </c>
      <c r="O1455" s="93"/>
      <c r="P1455" s="238">
        <f>O1455*H1455</f>
        <v>0</v>
      </c>
      <c r="Q1455" s="238">
        <v>0.55000000000000004</v>
      </c>
      <c r="R1455" s="238">
        <f>Q1455*H1455</f>
        <v>5.3295000000000003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468</v>
      </c>
      <c r="AT1455" s="240" t="s">
        <v>367</v>
      </c>
      <c r="AU1455" s="240" t="s">
        <v>89</v>
      </c>
      <c r="AY1455" s="19" t="s">
        <v>222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9" t="s">
        <v>87</v>
      </c>
      <c r="BK1455" s="241">
        <f>ROUND(I1455*H1455,2)</f>
        <v>0</v>
      </c>
      <c r="BL1455" s="19" t="s">
        <v>267</v>
      </c>
      <c r="BM1455" s="240" t="s">
        <v>1311</v>
      </c>
    </row>
    <row r="1456" s="14" customFormat="1">
      <c r="A1456" s="14"/>
      <c r="B1456" s="258"/>
      <c r="C1456" s="259"/>
      <c r="D1456" s="249" t="s">
        <v>233</v>
      </c>
      <c r="E1456" s="260" t="s">
        <v>1</v>
      </c>
      <c r="F1456" s="261" t="s">
        <v>1312</v>
      </c>
      <c r="G1456" s="259"/>
      <c r="H1456" s="262">
        <v>9.2289999999999992</v>
      </c>
      <c r="I1456" s="263"/>
      <c r="J1456" s="259"/>
      <c r="K1456" s="259"/>
      <c r="L1456" s="264"/>
      <c r="M1456" s="265"/>
      <c r="N1456" s="266"/>
      <c r="O1456" s="266"/>
      <c r="P1456" s="266"/>
      <c r="Q1456" s="266"/>
      <c r="R1456" s="266"/>
      <c r="S1456" s="266"/>
      <c r="T1456" s="26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8" t="s">
        <v>233</v>
      </c>
      <c r="AU1456" s="268" t="s">
        <v>89</v>
      </c>
      <c r="AV1456" s="14" t="s">
        <v>89</v>
      </c>
      <c r="AW1456" s="14" t="s">
        <v>35</v>
      </c>
      <c r="AX1456" s="14" t="s">
        <v>80</v>
      </c>
      <c r="AY1456" s="268" t="s">
        <v>222</v>
      </c>
    </row>
    <row r="1457" s="15" customFormat="1">
      <c r="A1457" s="15"/>
      <c r="B1457" s="269"/>
      <c r="C1457" s="270"/>
      <c r="D1457" s="249" t="s">
        <v>233</v>
      </c>
      <c r="E1457" s="271" t="s">
        <v>1</v>
      </c>
      <c r="F1457" s="272" t="s">
        <v>242</v>
      </c>
      <c r="G1457" s="270"/>
      <c r="H1457" s="273">
        <v>9.2289999999999992</v>
      </c>
      <c r="I1457" s="274"/>
      <c r="J1457" s="270"/>
      <c r="K1457" s="270"/>
      <c r="L1457" s="275"/>
      <c r="M1457" s="276"/>
      <c r="N1457" s="277"/>
      <c r="O1457" s="277"/>
      <c r="P1457" s="277"/>
      <c r="Q1457" s="277"/>
      <c r="R1457" s="277"/>
      <c r="S1457" s="277"/>
      <c r="T1457" s="278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9" t="s">
        <v>233</v>
      </c>
      <c r="AU1457" s="279" t="s">
        <v>89</v>
      </c>
      <c r="AV1457" s="15" t="s">
        <v>114</v>
      </c>
      <c r="AW1457" s="15" t="s">
        <v>35</v>
      </c>
      <c r="AX1457" s="15" t="s">
        <v>80</v>
      </c>
      <c r="AY1457" s="279" t="s">
        <v>222</v>
      </c>
    </row>
    <row r="1458" s="14" customFormat="1">
      <c r="A1458" s="14"/>
      <c r="B1458" s="258"/>
      <c r="C1458" s="259"/>
      <c r="D1458" s="249" t="s">
        <v>233</v>
      </c>
      <c r="E1458" s="260" t="s">
        <v>1</v>
      </c>
      <c r="F1458" s="261" t="s">
        <v>1313</v>
      </c>
      <c r="G1458" s="259"/>
      <c r="H1458" s="262">
        <v>9.6899999999999995</v>
      </c>
      <c r="I1458" s="263"/>
      <c r="J1458" s="259"/>
      <c r="K1458" s="259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8" t="s">
        <v>233</v>
      </c>
      <c r="AU1458" s="268" t="s">
        <v>89</v>
      </c>
      <c r="AV1458" s="14" t="s">
        <v>89</v>
      </c>
      <c r="AW1458" s="14" t="s">
        <v>35</v>
      </c>
      <c r="AX1458" s="14" t="s">
        <v>87</v>
      </c>
      <c r="AY1458" s="268" t="s">
        <v>222</v>
      </c>
    </row>
    <row r="1459" s="2" customFormat="1" ht="16.5" customHeight="1">
      <c r="A1459" s="40"/>
      <c r="B1459" s="41"/>
      <c r="C1459" s="229" t="s">
        <v>949</v>
      </c>
      <c r="D1459" s="229" t="s">
        <v>225</v>
      </c>
      <c r="E1459" s="230" t="s">
        <v>1314</v>
      </c>
      <c r="F1459" s="231" t="s">
        <v>1315</v>
      </c>
      <c r="G1459" s="232" t="s">
        <v>526</v>
      </c>
      <c r="H1459" s="233">
        <v>378.81</v>
      </c>
      <c r="I1459" s="234"/>
      <c r="J1459" s="235">
        <f>ROUND(I1459*H1459,2)</f>
        <v>0</v>
      </c>
      <c r="K1459" s="231" t="s">
        <v>229</v>
      </c>
      <c r="L1459" s="46"/>
      <c r="M1459" s="236" t="s">
        <v>1</v>
      </c>
      <c r="N1459" s="237" t="s">
        <v>45</v>
      </c>
      <c r="O1459" s="93"/>
      <c r="P1459" s="238">
        <f>O1459*H1459</f>
        <v>0</v>
      </c>
      <c r="Q1459" s="238">
        <v>2.0000000000000002E-05</v>
      </c>
      <c r="R1459" s="238">
        <f>Q1459*H1459</f>
        <v>0.0075762000000000008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267</v>
      </c>
      <c r="AT1459" s="240" t="s">
        <v>225</v>
      </c>
      <c r="AU1459" s="240" t="s">
        <v>89</v>
      </c>
      <c r="AY1459" s="19" t="s">
        <v>222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87</v>
      </c>
      <c r="BK1459" s="241">
        <f>ROUND(I1459*H1459,2)</f>
        <v>0</v>
      </c>
      <c r="BL1459" s="19" t="s">
        <v>267</v>
      </c>
      <c r="BM1459" s="240" t="s">
        <v>1316</v>
      </c>
    </row>
    <row r="1460" s="2" customFormat="1">
      <c r="A1460" s="40"/>
      <c r="B1460" s="41"/>
      <c r="C1460" s="42"/>
      <c r="D1460" s="242" t="s">
        <v>231</v>
      </c>
      <c r="E1460" s="42"/>
      <c r="F1460" s="243" t="s">
        <v>1317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231</v>
      </c>
      <c r="AU1460" s="19" t="s">
        <v>89</v>
      </c>
    </row>
    <row r="1461" s="13" customFormat="1">
      <c r="A1461" s="13"/>
      <c r="B1461" s="247"/>
      <c r="C1461" s="248"/>
      <c r="D1461" s="249" t="s">
        <v>233</v>
      </c>
      <c r="E1461" s="250" t="s">
        <v>1</v>
      </c>
      <c r="F1461" s="251" t="s">
        <v>234</v>
      </c>
      <c r="G1461" s="248"/>
      <c r="H1461" s="250" t="s">
        <v>1</v>
      </c>
      <c r="I1461" s="252"/>
      <c r="J1461" s="248"/>
      <c r="K1461" s="248"/>
      <c r="L1461" s="253"/>
      <c r="M1461" s="254"/>
      <c r="N1461" s="255"/>
      <c r="O1461" s="255"/>
      <c r="P1461" s="255"/>
      <c r="Q1461" s="255"/>
      <c r="R1461" s="255"/>
      <c r="S1461" s="255"/>
      <c r="T1461" s="25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7" t="s">
        <v>233</v>
      </c>
      <c r="AU1461" s="257" t="s">
        <v>89</v>
      </c>
      <c r="AV1461" s="13" t="s">
        <v>87</v>
      </c>
      <c r="AW1461" s="13" t="s">
        <v>35</v>
      </c>
      <c r="AX1461" s="13" t="s">
        <v>80</v>
      </c>
      <c r="AY1461" s="257" t="s">
        <v>222</v>
      </c>
    </row>
    <row r="1462" s="13" customFormat="1">
      <c r="A1462" s="13"/>
      <c r="B1462" s="247"/>
      <c r="C1462" s="248"/>
      <c r="D1462" s="249" t="s">
        <v>233</v>
      </c>
      <c r="E1462" s="250" t="s">
        <v>1</v>
      </c>
      <c r="F1462" s="251" t="s">
        <v>235</v>
      </c>
      <c r="G1462" s="248"/>
      <c r="H1462" s="250" t="s">
        <v>1</v>
      </c>
      <c r="I1462" s="252"/>
      <c r="J1462" s="248"/>
      <c r="K1462" s="248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7" t="s">
        <v>233</v>
      </c>
      <c r="AU1462" s="257" t="s">
        <v>89</v>
      </c>
      <c r="AV1462" s="13" t="s">
        <v>87</v>
      </c>
      <c r="AW1462" s="13" t="s">
        <v>35</v>
      </c>
      <c r="AX1462" s="13" t="s">
        <v>80</v>
      </c>
      <c r="AY1462" s="257" t="s">
        <v>222</v>
      </c>
    </row>
    <row r="1463" s="13" customFormat="1">
      <c r="A1463" s="13"/>
      <c r="B1463" s="247"/>
      <c r="C1463" s="248"/>
      <c r="D1463" s="249" t="s">
        <v>233</v>
      </c>
      <c r="E1463" s="250" t="s">
        <v>1</v>
      </c>
      <c r="F1463" s="251" t="s">
        <v>237</v>
      </c>
      <c r="G1463" s="248"/>
      <c r="H1463" s="250" t="s">
        <v>1</v>
      </c>
      <c r="I1463" s="252"/>
      <c r="J1463" s="248"/>
      <c r="K1463" s="248"/>
      <c r="L1463" s="253"/>
      <c r="M1463" s="254"/>
      <c r="N1463" s="255"/>
      <c r="O1463" s="255"/>
      <c r="P1463" s="255"/>
      <c r="Q1463" s="255"/>
      <c r="R1463" s="255"/>
      <c r="S1463" s="255"/>
      <c r="T1463" s="25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7" t="s">
        <v>233</v>
      </c>
      <c r="AU1463" s="257" t="s">
        <v>89</v>
      </c>
      <c r="AV1463" s="13" t="s">
        <v>87</v>
      </c>
      <c r="AW1463" s="13" t="s">
        <v>35</v>
      </c>
      <c r="AX1463" s="13" t="s">
        <v>80</v>
      </c>
      <c r="AY1463" s="257" t="s">
        <v>222</v>
      </c>
    </row>
    <row r="1464" s="13" customFormat="1">
      <c r="A1464" s="13"/>
      <c r="B1464" s="247"/>
      <c r="C1464" s="248"/>
      <c r="D1464" s="249" t="s">
        <v>233</v>
      </c>
      <c r="E1464" s="250" t="s">
        <v>1</v>
      </c>
      <c r="F1464" s="251" t="s">
        <v>1304</v>
      </c>
      <c r="G1464" s="248"/>
      <c r="H1464" s="250" t="s">
        <v>1</v>
      </c>
      <c r="I1464" s="252"/>
      <c r="J1464" s="248"/>
      <c r="K1464" s="248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7" t="s">
        <v>233</v>
      </c>
      <c r="AU1464" s="257" t="s">
        <v>89</v>
      </c>
      <c r="AV1464" s="13" t="s">
        <v>87</v>
      </c>
      <c r="AW1464" s="13" t="s">
        <v>35</v>
      </c>
      <c r="AX1464" s="13" t="s">
        <v>80</v>
      </c>
      <c r="AY1464" s="257" t="s">
        <v>222</v>
      </c>
    </row>
    <row r="1465" s="14" customFormat="1">
      <c r="A1465" s="14"/>
      <c r="B1465" s="258"/>
      <c r="C1465" s="259"/>
      <c r="D1465" s="249" t="s">
        <v>233</v>
      </c>
      <c r="E1465" s="260" t="s">
        <v>1</v>
      </c>
      <c r="F1465" s="261" t="s">
        <v>1318</v>
      </c>
      <c r="G1465" s="259"/>
      <c r="H1465" s="262">
        <v>378.81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8" t="s">
        <v>233</v>
      </c>
      <c r="AU1465" s="268" t="s">
        <v>89</v>
      </c>
      <c r="AV1465" s="14" t="s">
        <v>89</v>
      </c>
      <c r="AW1465" s="14" t="s">
        <v>35</v>
      </c>
      <c r="AX1465" s="14" t="s">
        <v>80</v>
      </c>
      <c r="AY1465" s="268" t="s">
        <v>222</v>
      </c>
    </row>
    <row r="1466" s="15" customFormat="1">
      <c r="A1466" s="15"/>
      <c r="B1466" s="269"/>
      <c r="C1466" s="270"/>
      <c r="D1466" s="249" t="s">
        <v>233</v>
      </c>
      <c r="E1466" s="271" t="s">
        <v>1</v>
      </c>
      <c r="F1466" s="272" t="s">
        <v>242</v>
      </c>
      <c r="G1466" s="270"/>
      <c r="H1466" s="273">
        <v>378.81</v>
      </c>
      <c r="I1466" s="274"/>
      <c r="J1466" s="270"/>
      <c r="K1466" s="270"/>
      <c r="L1466" s="275"/>
      <c r="M1466" s="276"/>
      <c r="N1466" s="277"/>
      <c r="O1466" s="277"/>
      <c r="P1466" s="277"/>
      <c r="Q1466" s="277"/>
      <c r="R1466" s="277"/>
      <c r="S1466" s="277"/>
      <c r="T1466" s="278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9" t="s">
        <v>233</v>
      </c>
      <c r="AU1466" s="279" t="s">
        <v>89</v>
      </c>
      <c r="AV1466" s="15" t="s">
        <v>114</v>
      </c>
      <c r="AW1466" s="15" t="s">
        <v>35</v>
      </c>
      <c r="AX1466" s="15" t="s">
        <v>87</v>
      </c>
      <c r="AY1466" s="279" t="s">
        <v>222</v>
      </c>
    </row>
    <row r="1467" s="2" customFormat="1" ht="24.15" customHeight="1">
      <c r="A1467" s="40"/>
      <c r="B1467" s="41"/>
      <c r="C1467" s="280" t="s">
        <v>1319</v>
      </c>
      <c r="D1467" s="280" t="s">
        <v>367</v>
      </c>
      <c r="E1467" s="281" t="s">
        <v>1320</v>
      </c>
      <c r="F1467" s="282" t="s">
        <v>1321</v>
      </c>
      <c r="G1467" s="283" t="s">
        <v>247</v>
      </c>
      <c r="H1467" s="284">
        <v>0.95399999999999996</v>
      </c>
      <c r="I1467" s="285"/>
      <c r="J1467" s="286">
        <f>ROUND(I1467*H1467,2)</f>
        <v>0</v>
      </c>
      <c r="K1467" s="282" t="s">
        <v>229</v>
      </c>
      <c r="L1467" s="287"/>
      <c r="M1467" s="288" t="s">
        <v>1</v>
      </c>
      <c r="N1467" s="289" t="s">
        <v>45</v>
      </c>
      <c r="O1467" s="93"/>
      <c r="P1467" s="238">
        <f>O1467*H1467</f>
        <v>0</v>
      </c>
      <c r="Q1467" s="238">
        <v>0.55000000000000004</v>
      </c>
      <c r="R1467" s="238">
        <f>Q1467*H1467</f>
        <v>0.52470000000000006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468</v>
      </c>
      <c r="AT1467" s="240" t="s">
        <v>367</v>
      </c>
      <c r="AU1467" s="240" t="s">
        <v>89</v>
      </c>
      <c r="AY1467" s="19" t="s">
        <v>222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9" t="s">
        <v>87</v>
      </c>
      <c r="BK1467" s="241">
        <f>ROUND(I1467*H1467,2)</f>
        <v>0</v>
      </c>
      <c r="BL1467" s="19" t="s">
        <v>267</v>
      </c>
      <c r="BM1467" s="240" t="s">
        <v>1322</v>
      </c>
    </row>
    <row r="1468" s="14" customFormat="1">
      <c r="A1468" s="14"/>
      <c r="B1468" s="258"/>
      <c r="C1468" s="259"/>
      <c r="D1468" s="249" t="s">
        <v>233</v>
      </c>
      <c r="E1468" s="260" t="s">
        <v>1</v>
      </c>
      <c r="F1468" s="261" t="s">
        <v>1323</v>
      </c>
      <c r="G1468" s="259"/>
      <c r="H1468" s="262">
        <v>0.90900000000000003</v>
      </c>
      <c r="I1468" s="263"/>
      <c r="J1468" s="259"/>
      <c r="K1468" s="259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8" t="s">
        <v>233</v>
      </c>
      <c r="AU1468" s="268" t="s">
        <v>89</v>
      </c>
      <c r="AV1468" s="14" t="s">
        <v>89</v>
      </c>
      <c r="AW1468" s="14" t="s">
        <v>35</v>
      </c>
      <c r="AX1468" s="14" t="s">
        <v>80</v>
      </c>
      <c r="AY1468" s="268" t="s">
        <v>222</v>
      </c>
    </row>
    <row r="1469" s="15" customFormat="1">
      <c r="A1469" s="15"/>
      <c r="B1469" s="269"/>
      <c r="C1469" s="270"/>
      <c r="D1469" s="249" t="s">
        <v>233</v>
      </c>
      <c r="E1469" s="271" t="s">
        <v>1</v>
      </c>
      <c r="F1469" s="272" t="s">
        <v>242</v>
      </c>
      <c r="G1469" s="270"/>
      <c r="H1469" s="273">
        <v>0.90900000000000003</v>
      </c>
      <c r="I1469" s="274"/>
      <c r="J1469" s="270"/>
      <c r="K1469" s="270"/>
      <c r="L1469" s="275"/>
      <c r="M1469" s="276"/>
      <c r="N1469" s="277"/>
      <c r="O1469" s="277"/>
      <c r="P1469" s="277"/>
      <c r="Q1469" s="277"/>
      <c r="R1469" s="277"/>
      <c r="S1469" s="277"/>
      <c r="T1469" s="278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9" t="s">
        <v>233</v>
      </c>
      <c r="AU1469" s="279" t="s">
        <v>89</v>
      </c>
      <c r="AV1469" s="15" t="s">
        <v>114</v>
      </c>
      <c r="AW1469" s="15" t="s">
        <v>35</v>
      </c>
      <c r="AX1469" s="15" t="s">
        <v>80</v>
      </c>
      <c r="AY1469" s="279" t="s">
        <v>222</v>
      </c>
    </row>
    <row r="1470" s="14" customFormat="1">
      <c r="A1470" s="14"/>
      <c r="B1470" s="258"/>
      <c r="C1470" s="259"/>
      <c r="D1470" s="249" t="s">
        <v>233</v>
      </c>
      <c r="E1470" s="260" t="s">
        <v>1</v>
      </c>
      <c r="F1470" s="261" t="s">
        <v>1324</v>
      </c>
      <c r="G1470" s="259"/>
      <c r="H1470" s="262">
        <v>0.95399999999999996</v>
      </c>
      <c r="I1470" s="263"/>
      <c r="J1470" s="259"/>
      <c r="K1470" s="259"/>
      <c r="L1470" s="264"/>
      <c r="M1470" s="265"/>
      <c r="N1470" s="266"/>
      <c r="O1470" s="266"/>
      <c r="P1470" s="266"/>
      <c r="Q1470" s="266"/>
      <c r="R1470" s="266"/>
      <c r="S1470" s="266"/>
      <c r="T1470" s="26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8" t="s">
        <v>233</v>
      </c>
      <c r="AU1470" s="268" t="s">
        <v>89</v>
      </c>
      <c r="AV1470" s="14" t="s">
        <v>89</v>
      </c>
      <c r="AW1470" s="14" t="s">
        <v>35</v>
      </c>
      <c r="AX1470" s="14" t="s">
        <v>87</v>
      </c>
      <c r="AY1470" s="268" t="s">
        <v>222</v>
      </c>
    </row>
    <row r="1471" s="2" customFormat="1" ht="24.15" customHeight="1">
      <c r="A1471" s="40"/>
      <c r="B1471" s="41"/>
      <c r="C1471" s="229" t="s">
        <v>953</v>
      </c>
      <c r="D1471" s="229" t="s">
        <v>225</v>
      </c>
      <c r="E1471" s="230" t="s">
        <v>1325</v>
      </c>
      <c r="F1471" s="231" t="s">
        <v>1326</v>
      </c>
      <c r="G1471" s="232" t="s">
        <v>247</v>
      </c>
      <c r="H1471" s="233">
        <v>11.352</v>
      </c>
      <c r="I1471" s="234"/>
      <c r="J1471" s="235">
        <f>ROUND(I1471*H1471,2)</f>
        <v>0</v>
      </c>
      <c r="K1471" s="231" t="s">
        <v>229</v>
      </c>
      <c r="L1471" s="46"/>
      <c r="M1471" s="236" t="s">
        <v>1</v>
      </c>
      <c r="N1471" s="237" t="s">
        <v>45</v>
      </c>
      <c r="O1471" s="93"/>
      <c r="P1471" s="238">
        <f>O1471*H1471</f>
        <v>0</v>
      </c>
      <c r="Q1471" s="238">
        <v>0.023300000000000001</v>
      </c>
      <c r="R1471" s="238">
        <f>Q1471*H1471</f>
        <v>0.2645016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267</v>
      </c>
      <c r="AT1471" s="240" t="s">
        <v>225</v>
      </c>
      <c r="AU1471" s="240" t="s">
        <v>89</v>
      </c>
      <c r="AY1471" s="19" t="s">
        <v>222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9" t="s">
        <v>87</v>
      </c>
      <c r="BK1471" s="241">
        <f>ROUND(I1471*H1471,2)</f>
        <v>0</v>
      </c>
      <c r="BL1471" s="19" t="s">
        <v>267</v>
      </c>
      <c r="BM1471" s="240" t="s">
        <v>1327</v>
      </c>
    </row>
    <row r="1472" s="2" customFormat="1">
      <c r="A1472" s="40"/>
      <c r="B1472" s="41"/>
      <c r="C1472" s="42"/>
      <c r="D1472" s="242" t="s">
        <v>231</v>
      </c>
      <c r="E1472" s="42"/>
      <c r="F1472" s="243" t="s">
        <v>1328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231</v>
      </c>
      <c r="AU1472" s="19" t="s">
        <v>89</v>
      </c>
    </row>
    <row r="1473" s="13" customFormat="1">
      <c r="A1473" s="13"/>
      <c r="B1473" s="247"/>
      <c r="C1473" s="248"/>
      <c r="D1473" s="249" t="s">
        <v>233</v>
      </c>
      <c r="E1473" s="250" t="s">
        <v>1</v>
      </c>
      <c r="F1473" s="251" t="s">
        <v>234</v>
      </c>
      <c r="G1473" s="248"/>
      <c r="H1473" s="250" t="s">
        <v>1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7" t="s">
        <v>233</v>
      </c>
      <c r="AU1473" s="257" t="s">
        <v>89</v>
      </c>
      <c r="AV1473" s="13" t="s">
        <v>87</v>
      </c>
      <c r="AW1473" s="13" t="s">
        <v>35</v>
      </c>
      <c r="AX1473" s="13" t="s">
        <v>80</v>
      </c>
      <c r="AY1473" s="257" t="s">
        <v>222</v>
      </c>
    </row>
    <row r="1474" s="13" customFormat="1">
      <c r="A1474" s="13"/>
      <c r="B1474" s="247"/>
      <c r="C1474" s="248"/>
      <c r="D1474" s="249" t="s">
        <v>233</v>
      </c>
      <c r="E1474" s="250" t="s">
        <v>1</v>
      </c>
      <c r="F1474" s="251" t="s">
        <v>235</v>
      </c>
      <c r="G1474" s="248"/>
      <c r="H1474" s="250" t="s">
        <v>1</v>
      </c>
      <c r="I1474" s="252"/>
      <c r="J1474" s="248"/>
      <c r="K1474" s="248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7" t="s">
        <v>233</v>
      </c>
      <c r="AU1474" s="257" t="s">
        <v>89</v>
      </c>
      <c r="AV1474" s="13" t="s">
        <v>87</v>
      </c>
      <c r="AW1474" s="13" t="s">
        <v>35</v>
      </c>
      <c r="AX1474" s="13" t="s">
        <v>80</v>
      </c>
      <c r="AY1474" s="257" t="s">
        <v>222</v>
      </c>
    </row>
    <row r="1475" s="13" customFormat="1">
      <c r="A1475" s="13"/>
      <c r="B1475" s="247"/>
      <c r="C1475" s="248"/>
      <c r="D1475" s="249" t="s">
        <v>233</v>
      </c>
      <c r="E1475" s="250" t="s">
        <v>1</v>
      </c>
      <c r="F1475" s="251" t="s">
        <v>237</v>
      </c>
      <c r="G1475" s="248"/>
      <c r="H1475" s="250" t="s">
        <v>1</v>
      </c>
      <c r="I1475" s="252"/>
      <c r="J1475" s="248"/>
      <c r="K1475" s="248"/>
      <c r="L1475" s="253"/>
      <c r="M1475" s="254"/>
      <c r="N1475" s="255"/>
      <c r="O1475" s="255"/>
      <c r="P1475" s="255"/>
      <c r="Q1475" s="255"/>
      <c r="R1475" s="255"/>
      <c r="S1475" s="255"/>
      <c r="T1475" s="25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7" t="s">
        <v>233</v>
      </c>
      <c r="AU1475" s="257" t="s">
        <v>89</v>
      </c>
      <c r="AV1475" s="13" t="s">
        <v>87</v>
      </c>
      <c r="AW1475" s="13" t="s">
        <v>35</v>
      </c>
      <c r="AX1475" s="13" t="s">
        <v>80</v>
      </c>
      <c r="AY1475" s="257" t="s">
        <v>222</v>
      </c>
    </row>
    <row r="1476" s="14" customFormat="1">
      <c r="A1476" s="14"/>
      <c r="B1476" s="258"/>
      <c r="C1476" s="259"/>
      <c r="D1476" s="249" t="s">
        <v>233</v>
      </c>
      <c r="E1476" s="260" t="s">
        <v>1</v>
      </c>
      <c r="F1476" s="261" t="s">
        <v>1329</v>
      </c>
      <c r="G1476" s="259"/>
      <c r="H1476" s="262">
        <v>11.352</v>
      </c>
      <c r="I1476" s="263"/>
      <c r="J1476" s="259"/>
      <c r="K1476" s="259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8" t="s">
        <v>233</v>
      </c>
      <c r="AU1476" s="268" t="s">
        <v>89</v>
      </c>
      <c r="AV1476" s="14" t="s">
        <v>89</v>
      </c>
      <c r="AW1476" s="14" t="s">
        <v>35</v>
      </c>
      <c r="AX1476" s="14" t="s">
        <v>80</v>
      </c>
      <c r="AY1476" s="268" t="s">
        <v>222</v>
      </c>
    </row>
    <row r="1477" s="15" customFormat="1">
      <c r="A1477" s="15"/>
      <c r="B1477" s="269"/>
      <c r="C1477" s="270"/>
      <c r="D1477" s="249" t="s">
        <v>233</v>
      </c>
      <c r="E1477" s="271" t="s">
        <v>1</v>
      </c>
      <c r="F1477" s="272" t="s">
        <v>242</v>
      </c>
      <c r="G1477" s="270"/>
      <c r="H1477" s="273">
        <v>11.352</v>
      </c>
      <c r="I1477" s="274"/>
      <c r="J1477" s="270"/>
      <c r="K1477" s="270"/>
      <c r="L1477" s="275"/>
      <c r="M1477" s="276"/>
      <c r="N1477" s="277"/>
      <c r="O1477" s="277"/>
      <c r="P1477" s="277"/>
      <c r="Q1477" s="277"/>
      <c r="R1477" s="277"/>
      <c r="S1477" s="277"/>
      <c r="T1477" s="278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9" t="s">
        <v>233</v>
      </c>
      <c r="AU1477" s="279" t="s">
        <v>89</v>
      </c>
      <c r="AV1477" s="15" t="s">
        <v>114</v>
      </c>
      <c r="AW1477" s="15" t="s">
        <v>35</v>
      </c>
      <c r="AX1477" s="15" t="s">
        <v>87</v>
      </c>
      <c r="AY1477" s="279" t="s">
        <v>222</v>
      </c>
    </row>
    <row r="1478" s="2" customFormat="1" ht="16.5" customHeight="1">
      <c r="A1478" s="40"/>
      <c r="B1478" s="41"/>
      <c r="C1478" s="229" t="s">
        <v>1330</v>
      </c>
      <c r="D1478" s="229" t="s">
        <v>225</v>
      </c>
      <c r="E1478" s="230" t="s">
        <v>1331</v>
      </c>
      <c r="F1478" s="231" t="s">
        <v>1332</v>
      </c>
      <c r="G1478" s="232" t="s">
        <v>526</v>
      </c>
      <c r="H1478" s="233">
        <v>27.940000000000001</v>
      </c>
      <c r="I1478" s="234"/>
      <c r="J1478" s="235">
        <f>ROUND(I1478*H1478,2)</f>
        <v>0</v>
      </c>
      <c r="K1478" s="231" t="s">
        <v>229</v>
      </c>
      <c r="L1478" s="46"/>
      <c r="M1478" s="236" t="s">
        <v>1</v>
      </c>
      <c r="N1478" s="237" t="s">
        <v>45</v>
      </c>
      <c r="O1478" s="93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267</v>
      </c>
      <c r="AT1478" s="240" t="s">
        <v>225</v>
      </c>
      <c r="AU1478" s="240" t="s">
        <v>89</v>
      </c>
      <c r="AY1478" s="19" t="s">
        <v>222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87</v>
      </c>
      <c r="BK1478" s="241">
        <f>ROUND(I1478*H1478,2)</f>
        <v>0</v>
      </c>
      <c r="BL1478" s="19" t="s">
        <v>267</v>
      </c>
      <c r="BM1478" s="240" t="s">
        <v>1333</v>
      </c>
    </row>
    <row r="1479" s="2" customFormat="1">
      <c r="A1479" s="40"/>
      <c r="B1479" s="41"/>
      <c r="C1479" s="42"/>
      <c r="D1479" s="242" t="s">
        <v>231</v>
      </c>
      <c r="E1479" s="42"/>
      <c r="F1479" s="243" t="s">
        <v>1334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231</v>
      </c>
      <c r="AU1479" s="19" t="s">
        <v>89</v>
      </c>
    </row>
    <row r="1480" s="13" customFormat="1">
      <c r="A1480" s="13"/>
      <c r="B1480" s="247"/>
      <c r="C1480" s="248"/>
      <c r="D1480" s="249" t="s">
        <v>233</v>
      </c>
      <c r="E1480" s="250" t="s">
        <v>1</v>
      </c>
      <c r="F1480" s="251" t="s">
        <v>234</v>
      </c>
      <c r="G1480" s="248"/>
      <c r="H1480" s="250" t="s">
        <v>1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7" t="s">
        <v>233</v>
      </c>
      <c r="AU1480" s="257" t="s">
        <v>89</v>
      </c>
      <c r="AV1480" s="13" t="s">
        <v>87</v>
      </c>
      <c r="AW1480" s="13" t="s">
        <v>35</v>
      </c>
      <c r="AX1480" s="13" t="s">
        <v>80</v>
      </c>
      <c r="AY1480" s="257" t="s">
        <v>222</v>
      </c>
    </row>
    <row r="1481" s="13" customFormat="1">
      <c r="A1481" s="13"/>
      <c r="B1481" s="247"/>
      <c r="C1481" s="248"/>
      <c r="D1481" s="249" t="s">
        <v>233</v>
      </c>
      <c r="E1481" s="250" t="s">
        <v>1</v>
      </c>
      <c r="F1481" s="251" t="s">
        <v>235</v>
      </c>
      <c r="G1481" s="248"/>
      <c r="H1481" s="250" t="s">
        <v>1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7" t="s">
        <v>233</v>
      </c>
      <c r="AU1481" s="257" t="s">
        <v>89</v>
      </c>
      <c r="AV1481" s="13" t="s">
        <v>87</v>
      </c>
      <c r="AW1481" s="13" t="s">
        <v>35</v>
      </c>
      <c r="AX1481" s="13" t="s">
        <v>80</v>
      </c>
      <c r="AY1481" s="257" t="s">
        <v>222</v>
      </c>
    </row>
    <row r="1482" s="13" customFormat="1">
      <c r="A1482" s="13"/>
      <c r="B1482" s="247"/>
      <c r="C1482" s="248"/>
      <c r="D1482" s="249" t="s">
        <v>233</v>
      </c>
      <c r="E1482" s="250" t="s">
        <v>1</v>
      </c>
      <c r="F1482" s="251" t="s">
        <v>237</v>
      </c>
      <c r="G1482" s="248"/>
      <c r="H1482" s="250" t="s">
        <v>1</v>
      </c>
      <c r="I1482" s="252"/>
      <c r="J1482" s="248"/>
      <c r="K1482" s="248"/>
      <c r="L1482" s="253"/>
      <c r="M1482" s="254"/>
      <c r="N1482" s="255"/>
      <c r="O1482" s="255"/>
      <c r="P1482" s="255"/>
      <c r="Q1482" s="255"/>
      <c r="R1482" s="255"/>
      <c r="S1482" s="255"/>
      <c r="T1482" s="25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7" t="s">
        <v>233</v>
      </c>
      <c r="AU1482" s="257" t="s">
        <v>89</v>
      </c>
      <c r="AV1482" s="13" t="s">
        <v>87</v>
      </c>
      <c r="AW1482" s="13" t="s">
        <v>35</v>
      </c>
      <c r="AX1482" s="13" t="s">
        <v>80</v>
      </c>
      <c r="AY1482" s="257" t="s">
        <v>222</v>
      </c>
    </row>
    <row r="1483" s="13" customFormat="1">
      <c r="A1483" s="13"/>
      <c r="B1483" s="247"/>
      <c r="C1483" s="248"/>
      <c r="D1483" s="249" t="s">
        <v>233</v>
      </c>
      <c r="E1483" s="250" t="s">
        <v>1</v>
      </c>
      <c r="F1483" s="251" t="s">
        <v>1335</v>
      </c>
      <c r="G1483" s="248"/>
      <c r="H1483" s="250" t="s">
        <v>1</v>
      </c>
      <c r="I1483" s="252"/>
      <c r="J1483" s="248"/>
      <c r="K1483" s="248"/>
      <c r="L1483" s="253"/>
      <c r="M1483" s="254"/>
      <c r="N1483" s="255"/>
      <c r="O1483" s="255"/>
      <c r="P1483" s="255"/>
      <c r="Q1483" s="255"/>
      <c r="R1483" s="255"/>
      <c r="S1483" s="255"/>
      <c r="T1483" s="25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7" t="s">
        <v>233</v>
      </c>
      <c r="AU1483" s="257" t="s">
        <v>89</v>
      </c>
      <c r="AV1483" s="13" t="s">
        <v>87</v>
      </c>
      <c r="AW1483" s="13" t="s">
        <v>35</v>
      </c>
      <c r="AX1483" s="13" t="s">
        <v>80</v>
      </c>
      <c r="AY1483" s="257" t="s">
        <v>222</v>
      </c>
    </row>
    <row r="1484" s="13" customFormat="1">
      <c r="A1484" s="13"/>
      <c r="B1484" s="247"/>
      <c r="C1484" s="248"/>
      <c r="D1484" s="249" t="s">
        <v>233</v>
      </c>
      <c r="E1484" s="250" t="s">
        <v>1</v>
      </c>
      <c r="F1484" s="251" t="s">
        <v>1336</v>
      </c>
      <c r="G1484" s="248"/>
      <c r="H1484" s="250" t="s">
        <v>1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7" t="s">
        <v>233</v>
      </c>
      <c r="AU1484" s="257" t="s">
        <v>89</v>
      </c>
      <c r="AV1484" s="13" t="s">
        <v>87</v>
      </c>
      <c r="AW1484" s="13" t="s">
        <v>35</v>
      </c>
      <c r="AX1484" s="13" t="s">
        <v>80</v>
      </c>
      <c r="AY1484" s="257" t="s">
        <v>222</v>
      </c>
    </row>
    <row r="1485" s="14" customFormat="1">
      <c r="A1485" s="14"/>
      <c r="B1485" s="258"/>
      <c r="C1485" s="259"/>
      <c r="D1485" s="249" t="s">
        <v>233</v>
      </c>
      <c r="E1485" s="260" t="s">
        <v>1</v>
      </c>
      <c r="F1485" s="261" t="s">
        <v>1337</v>
      </c>
      <c r="G1485" s="259"/>
      <c r="H1485" s="262">
        <v>27.940000000000001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8" t="s">
        <v>233</v>
      </c>
      <c r="AU1485" s="268" t="s">
        <v>89</v>
      </c>
      <c r="AV1485" s="14" t="s">
        <v>89</v>
      </c>
      <c r="AW1485" s="14" t="s">
        <v>35</v>
      </c>
      <c r="AX1485" s="14" t="s">
        <v>80</v>
      </c>
      <c r="AY1485" s="268" t="s">
        <v>222</v>
      </c>
    </row>
    <row r="1486" s="15" customFormat="1">
      <c r="A1486" s="15"/>
      <c r="B1486" s="269"/>
      <c r="C1486" s="270"/>
      <c r="D1486" s="249" t="s">
        <v>233</v>
      </c>
      <c r="E1486" s="271" t="s">
        <v>1</v>
      </c>
      <c r="F1486" s="272" t="s">
        <v>242</v>
      </c>
      <c r="G1486" s="270"/>
      <c r="H1486" s="273">
        <v>27.940000000000001</v>
      </c>
      <c r="I1486" s="274"/>
      <c r="J1486" s="270"/>
      <c r="K1486" s="270"/>
      <c r="L1486" s="275"/>
      <c r="M1486" s="276"/>
      <c r="N1486" s="277"/>
      <c r="O1486" s="277"/>
      <c r="P1486" s="277"/>
      <c r="Q1486" s="277"/>
      <c r="R1486" s="277"/>
      <c r="S1486" s="277"/>
      <c r="T1486" s="278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79" t="s">
        <v>233</v>
      </c>
      <c r="AU1486" s="279" t="s">
        <v>89</v>
      </c>
      <c r="AV1486" s="15" t="s">
        <v>114</v>
      </c>
      <c r="AW1486" s="15" t="s">
        <v>35</v>
      </c>
      <c r="AX1486" s="15" t="s">
        <v>87</v>
      </c>
      <c r="AY1486" s="279" t="s">
        <v>222</v>
      </c>
    </row>
    <row r="1487" s="2" customFormat="1" ht="16.5" customHeight="1">
      <c r="A1487" s="40"/>
      <c r="B1487" s="41"/>
      <c r="C1487" s="229" t="s">
        <v>982</v>
      </c>
      <c r="D1487" s="229" t="s">
        <v>225</v>
      </c>
      <c r="E1487" s="230" t="s">
        <v>1338</v>
      </c>
      <c r="F1487" s="231" t="s">
        <v>1339</v>
      </c>
      <c r="G1487" s="232" t="s">
        <v>526</v>
      </c>
      <c r="H1487" s="233">
        <v>734.60000000000002</v>
      </c>
      <c r="I1487" s="234"/>
      <c r="J1487" s="235">
        <f>ROUND(I1487*H1487,2)</f>
        <v>0</v>
      </c>
      <c r="K1487" s="231" t="s">
        <v>229</v>
      </c>
      <c r="L1487" s="46"/>
      <c r="M1487" s="236" t="s">
        <v>1</v>
      </c>
      <c r="N1487" s="237" t="s">
        <v>45</v>
      </c>
      <c r="O1487" s="93"/>
      <c r="P1487" s="238">
        <f>O1487*H1487</f>
        <v>0</v>
      </c>
      <c r="Q1487" s="238">
        <v>1.0000000000000001E-05</v>
      </c>
      <c r="R1487" s="238">
        <f>Q1487*H1487</f>
        <v>0.007346000000000001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114</v>
      </c>
      <c r="AT1487" s="240" t="s">
        <v>225</v>
      </c>
      <c r="AU1487" s="240" t="s">
        <v>89</v>
      </c>
      <c r="AY1487" s="19" t="s">
        <v>222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87</v>
      </c>
      <c r="BK1487" s="241">
        <f>ROUND(I1487*H1487,2)</f>
        <v>0</v>
      </c>
      <c r="BL1487" s="19" t="s">
        <v>114</v>
      </c>
      <c r="BM1487" s="240" t="s">
        <v>1340</v>
      </c>
    </row>
    <row r="1488" s="2" customFormat="1">
      <c r="A1488" s="40"/>
      <c r="B1488" s="41"/>
      <c r="C1488" s="42"/>
      <c r="D1488" s="242" t="s">
        <v>231</v>
      </c>
      <c r="E1488" s="42"/>
      <c r="F1488" s="243" t="s">
        <v>1341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231</v>
      </c>
      <c r="AU1488" s="19" t="s">
        <v>89</v>
      </c>
    </row>
    <row r="1489" s="13" customFormat="1">
      <c r="A1489" s="13"/>
      <c r="B1489" s="247"/>
      <c r="C1489" s="248"/>
      <c r="D1489" s="249" t="s">
        <v>233</v>
      </c>
      <c r="E1489" s="250" t="s">
        <v>1</v>
      </c>
      <c r="F1489" s="251" t="s">
        <v>234</v>
      </c>
      <c r="G1489" s="248"/>
      <c r="H1489" s="250" t="s">
        <v>1</v>
      </c>
      <c r="I1489" s="252"/>
      <c r="J1489" s="248"/>
      <c r="K1489" s="248"/>
      <c r="L1489" s="253"/>
      <c r="M1489" s="254"/>
      <c r="N1489" s="255"/>
      <c r="O1489" s="255"/>
      <c r="P1489" s="255"/>
      <c r="Q1489" s="255"/>
      <c r="R1489" s="255"/>
      <c r="S1489" s="255"/>
      <c r="T1489" s="25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7" t="s">
        <v>233</v>
      </c>
      <c r="AU1489" s="257" t="s">
        <v>89</v>
      </c>
      <c r="AV1489" s="13" t="s">
        <v>87</v>
      </c>
      <c r="AW1489" s="13" t="s">
        <v>35</v>
      </c>
      <c r="AX1489" s="13" t="s">
        <v>80</v>
      </c>
      <c r="AY1489" s="257" t="s">
        <v>222</v>
      </c>
    </row>
    <row r="1490" s="13" customFormat="1">
      <c r="A1490" s="13"/>
      <c r="B1490" s="247"/>
      <c r="C1490" s="248"/>
      <c r="D1490" s="249" t="s">
        <v>233</v>
      </c>
      <c r="E1490" s="250" t="s">
        <v>1</v>
      </c>
      <c r="F1490" s="251" t="s">
        <v>235</v>
      </c>
      <c r="G1490" s="248"/>
      <c r="H1490" s="250" t="s">
        <v>1</v>
      </c>
      <c r="I1490" s="252"/>
      <c r="J1490" s="248"/>
      <c r="K1490" s="248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7" t="s">
        <v>233</v>
      </c>
      <c r="AU1490" s="257" t="s">
        <v>89</v>
      </c>
      <c r="AV1490" s="13" t="s">
        <v>87</v>
      </c>
      <c r="AW1490" s="13" t="s">
        <v>35</v>
      </c>
      <c r="AX1490" s="13" t="s">
        <v>80</v>
      </c>
      <c r="AY1490" s="257" t="s">
        <v>222</v>
      </c>
    </row>
    <row r="1491" s="13" customFormat="1">
      <c r="A1491" s="13"/>
      <c r="B1491" s="247"/>
      <c r="C1491" s="248"/>
      <c r="D1491" s="249" t="s">
        <v>233</v>
      </c>
      <c r="E1491" s="250" t="s">
        <v>1</v>
      </c>
      <c r="F1491" s="251" t="s">
        <v>237</v>
      </c>
      <c r="G1491" s="248"/>
      <c r="H1491" s="250" t="s">
        <v>1</v>
      </c>
      <c r="I1491" s="252"/>
      <c r="J1491" s="248"/>
      <c r="K1491" s="248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7" t="s">
        <v>233</v>
      </c>
      <c r="AU1491" s="257" t="s">
        <v>89</v>
      </c>
      <c r="AV1491" s="13" t="s">
        <v>87</v>
      </c>
      <c r="AW1491" s="13" t="s">
        <v>35</v>
      </c>
      <c r="AX1491" s="13" t="s">
        <v>80</v>
      </c>
      <c r="AY1491" s="257" t="s">
        <v>222</v>
      </c>
    </row>
    <row r="1492" s="13" customFormat="1">
      <c r="A1492" s="13"/>
      <c r="B1492" s="247"/>
      <c r="C1492" s="248"/>
      <c r="D1492" s="249" t="s">
        <v>233</v>
      </c>
      <c r="E1492" s="250" t="s">
        <v>1</v>
      </c>
      <c r="F1492" s="251" t="s">
        <v>1342</v>
      </c>
      <c r="G1492" s="248"/>
      <c r="H1492" s="250" t="s">
        <v>1</v>
      </c>
      <c r="I1492" s="252"/>
      <c r="J1492" s="248"/>
      <c r="K1492" s="248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7" t="s">
        <v>233</v>
      </c>
      <c r="AU1492" s="257" t="s">
        <v>89</v>
      </c>
      <c r="AV1492" s="13" t="s">
        <v>87</v>
      </c>
      <c r="AW1492" s="13" t="s">
        <v>35</v>
      </c>
      <c r="AX1492" s="13" t="s">
        <v>80</v>
      </c>
      <c r="AY1492" s="257" t="s">
        <v>222</v>
      </c>
    </row>
    <row r="1493" s="13" customFormat="1">
      <c r="A1493" s="13"/>
      <c r="B1493" s="247"/>
      <c r="C1493" s="248"/>
      <c r="D1493" s="249" t="s">
        <v>233</v>
      </c>
      <c r="E1493" s="250" t="s">
        <v>1</v>
      </c>
      <c r="F1493" s="251" t="s">
        <v>1343</v>
      </c>
      <c r="G1493" s="248"/>
      <c r="H1493" s="250" t="s">
        <v>1</v>
      </c>
      <c r="I1493" s="252"/>
      <c r="J1493" s="248"/>
      <c r="K1493" s="248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7" t="s">
        <v>233</v>
      </c>
      <c r="AU1493" s="257" t="s">
        <v>89</v>
      </c>
      <c r="AV1493" s="13" t="s">
        <v>87</v>
      </c>
      <c r="AW1493" s="13" t="s">
        <v>35</v>
      </c>
      <c r="AX1493" s="13" t="s">
        <v>80</v>
      </c>
      <c r="AY1493" s="257" t="s">
        <v>222</v>
      </c>
    </row>
    <row r="1494" s="14" customFormat="1">
      <c r="A1494" s="14"/>
      <c r="B1494" s="258"/>
      <c r="C1494" s="259"/>
      <c r="D1494" s="249" t="s">
        <v>233</v>
      </c>
      <c r="E1494" s="260" t="s">
        <v>1</v>
      </c>
      <c r="F1494" s="261" t="s">
        <v>1344</v>
      </c>
      <c r="G1494" s="259"/>
      <c r="H1494" s="262">
        <v>734.60000000000002</v>
      </c>
      <c r="I1494" s="263"/>
      <c r="J1494" s="259"/>
      <c r="K1494" s="259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8" t="s">
        <v>233</v>
      </c>
      <c r="AU1494" s="268" t="s">
        <v>89</v>
      </c>
      <c r="AV1494" s="14" t="s">
        <v>89</v>
      </c>
      <c r="AW1494" s="14" t="s">
        <v>35</v>
      </c>
      <c r="AX1494" s="14" t="s">
        <v>80</v>
      </c>
      <c r="AY1494" s="268" t="s">
        <v>222</v>
      </c>
    </row>
    <row r="1495" s="15" customFormat="1">
      <c r="A1495" s="15"/>
      <c r="B1495" s="269"/>
      <c r="C1495" s="270"/>
      <c r="D1495" s="249" t="s">
        <v>233</v>
      </c>
      <c r="E1495" s="271" t="s">
        <v>1</v>
      </c>
      <c r="F1495" s="272" t="s">
        <v>242</v>
      </c>
      <c r="G1495" s="270"/>
      <c r="H1495" s="273">
        <v>734.60000000000002</v>
      </c>
      <c r="I1495" s="274"/>
      <c r="J1495" s="270"/>
      <c r="K1495" s="270"/>
      <c r="L1495" s="275"/>
      <c r="M1495" s="276"/>
      <c r="N1495" s="277"/>
      <c r="O1495" s="277"/>
      <c r="P1495" s="277"/>
      <c r="Q1495" s="277"/>
      <c r="R1495" s="277"/>
      <c r="S1495" s="277"/>
      <c r="T1495" s="278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79" t="s">
        <v>233</v>
      </c>
      <c r="AU1495" s="279" t="s">
        <v>89</v>
      </c>
      <c r="AV1495" s="15" t="s">
        <v>114</v>
      </c>
      <c r="AW1495" s="15" t="s">
        <v>35</v>
      </c>
      <c r="AX1495" s="15" t="s">
        <v>87</v>
      </c>
      <c r="AY1495" s="279" t="s">
        <v>222</v>
      </c>
    </row>
    <row r="1496" s="2" customFormat="1" ht="24.15" customHeight="1">
      <c r="A1496" s="40"/>
      <c r="B1496" s="41"/>
      <c r="C1496" s="280" t="s">
        <v>1345</v>
      </c>
      <c r="D1496" s="280" t="s">
        <v>367</v>
      </c>
      <c r="E1496" s="281" t="s">
        <v>1346</v>
      </c>
      <c r="F1496" s="282" t="s">
        <v>1347</v>
      </c>
      <c r="G1496" s="283" t="s">
        <v>247</v>
      </c>
      <c r="H1496" s="284">
        <v>1.76</v>
      </c>
      <c r="I1496" s="285"/>
      <c r="J1496" s="286">
        <f>ROUND(I1496*H1496,2)</f>
        <v>0</v>
      </c>
      <c r="K1496" s="282" t="s">
        <v>229</v>
      </c>
      <c r="L1496" s="287"/>
      <c r="M1496" s="288" t="s">
        <v>1</v>
      </c>
      <c r="N1496" s="289" t="s">
        <v>45</v>
      </c>
      <c r="O1496" s="93"/>
      <c r="P1496" s="238">
        <f>O1496*H1496</f>
        <v>0</v>
      </c>
      <c r="Q1496" s="238">
        <v>0.44</v>
      </c>
      <c r="R1496" s="238">
        <f>Q1496*H1496</f>
        <v>0.77439999999999998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0" t="s">
        <v>299</v>
      </c>
      <c r="AT1496" s="240" t="s">
        <v>367</v>
      </c>
      <c r="AU1496" s="240" t="s">
        <v>89</v>
      </c>
      <c r="AY1496" s="19" t="s">
        <v>222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9" t="s">
        <v>87</v>
      </c>
      <c r="BK1496" s="241">
        <f>ROUND(I1496*H1496,2)</f>
        <v>0</v>
      </c>
      <c r="BL1496" s="19" t="s">
        <v>114</v>
      </c>
      <c r="BM1496" s="240" t="s">
        <v>1348</v>
      </c>
    </row>
    <row r="1497" s="13" customFormat="1">
      <c r="A1497" s="13"/>
      <c r="B1497" s="247"/>
      <c r="C1497" s="248"/>
      <c r="D1497" s="249" t="s">
        <v>233</v>
      </c>
      <c r="E1497" s="250" t="s">
        <v>1</v>
      </c>
      <c r="F1497" s="251" t="s">
        <v>234</v>
      </c>
      <c r="G1497" s="248"/>
      <c r="H1497" s="250" t="s">
        <v>1</v>
      </c>
      <c r="I1497" s="252"/>
      <c r="J1497" s="248"/>
      <c r="K1497" s="248"/>
      <c r="L1497" s="253"/>
      <c r="M1497" s="254"/>
      <c r="N1497" s="255"/>
      <c r="O1497" s="255"/>
      <c r="P1497" s="255"/>
      <c r="Q1497" s="255"/>
      <c r="R1497" s="255"/>
      <c r="S1497" s="255"/>
      <c r="T1497" s="256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7" t="s">
        <v>233</v>
      </c>
      <c r="AU1497" s="257" t="s">
        <v>89</v>
      </c>
      <c r="AV1497" s="13" t="s">
        <v>87</v>
      </c>
      <c r="AW1497" s="13" t="s">
        <v>35</v>
      </c>
      <c r="AX1497" s="13" t="s">
        <v>80</v>
      </c>
      <c r="AY1497" s="257" t="s">
        <v>222</v>
      </c>
    </row>
    <row r="1498" s="13" customFormat="1">
      <c r="A1498" s="13"/>
      <c r="B1498" s="247"/>
      <c r="C1498" s="248"/>
      <c r="D1498" s="249" t="s">
        <v>233</v>
      </c>
      <c r="E1498" s="250" t="s">
        <v>1</v>
      </c>
      <c r="F1498" s="251" t="s">
        <v>235</v>
      </c>
      <c r="G1498" s="248"/>
      <c r="H1498" s="250" t="s">
        <v>1</v>
      </c>
      <c r="I1498" s="252"/>
      <c r="J1498" s="248"/>
      <c r="K1498" s="248"/>
      <c r="L1498" s="253"/>
      <c r="M1498" s="254"/>
      <c r="N1498" s="255"/>
      <c r="O1498" s="255"/>
      <c r="P1498" s="255"/>
      <c r="Q1498" s="255"/>
      <c r="R1498" s="255"/>
      <c r="S1498" s="255"/>
      <c r="T1498" s="25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7" t="s">
        <v>233</v>
      </c>
      <c r="AU1498" s="257" t="s">
        <v>89</v>
      </c>
      <c r="AV1498" s="13" t="s">
        <v>87</v>
      </c>
      <c r="AW1498" s="13" t="s">
        <v>35</v>
      </c>
      <c r="AX1498" s="13" t="s">
        <v>80</v>
      </c>
      <c r="AY1498" s="257" t="s">
        <v>222</v>
      </c>
    </row>
    <row r="1499" s="13" customFormat="1">
      <c r="A1499" s="13"/>
      <c r="B1499" s="247"/>
      <c r="C1499" s="248"/>
      <c r="D1499" s="249" t="s">
        <v>233</v>
      </c>
      <c r="E1499" s="250" t="s">
        <v>1</v>
      </c>
      <c r="F1499" s="251" t="s">
        <v>237</v>
      </c>
      <c r="G1499" s="248"/>
      <c r="H1499" s="250" t="s">
        <v>1</v>
      </c>
      <c r="I1499" s="252"/>
      <c r="J1499" s="248"/>
      <c r="K1499" s="248"/>
      <c r="L1499" s="253"/>
      <c r="M1499" s="254"/>
      <c r="N1499" s="255"/>
      <c r="O1499" s="255"/>
      <c r="P1499" s="255"/>
      <c r="Q1499" s="255"/>
      <c r="R1499" s="255"/>
      <c r="S1499" s="255"/>
      <c r="T1499" s="25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7" t="s">
        <v>233</v>
      </c>
      <c r="AU1499" s="257" t="s">
        <v>89</v>
      </c>
      <c r="AV1499" s="13" t="s">
        <v>87</v>
      </c>
      <c r="AW1499" s="13" t="s">
        <v>35</v>
      </c>
      <c r="AX1499" s="13" t="s">
        <v>80</v>
      </c>
      <c r="AY1499" s="257" t="s">
        <v>222</v>
      </c>
    </row>
    <row r="1500" s="13" customFormat="1">
      <c r="A1500" s="13"/>
      <c r="B1500" s="247"/>
      <c r="C1500" s="248"/>
      <c r="D1500" s="249" t="s">
        <v>233</v>
      </c>
      <c r="E1500" s="250" t="s">
        <v>1</v>
      </c>
      <c r="F1500" s="251" t="s">
        <v>1342</v>
      </c>
      <c r="G1500" s="248"/>
      <c r="H1500" s="250" t="s">
        <v>1</v>
      </c>
      <c r="I1500" s="252"/>
      <c r="J1500" s="248"/>
      <c r="K1500" s="248"/>
      <c r="L1500" s="253"/>
      <c r="M1500" s="254"/>
      <c r="N1500" s="255"/>
      <c r="O1500" s="255"/>
      <c r="P1500" s="255"/>
      <c r="Q1500" s="255"/>
      <c r="R1500" s="255"/>
      <c r="S1500" s="255"/>
      <c r="T1500" s="256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7" t="s">
        <v>233</v>
      </c>
      <c r="AU1500" s="257" t="s">
        <v>89</v>
      </c>
      <c r="AV1500" s="13" t="s">
        <v>87</v>
      </c>
      <c r="AW1500" s="13" t="s">
        <v>35</v>
      </c>
      <c r="AX1500" s="13" t="s">
        <v>80</v>
      </c>
      <c r="AY1500" s="257" t="s">
        <v>222</v>
      </c>
    </row>
    <row r="1501" s="13" customFormat="1">
      <c r="A1501" s="13"/>
      <c r="B1501" s="247"/>
      <c r="C1501" s="248"/>
      <c r="D1501" s="249" t="s">
        <v>233</v>
      </c>
      <c r="E1501" s="250" t="s">
        <v>1</v>
      </c>
      <c r="F1501" s="251" t="s">
        <v>1343</v>
      </c>
      <c r="G1501" s="248"/>
      <c r="H1501" s="250" t="s">
        <v>1</v>
      </c>
      <c r="I1501" s="252"/>
      <c r="J1501" s="248"/>
      <c r="K1501" s="248"/>
      <c r="L1501" s="253"/>
      <c r="M1501" s="254"/>
      <c r="N1501" s="255"/>
      <c r="O1501" s="255"/>
      <c r="P1501" s="255"/>
      <c r="Q1501" s="255"/>
      <c r="R1501" s="255"/>
      <c r="S1501" s="255"/>
      <c r="T1501" s="25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7" t="s">
        <v>233</v>
      </c>
      <c r="AU1501" s="257" t="s">
        <v>89</v>
      </c>
      <c r="AV1501" s="13" t="s">
        <v>87</v>
      </c>
      <c r="AW1501" s="13" t="s">
        <v>35</v>
      </c>
      <c r="AX1501" s="13" t="s">
        <v>80</v>
      </c>
      <c r="AY1501" s="257" t="s">
        <v>222</v>
      </c>
    </row>
    <row r="1502" s="14" customFormat="1">
      <c r="A1502" s="14"/>
      <c r="B1502" s="258"/>
      <c r="C1502" s="259"/>
      <c r="D1502" s="249" t="s">
        <v>233</v>
      </c>
      <c r="E1502" s="260" t="s">
        <v>1</v>
      </c>
      <c r="F1502" s="261" t="s">
        <v>1349</v>
      </c>
      <c r="G1502" s="259"/>
      <c r="H1502" s="262">
        <v>1.76</v>
      </c>
      <c r="I1502" s="263"/>
      <c r="J1502" s="259"/>
      <c r="K1502" s="259"/>
      <c r="L1502" s="264"/>
      <c r="M1502" s="265"/>
      <c r="N1502" s="266"/>
      <c r="O1502" s="266"/>
      <c r="P1502" s="266"/>
      <c r="Q1502" s="266"/>
      <c r="R1502" s="266"/>
      <c r="S1502" s="266"/>
      <c r="T1502" s="267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8" t="s">
        <v>233</v>
      </c>
      <c r="AU1502" s="268" t="s">
        <v>89</v>
      </c>
      <c r="AV1502" s="14" t="s">
        <v>89</v>
      </c>
      <c r="AW1502" s="14" t="s">
        <v>35</v>
      </c>
      <c r="AX1502" s="14" t="s">
        <v>80</v>
      </c>
      <c r="AY1502" s="268" t="s">
        <v>222</v>
      </c>
    </row>
    <row r="1503" s="15" customFormat="1">
      <c r="A1503" s="15"/>
      <c r="B1503" s="269"/>
      <c r="C1503" s="270"/>
      <c r="D1503" s="249" t="s">
        <v>233</v>
      </c>
      <c r="E1503" s="271" t="s">
        <v>1</v>
      </c>
      <c r="F1503" s="272" t="s">
        <v>242</v>
      </c>
      <c r="G1503" s="270"/>
      <c r="H1503" s="273">
        <v>1.76</v>
      </c>
      <c r="I1503" s="274"/>
      <c r="J1503" s="270"/>
      <c r="K1503" s="270"/>
      <c r="L1503" s="275"/>
      <c r="M1503" s="276"/>
      <c r="N1503" s="277"/>
      <c r="O1503" s="277"/>
      <c r="P1503" s="277"/>
      <c r="Q1503" s="277"/>
      <c r="R1503" s="277"/>
      <c r="S1503" s="277"/>
      <c r="T1503" s="278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79" t="s">
        <v>233</v>
      </c>
      <c r="AU1503" s="279" t="s">
        <v>89</v>
      </c>
      <c r="AV1503" s="15" t="s">
        <v>114</v>
      </c>
      <c r="AW1503" s="15" t="s">
        <v>35</v>
      </c>
      <c r="AX1503" s="15" t="s">
        <v>87</v>
      </c>
      <c r="AY1503" s="279" t="s">
        <v>222</v>
      </c>
    </row>
    <row r="1504" s="2" customFormat="1" ht="16.5" customHeight="1">
      <c r="A1504" s="40"/>
      <c r="B1504" s="41"/>
      <c r="C1504" s="229" t="s">
        <v>986</v>
      </c>
      <c r="D1504" s="229" t="s">
        <v>225</v>
      </c>
      <c r="E1504" s="230" t="s">
        <v>1350</v>
      </c>
      <c r="F1504" s="231" t="s">
        <v>1351</v>
      </c>
      <c r="G1504" s="232" t="s">
        <v>526</v>
      </c>
      <c r="H1504" s="233">
        <v>470.27199999999999</v>
      </c>
      <c r="I1504" s="234"/>
      <c r="J1504" s="235">
        <f>ROUND(I1504*H1504,2)</f>
        <v>0</v>
      </c>
      <c r="K1504" s="231" t="s">
        <v>229</v>
      </c>
      <c r="L1504" s="46"/>
      <c r="M1504" s="236" t="s">
        <v>1</v>
      </c>
      <c r="N1504" s="237" t="s">
        <v>45</v>
      </c>
      <c r="O1504" s="93"/>
      <c r="P1504" s="238">
        <f>O1504*H1504</f>
        <v>0</v>
      </c>
      <c r="Q1504" s="238">
        <v>1.0000000000000001E-05</v>
      </c>
      <c r="R1504" s="238">
        <f>Q1504*H1504</f>
        <v>0.0047027200000000005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267</v>
      </c>
      <c r="AT1504" s="240" t="s">
        <v>225</v>
      </c>
      <c r="AU1504" s="240" t="s">
        <v>89</v>
      </c>
      <c r="AY1504" s="19" t="s">
        <v>222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87</v>
      </c>
      <c r="BK1504" s="241">
        <f>ROUND(I1504*H1504,2)</f>
        <v>0</v>
      </c>
      <c r="BL1504" s="19" t="s">
        <v>267</v>
      </c>
      <c r="BM1504" s="240" t="s">
        <v>1352</v>
      </c>
    </row>
    <row r="1505" s="2" customFormat="1">
      <c r="A1505" s="40"/>
      <c r="B1505" s="41"/>
      <c r="C1505" s="42"/>
      <c r="D1505" s="242" t="s">
        <v>231</v>
      </c>
      <c r="E1505" s="42"/>
      <c r="F1505" s="243" t="s">
        <v>1353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231</v>
      </c>
      <c r="AU1505" s="19" t="s">
        <v>89</v>
      </c>
    </row>
    <row r="1506" s="13" customFormat="1">
      <c r="A1506" s="13"/>
      <c r="B1506" s="247"/>
      <c r="C1506" s="248"/>
      <c r="D1506" s="249" t="s">
        <v>233</v>
      </c>
      <c r="E1506" s="250" t="s">
        <v>1</v>
      </c>
      <c r="F1506" s="251" t="s">
        <v>234</v>
      </c>
      <c r="G1506" s="248"/>
      <c r="H1506" s="250" t="s">
        <v>1</v>
      </c>
      <c r="I1506" s="252"/>
      <c r="J1506" s="248"/>
      <c r="K1506" s="248"/>
      <c r="L1506" s="253"/>
      <c r="M1506" s="254"/>
      <c r="N1506" s="255"/>
      <c r="O1506" s="255"/>
      <c r="P1506" s="255"/>
      <c r="Q1506" s="255"/>
      <c r="R1506" s="255"/>
      <c r="S1506" s="255"/>
      <c r="T1506" s="25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7" t="s">
        <v>233</v>
      </c>
      <c r="AU1506" s="257" t="s">
        <v>89</v>
      </c>
      <c r="AV1506" s="13" t="s">
        <v>87</v>
      </c>
      <c r="AW1506" s="13" t="s">
        <v>35</v>
      </c>
      <c r="AX1506" s="13" t="s">
        <v>80</v>
      </c>
      <c r="AY1506" s="257" t="s">
        <v>222</v>
      </c>
    </row>
    <row r="1507" s="13" customFormat="1">
      <c r="A1507" s="13"/>
      <c r="B1507" s="247"/>
      <c r="C1507" s="248"/>
      <c r="D1507" s="249" t="s">
        <v>233</v>
      </c>
      <c r="E1507" s="250" t="s">
        <v>1</v>
      </c>
      <c r="F1507" s="251" t="s">
        <v>235</v>
      </c>
      <c r="G1507" s="248"/>
      <c r="H1507" s="250" t="s">
        <v>1</v>
      </c>
      <c r="I1507" s="252"/>
      <c r="J1507" s="248"/>
      <c r="K1507" s="248"/>
      <c r="L1507" s="253"/>
      <c r="M1507" s="254"/>
      <c r="N1507" s="255"/>
      <c r="O1507" s="255"/>
      <c r="P1507" s="255"/>
      <c r="Q1507" s="255"/>
      <c r="R1507" s="255"/>
      <c r="S1507" s="255"/>
      <c r="T1507" s="25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7" t="s">
        <v>233</v>
      </c>
      <c r="AU1507" s="257" t="s">
        <v>89</v>
      </c>
      <c r="AV1507" s="13" t="s">
        <v>87</v>
      </c>
      <c r="AW1507" s="13" t="s">
        <v>35</v>
      </c>
      <c r="AX1507" s="13" t="s">
        <v>80</v>
      </c>
      <c r="AY1507" s="257" t="s">
        <v>222</v>
      </c>
    </row>
    <row r="1508" s="13" customFormat="1">
      <c r="A1508" s="13"/>
      <c r="B1508" s="247"/>
      <c r="C1508" s="248"/>
      <c r="D1508" s="249" t="s">
        <v>233</v>
      </c>
      <c r="E1508" s="250" t="s">
        <v>1</v>
      </c>
      <c r="F1508" s="251" t="s">
        <v>1354</v>
      </c>
      <c r="G1508" s="248"/>
      <c r="H1508" s="250" t="s">
        <v>1</v>
      </c>
      <c r="I1508" s="252"/>
      <c r="J1508" s="248"/>
      <c r="K1508" s="248"/>
      <c r="L1508" s="253"/>
      <c r="M1508" s="254"/>
      <c r="N1508" s="255"/>
      <c r="O1508" s="255"/>
      <c r="P1508" s="255"/>
      <c r="Q1508" s="255"/>
      <c r="R1508" s="255"/>
      <c r="S1508" s="255"/>
      <c r="T1508" s="25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7" t="s">
        <v>233</v>
      </c>
      <c r="AU1508" s="257" t="s">
        <v>89</v>
      </c>
      <c r="AV1508" s="13" t="s">
        <v>87</v>
      </c>
      <c r="AW1508" s="13" t="s">
        <v>35</v>
      </c>
      <c r="AX1508" s="13" t="s">
        <v>80</v>
      </c>
      <c r="AY1508" s="257" t="s">
        <v>222</v>
      </c>
    </row>
    <row r="1509" s="13" customFormat="1">
      <c r="A1509" s="13"/>
      <c r="B1509" s="247"/>
      <c r="C1509" s="248"/>
      <c r="D1509" s="249" t="s">
        <v>233</v>
      </c>
      <c r="E1509" s="250" t="s">
        <v>1</v>
      </c>
      <c r="F1509" s="251" t="s">
        <v>237</v>
      </c>
      <c r="G1509" s="248"/>
      <c r="H1509" s="250" t="s">
        <v>1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7" t="s">
        <v>233</v>
      </c>
      <c r="AU1509" s="257" t="s">
        <v>89</v>
      </c>
      <c r="AV1509" s="13" t="s">
        <v>87</v>
      </c>
      <c r="AW1509" s="13" t="s">
        <v>35</v>
      </c>
      <c r="AX1509" s="13" t="s">
        <v>80</v>
      </c>
      <c r="AY1509" s="257" t="s">
        <v>222</v>
      </c>
    </row>
    <row r="1510" s="13" customFormat="1">
      <c r="A1510" s="13"/>
      <c r="B1510" s="247"/>
      <c r="C1510" s="248"/>
      <c r="D1510" s="249" t="s">
        <v>233</v>
      </c>
      <c r="E1510" s="250" t="s">
        <v>1</v>
      </c>
      <c r="F1510" s="251" t="s">
        <v>1355</v>
      </c>
      <c r="G1510" s="248"/>
      <c r="H1510" s="250" t="s">
        <v>1</v>
      </c>
      <c r="I1510" s="252"/>
      <c r="J1510" s="248"/>
      <c r="K1510" s="248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7" t="s">
        <v>233</v>
      </c>
      <c r="AU1510" s="257" t="s">
        <v>89</v>
      </c>
      <c r="AV1510" s="13" t="s">
        <v>87</v>
      </c>
      <c r="AW1510" s="13" t="s">
        <v>35</v>
      </c>
      <c r="AX1510" s="13" t="s">
        <v>80</v>
      </c>
      <c r="AY1510" s="257" t="s">
        <v>222</v>
      </c>
    </row>
    <row r="1511" s="14" customFormat="1">
      <c r="A1511" s="14"/>
      <c r="B1511" s="258"/>
      <c r="C1511" s="259"/>
      <c r="D1511" s="249" t="s">
        <v>233</v>
      </c>
      <c r="E1511" s="260" t="s">
        <v>1</v>
      </c>
      <c r="F1511" s="261" t="s">
        <v>1356</v>
      </c>
      <c r="G1511" s="259"/>
      <c r="H1511" s="262">
        <v>411.66399999999999</v>
      </c>
      <c r="I1511" s="263"/>
      <c r="J1511" s="259"/>
      <c r="K1511" s="259"/>
      <c r="L1511" s="264"/>
      <c r="M1511" s="265"/>
      <c r="N1511" s="266"/>
      <c r="O1511" s="266"/>
      <c r="P1511" s="266"/>
      <c r="Q1511" s="266"/>
      <c r="R1511" s="266"/>
      <c r="S1511" s="266"/>
      <c r="T1511" s="267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8" t="s">
        <v>233</v>
      </c>
      <c r="AU1511" s="268" t="s">
        <v>89</v>
      </c>
      <c r="AV1511" s="14" t="s">
        <v>89</v>
      </c>
      <c r="AW1511" s="14" t="s">
        <v>35</v>
      </c>
      <c r="AX1511" s="14" t="s">
        <v>80</v>
      </c>
      <c r="AY1511" s="268" t="s">
        <v>222</v>
      </c>
    </row>
    <row r="1512" s="13" customFormat="1">
      <c r="A1512" s="13"/>
      <c r="B1512" s="247"/>
      <c r="C1512" s="248"/>
      <c r="D1512" s="249" t="s">
        <v>233</v>
      </c>
      <c r="E1512" s="250" t="s">
        <v>1</v>
      </c>
      <c r="F1512" s="251" t="s">
        <v>1336</v>
      </c>
      <c r="G1512" s="248"/>
      <c r="H1512" s="250" t="s">
        <v>1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7" t="s">
        <v>233</v>
      </c>
      <c r="AU1512" s="257" t="s">
        <v>89</v>
      </c>
      <c r="AV1512" s="13" t="s">
        <v>87</v>
      </c>
      <c r="AW1512" s="13" t="s">
        <v>35</v>
      </c>
      <c r="AX1512" s="13" t="s">
        <v>80</v>
      </c>
      <c r="AY1512" s="257" t="s">
        <v>222</v>
      </c>
    </row>
    <row r="1513" s="14" customFormat="1">
      <c r="A1513" s="14"/>
      <c r="B1513" s="258"/>
      <c r="C1513" s="259"/>
      <c r="D1513" s="249" t="s">
        <v>233</v>
      </c>
      <c r="E1513" s="260" t="s">
        <v>1</v>
      </c>
      <c r="F1513" s="261" t="s">
        <v>1357</v>
      </c>
      <c r="G1513" s="259"/>
      <c r="H1513" s="262">
        <v>58.607999999999997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8" t="s">
        <v>233</v>
      </c>
      <c r="AU1513" s="268" t="s">
        <v>89</v>
      </c>
      <c r="AV1513" s="14" t="s">
        <v>89</v>
      </c>
      <c r="AW1513" s="14" t="s">
        <v>35</v>
      </c>
      <c r="AX1513" s="14" t="s">
        <v>80</v>
      </c>
      <c r="AY1513" s="268" t="s">
        <v>222</v>
      </c>
    </row>
    <row r="1514" s="15" customFormat="1">
      <c r="A1514" s="15"/>
      <c r="B1514" s="269"/>
      <c r="C1514" s="270"/>
      <c r="D1514" s="249" t="s">
        <v>233</v>
      </c>
      <c r="E1514" s="271" t="s">
        <v>1</v>
      </c>
      <c r="F1514" s="272" t="s">
        <v>242</v>
      </c>
      <c r="G1514" s="270"/>
      <c r="H1514" s="273">
        <v>470.27199999999999</v>
      </c>
      <c r="I1514" s="274"/>
      <c r="J1514" s="270"/>
      <c r="K1514" s="270"/>
      <c r="L1514" s="275"/>
      <c r="M1514" s="276"/>
      <c r="N1514" s="277"/>
      <c r="O1514" s="277"/>
      <c r="P1514" s="277"/>
      <c r="Q1514" s="277"/>
      <c r="R1514" s="277"/>
      <c r="S1514" s="277"/>
      <c r="T1514" s="278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9" t="s">
        <v>233</v>
      </c>
      <c r="AU1514" s="279" t="s">
        <v>89</v>
      </c>
      <c r="AV1514" s="15" t="s">
        <v>114</v>
      </c>
      <c r="AW1514" s="15" t="s">
        <v>35</v>
      </c>
      <c r="AX1514" s="15" t="s">
        <v>87</v>
      </c>
      <c r="AY1514" s="279" t="s">
        <v>222</v>
      </c>
    </row>
    <row r="1515" s="2" customFormat="1" ht="16.5" customHeight="1">
      <c r="A1515" s="40"/>
      <c r="B1515" s="41"/>
      <c r="C1515" s="280" t="s">
        <v>1358</v>
      </c>
      <c r="D1515" s="280" t="s">
        <v>367</v>
      </c>
      <c r="E1515" s="281" t="s">
        <v>1359</v>
      </c>
      <c r="F1515" s="282" t="s">
        <v>1360</v>
      </c>
      <c r="G1515" s="283" t="s">
        <v>247</v>
      </c>
      <c r="H1515" s="284">
        <v>2.4380000000000002</v>
      </c>
      <c r="I1515" s="285"/>
      <c r="J1515" s="286">
        <f>ROUND(I1515*H1515,2)</f>
        <v>0</v>
      </c>
      <c r="K1515" s="282" t="s">
        <v>229</v>
      </c>
      <c r="L1515" s="287"/>
      <c r="M1515" s="288" t="s">
        <v>1</v>
      </c>
      <c r="N1515" s="289" t="s">
        <v>45</v>
      </c>
      <c r="O1515" s="93"/>
      <c r="P1515" s="238">
        <f>O1515*H1515</f>
        <v>0</v>
      </c>
      <c r="Q1515" s="238">
        <v>0.55000000000000004</v>
      </c>
      <c r="R1515" s="238">
        <f>Q1515*H1515</f>
        <v>1.3409000000000002</v>
      </c>
      <c r="S1515" s="238">
        <v>0</v>
      </c>
      <c r="T1515" s="239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0" t="s">
        <v>468</v>
      </c>
      <c r="AT1515" s="240" t="s">
        <v>367</v>
      </c>
      <c r="AU1515" s="240" t="s">
        <v>89</v>
      </c>
      <c r="AY1515" s="19" t="s">
        <v>222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9" t="s">
        <v>87</v>
      </c>
      <c r="BK1515" s="241">
        <f>ROUND(I1515*H1515,2)</f>
        <v>0</v>
      </c>
      <c r="BL1515" s="19" t="s">
        <v>267</v>
      </c>
      <c r="BM1515" s="240" t="s">
        <v>1361</v>
      </c>
    </row>
    <row r="1516" s="14" customFormat="1">
      <c r="A1516" s="14"/>
      <c r="B1516" s="258"/>
      <c r="C1516" s="259"/>
      <c r="D1516" s="249" t="s">
        <v>233</v>
      </c>
      <c r="E1516" s="260" t="s">
        <v>1</v>
      </c>
      <c r="F1516" s="261" t="s">
        <v>1362</v>
      </c>
      <c r="G1516" s="259"/>
      <c r="H1516" s="262">
        <v>2.3220000000000001</v>
      </c>
      <c r="I1516" s="263"/>
      <c r="J1516" s="259"/>
      <c r="K1516" s="259"/>
      <c r="L1516" s="264"/>
      <c r="M1516" s="265"/>
      <c r="N1516" s="266"/>
      <c r="O1516" s="266"/>
      <c r="P1516" s="266"/>
      <c r="Q1516" s="266"/>
      <c r="R1516" s="266"/>
      <c r="S1516" s="266"/>
      <c r="T1516" s="267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8" t="s">
        <v>233</v>
      </c>
      <c r="AU1516" s="268" t="s">
        <v>89</v>
      </c>
      <c r="AV1516" s="14" t="s">
        <v>89</v>
      </c>
      <c r="AW1516" s="14" t="s">
        <v>35</v>
      </c>
      <c r="AX1516" s="14" t="s">
        <v>80</v>
      </c>
      <c r="AY1516" s="268" t="s">
        <v>222</v>
      </c>
    </row>
    <row r="1517" s="15" customFormat="1">
      <c r="A1517" s="15"/>
      <c r="B1517" s="269"/>
      <c r="C1517" s="270"/>
      <c r="D1517" s="249" t="s">
        <v>233</v>
      </c>
      <c r="E1517" s="271" t="s">
        <v>1</v>
      </c>
      <c r="F1517" s="272" t="s">
        <v>242</v>
      </c>
      <c r="G1517" s="270"/>
      <c r="H1517" s="273">
        <v>2.3220000000000001</v>
      </c>
      <c r="I1517" s="274"/>
      <c r="J1517" s="270"/>
      <c r="K1517" s="270"/>
      <c r="L1517" s="275"/>
      <c r="M1517" s="276"/>
      <c r="N1517" s="277"/>
      <c r="O1517" s="277"/>
      <c r="P1517" s="277"/>
      <c r="Q1517" s="277"/>
      <c r="R1517" s="277"/>
      <c r="S1517" s="277"/>
      <c r="T1517" s="278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79" t="s">
        <v>233</v>
      </c>
      <c r="AU1517" s="279" t="s">
        <v>89</v>
      </c>
      <c r="AV1517" s="15" t="s">
        <v>114</v>
      </c>
      <c r="AW1517" s="15" t="s">
        <v>35</v>
      </c>
      <c r="AX1517" s="15" t="s">
        <v>80</v>
      </c>
      <c r="AY1517" s="279" t="s">
        <v>222</v>
      </c>
    </row>
    <row r="1518" s="14" customFormat="1">
      <c r="A1518" s="14"/>
      <c r="B1518" s="258"/>
      <c r="C1518" s="259"/>
      <c r="D1518" s="249" t="s">
        <v>233</v>
      </c>
      <c r="E1518" s="260" t="s">
        <v>1</v>
      </c>
      <c r="F1518" s="261" t="s">
        <v>1363</v>
      </c>
      <c r="G1518" s="259"/>
      <c r="H1518" s="262">
        <v>2.4380000000000002</v>
      </c>
      <c r="I1518" s="263"/>
      <c r="J1518" s="259"/>
      <c r="K1518" s="259"/>
      <c r="L1518" s="264"/>
      <c r="M1518" s="265"/>
      <c r="N1518" s="266"/>
      <c r="O1518" s="266"/>
      <c r="P1518" s="266"/>
      <c r="Q1518" s="266"/>
      <c r="R1518" s="266"/>
      <c r="S1518" s="266"/>
      <c r="T1518" s="26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8" t="s">
        <v>233</v>
      </c>
      <c r="AU1518" s="268" t="s">
        <v>89</v>
      </c>
      <c r="AV1518" s="14" t="s">
        <v>89</v>
      </c>
      <c r="AW1518" s="14" t="s">
        <v>35</v>
      </c>
      <c r="AX1518" s="14" t="s">
        <v>87</v>
      </c>
      <c r="AY1518" s="268" t="s">
        <v>222</v>
      </c>
    </row>
    <row r="1519" s="2" customFormat="1" ht="16.5" customHeight="1">
      <c r="A1519" s="40"/>
      <c r="B1519" s="41"/>
      <c r="C1519" s="229" t="s">
        <v>998</v>
      </c>
      <c r="D1519" s="229" t="s">
        <v>225</v>
      </c>
      <c r="E1519" s="230" t="s">
        <v>1364</v>
      </c>
      <c r="F1519" s="231" t="s">
        <v>1365</v>
      </c>
      <c r="G1519" s="232" t="s">
        <v>228</v>
      </c>
      <c r="H1519" s="233">
        <v>267.19999999999999</v>
      </c>
      <c r="I1519" s="234"/>
      <c r="J1519" s="235">
        <f>ROUND(I1519*H1519,2)</f>
        <v>0</v>
      </c>
      <c r="K1519" s="231" t="s">
        <v>229</v>
      </c>
      <c r="L1519" s="46"/>
      <c r="M1519" s="236" t="s">
        <v>1</v>
      </c>
      <c r="N1519" s="237" t="s">
        <v>45</v>
      </c>
      <c r="O1519" s="93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267</v>
      </c>
      <c r="AT1519" s="240" t="s">
        <v>225</v>
      </c>
      <c r="AU1519" s="240" t="s">
        <v>89</v>
      </c>
      <c r="AY1519" s="19" t="s">
        <v>222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87</v>
      </c>
      <c r="BK1519" s="241">
        <f>ROUND(I1519*H1519,2)</f>
        <v>0</v>
      </c>
      <c r="BL1519" s="19" t="s">
        <v>267</v>
      </c>
      <c r="BM1519" s="240" t="s">
        <v>1366</v>
      </c>
    </row>
    <row r="1520" s="2" customFormat="1">
      <c r="A1520" s="40"/>
      <c r="B1520" s="41"/>
      <c r="C1520" s="42"/>
      <c r="D1520" s="242" t="s">
        <v>231</v>
      </c>
      <c r="E1520" s="42"/>
      <c r="F1520" s="243" t="s">
        <v>1367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231</v>
      </c>
      <c r="AU1520" s="19" t="s">
        <v>89</v>
      </c>
    </row>
    <row r="1521" s="13" customFormat="1">
      <c r="A1521" s="13"/>
      <c r="B1521" s="247"/>
      <c r="C1521" s="248"/>
      <c r="D1521" s="249" t="s">
        <v>233</v>
      </c>
      <c r="E1521" s="250" t="s">
        <v>1</v>
      </c>
      <c r="F1521" s="251" t="s">
        <v>234</v>
      </c>
      <c r="G1521" s="248"/>
      <c r="H1521" s="250" t="s">
        <v>1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7" t="s">
        <v>233</v>
      </c>
      <c r="AU1521" s="257" t="s">
        <v>89</v>
      </c>
      <c r="AV1521" s="13" t="s">
        <v>87</v>
      </c>
      <c r="AW1521" s="13" t="s">
        <v>35</v>
      </c>
      <c r="AX1521" s="13" t="s">
        <v>80</v>
      </c>
      <c r="AY1521" s="257" t="s">
        <v>222</v>
      </c>
    </row>
    <row r="1522" s="13" customFormat="1">
      <c r="A1522" s="13"/>
      <c r="B1522" s="247"/>
      <c r="C1522" s="248"/>
      <c r="D1522" s="249" t="s">
        <v>233</v>
      </c>
      <c r="E1522" s="250" t="s">
        <v>1</v>
      </c>
      <c r="F1522" s="251" t="s">
        <v>235</v>
      </c>
      <c r="G1522" s="248"/>
      <c r="H1522" s="250" t="s">
        <v>1</v>
      </c>
      <c r="I1522" s="252"/>
      <c r="J1522" s="248"/>
      <c r="K1522" s="248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7" t="s">
        <v>233</v>
      </c>
      <c r="AU1522" s="257" t="s">
        <v>89</v>
      </c>
      <c r="AV1522" s="13" t="s">
        <v>87</v>
      </c>
      <c r="AW1522" s="13" t="s">
        <v>35</v>
      </c>
      <c r="AX1522" s="13" t="s">
        <v>80</v>
      </c>
      <c r="AY1522" s="257" t="s">
        <v>222</v>
      </c>
    </row>
    <row r="1523" s="13" customFormat="1">
      <c r="A1523" s="13"/>
      <c r="B1523" s="247"/>
      <c r="C1523" s="248"/>
      <c r="D1523" s="249" t="s">
        <v>233</v>
      </c>
      <c r="E1523" s="250" t="s">
        <v>1</v>
      </c>
      <c r="F1523" s="251" t="s">
        <v>237</v>
      </c>
      <c r="G1523" s="248"/>
      <c r="H1523" s="250" t="s">
        <v>1</v>
      </c>
      <c r="I1523" s="252"/>
      <c r="J1523" s="248"/>
      <c r="K1523" s="248"/>
      <c r="L1523" s="253"/>
      <c r="M1523" s="254"/>
      <c r="N1523" s="255"/>
      <c r="O1523" s="255"/>
      <c r="P1523" s="255"/>
      <c r="Q1523" s="255"/>
      <c r="R1523" s="255"/>
      <c r="S1523" s="255"/>
      <c r="T1523" s="256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7" t="s">
        <v>233</v>
      </c>
      <c r="AU1523" s="257" t="s">
        <v>89</v>
      </c>
      <c r="AV1523" s="13" t="s">
        <v>87</v>
      </c>
      <c r="AW1523" s="13" t="s">
        <v>35</v>
      </c>
      <c r="AX1523" s="13" t="s">
        <v>80</v>
      </c>
      <c r="AY1523" s="257" t="s">
        <v>222</v>
      </c>
    </row>
    <row r="1524" s="13" customFormat="1">
      <c r="A1524" s="13"/>
      <c r="B1524" s="247"/>
      <c r="C1524" s="248"/>
      <c r="D1524" s="249" t="s">
        <v>233</v>
      </c>
      <c r="E1524" s="250" t="s">
        <v>1</v>
      </c>
      <c r="F1524" s="251" t="s">
        <v>1107</v>
      </c>
      <c r="G1524" s="248"/>
      <c r="H1524" s="250" t="s">
        <v>1</v>
      </c>
      <c r="I1524" s="252"/>
      <c r="J1524" s="248"/>
      <c r="K1524" s="248"/>
      <c r="L1524" s="253"/>
      <c r="M1524" s="254"/>
      <c r="N1524" s="255"/>
      <c r="O1524" s="255"/>
      <c r="P1524" s="255"/>
      <c r="Q1524" s="255"/>
      <c r="R1524" s="255"/>
      <c r="S1524" s="255"/>
      <c r="T1524" s="25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7" t="s">
        <v>233</v>
      </c>
      <c r="AU1524" s="257" t="s">
        <v>89</v>
      </c>
      <c r="AV1524" s="13" t="s">
        <v>87</v>
      </c>
      <c r="AW1524" s="13" t="s">
        <v>35</v>
      </c>
      <c r="AX1524" s="13" t="s">
        <v>80</v>
      </c>
      <c r="AY1524" s="257" t="s">
        <v>222</v>
      </c>
    </row>
    <row r="1525" s="14" customFormat="1">
      <c r="A1525" s="14"/>
      <c r="B1525" s="258"/>
      <c r="C1525" s="259"/>
      <c r="D1525" s="249" t="s">
        <v>233</v>
      </c>
      <c r="E1525" s="260" t="s">
        <v>1</v>
      </c>
      <c r="F1525" s="261" t="s">
        <v>1368</v>
      </c>
      <c r="G1525" s="259"/>
      <c r="H1525" s="262">
        <v>233.90000000000001</v>
      </c>
      <c r="I1525" s="263"/>
      <c r="J1525" s="259"/>
      <c r="K1525" s="259"/>
      <c r="L1525" s="264"/>
      <c r="M1525" s="265"/>
      <c r="N1525" s="266"/>
      <c r="O1525" s="266"/>
      <c r="P1525" s="266"/>
      <c r="Q1525" s="266"/>
      <c r="R1525" s="266"/>
      <c r="S1525" s="266"/>
      <c r="T1525" s="267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8" t="s">
        <v>233</v>
      </c>
      <c r="AU1525" s="268" t="s">
        <v>89</v>
      </c>
      <c r="AV1525" s="14" t="s">
        <v>89</v>
      </c>
      <c r="AW1525" s="14" t="s">
        <v>35</v>
      </c>
      <c r="AX1525" s="14" t="s">
        <v>80</v>
      </c>
      <c r="AY1525" s="268" t="s">
        <v>222</v>
      </c>
    </row>
    <row r="1526" s="13" customFormat="1">
      <c r="A1526" s="13"/>
      <c r="B1526" s="247"/>
      <c r="C1526" s="248"/>
      <c r="D1526" s="249" t="s">
        <v>233</v>
      </c>
      <c r="E1526" s="250" t="s">
        <v>1</v>
      </c>
      <c r="F1526" s="251" t="s">
        <v>1336</v>
      </c>
      <c r="G1526" s="248"/>
      <c r="H1526" s="250" t="s">
        <v>1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7" t="s">
        <v>233</v>
      </c>
      <c r="AU1526" s="257" t="s">
        <v>89</v>
      </c>
      <c r="AV1526" s="13" t="s">
        <v>87</v>
      </c>
      <c r="AW1526" s="13" t="s">
        <v>35</v>
      </c>
      <c r="AX1526" s="13" t="s">
        <v>80</v>
      </c>
      <c r="AY1526" s="257" t="s">
        <v>222</v>
      </c>
    </row>
    <row r="1527" s="14" customFormat="1">
      <c r="A1527" s="14"/>
      <c r="B1527" s="258"/>
      <c r="C1527" s="259"/>
      <c r="D1527" s="249" t="s">
        <v>233</v>
      </c>
      <c r="E1527" s="260" t="s">
        <v>1</v>
      </c>
      <c r="F1527" s="261" t="s">
        <v>1369</v>
      </c>
      <c r="G1527" s="259"/>
      <c r="H1527" s="262">
        <v>33.299999999999997</v>
      </c>
      <c r="I1527" s="263"/>
      <c r="J1527" s="259"/>
      <c r="K1527" s="259"/>
      <c r="L1527" s="264"/>
      <c r="M1527" s="265"/>
      <c r="N1527" s="266"/>
      <c r="O1527" s="266"/>
      <c r="P1527" s="266"/>
      <c r="Q1527" s="266"/>
      <c r="R1527" s="266"/>
      <c r="S1527" s="266"/>
      <c r="T1527" s="267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8" t="s">
        <v>233</v>
      </c>
      <c r="AU1527" s="268" t="s">
        <v>89</v>
      </c>
      <c r="AV1527" s="14" t="s">
        <v>89</v>
      </c>
      <c r="AW1527" s="14" t="s">
        <v>35</v>
      </c>
      <c r="AX1527" s="14" t="s">
        <v>80</v>
      </c>
      <c r="AY1527" s="268" t="s">
        <v>222</v>
      </c>
    </row>
    <row r="1528" s="15" customFormat="1">
      <c r="A1528" s="15"/>
      <c r="B1528" s="269"/>
      <c r="C1528" s="270"/>
      <c r="D1528" s="249" t="s">
        <v>233</v>
      </c>
      <c r="E1528" s="271" t="s">
        <v>1</v>
      </c>
      <c r="F1528" s="272" t="s">
        <v>242</v>
      </c>
      <c r="G1528" s="270"/>
      <c r="H1528" s="273">
        <v>267.19999999999999</v>
      </c>
      <c r="I1528" s="274"/>
      <c r="J1528" s="270"/>
      <c r="K1528" s="270"/>
      <c r="L1528" s="275"/>
      <c r="M1528" s="276"/>
      <c r="N1528" s="277"/>
      <c r="O1528" s="277"/>
      <c r="P1528" s="277"/>
      <c r="Q1528" s="277"/>
      <c r="R1528" s="277"/>
      <c r="S1528" s="277"/>
      <c r="T1528" s="278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9" t="s">
        <v>233</v>
      </c>
      <c r="AU1528" s="279" t="s">
        <v>89</v>
      </c>
      <c r="AV1528" s="15" t="s">
        <v>114</v>
      </c>
      <c r="AW1528" s="15" t="s">
        <v>35</v>
      </c>
      <c r="AX1528" s="15" t="s">
        <v>87</v>
      </c>
      <c r="AY1528" s="279" t="s">
        <v>222</v>
      </c>
    </row>
    <row r="1529" s="2" customFormat="1" ht="21.75" customHeight="1">
      <c r="A1529" s="40"/>
      <c r="B1529" s="41"/>
      <c r="C1529" s="280" t="s">
        <v>1370</v>
      </c>
      <c r="D1529" s="280" t="s">
        <v>367</v>
      </c>
      <c r="E1529" s="281" t="s">
        <v>1371</v>
      </c>
      <c r="F1529" s="282" t="s">
        <v>1372</v>
      </c>
      <c r="G1529" s="283" t="s">
        <v>247</v>
      </c>
      <c r="H1529" s="284">
        <v>8.4169999999999998</v>
      </c>
      <c r="I1529" s="285"/>
      <c r="J1529" s="286">
        <f>ROUND(I1529*H1529,2)</f>
        <v>0</v>
      </c>
      <c r="K1529" s="282" t="s">
        <v>229</v>
      </c>
      <c r="L1529" s="287"/>
      <c r="M1529" s="288" t="s">
        <v>1</v>
      </c>
      <c r="N1529" s="289" t="s">
        <v>45</v>
      </c>
      <c r="O1529" s="93"/>
      <c r="P1529" s="238">
        <f>O1529*H1529</f>
        <v>0</v>
      </c>
      <c r="Q1529" s="238">
        <v>0.55000000000000004</v>
      </c>
      <c r="R1529" s="238">
        <f>Q1529*H1529</f>
        <v>4.6293500000000005</v>
      </c>
      <c r="S1529" s="238">
        <v>0</v>
      </c>
      <c r="T1529" s="239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0" t="s">
        <v>468</v>
      </c>
      <c r="AT1529" s="240" t="s">
        <v>367</v>
      </c>
      <c r="AU1529" s="240" t="s">
        <v>89</v>
      </c>
      <c r="AY1529" s="19" t="s">
        <v>222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9" t="s">
        <v>87</v>
      </c>
      <c r="BK1529" s="241">
        <f>ROUND(I1529*H1529,2)</f>
        <v>0</v>
      </c>
      <c r="BL1529" s="19" t="s">
        <v>267</v>
      </c>
      <c r="BM1529" s="240" t="s">
        <v>1373</v>
      </c>
    </row>
    <row r="1530" s="14" customFormat="1">
      <c r="A1530" s="14"/>
      <c r="B1530" s="258"/>
      <c r="C1530" s="259"/>
      <c r="D1530" s="249" t="s">
        <v>233</v>
      </c>
      <c r="E1530" s="260" t="s">
        <v>1</v>
      </c>
      <c r="F1530" s="261" t="s">
        <v>1374</v>
      </c>
      <c r="G1530" s="259"/>
      <c r="H1530" s="262">
        <v>8.4169999999999998</v>
      </c>
      <c r="I1530" s="263"/>
      <c r="J1530" s="259"/>
      <c r="K1530" s="259"/>
      <c r="L1530" s="264"/>
      <c r="M1530" s="265"/>
      <c r="N1530" s="266"/>
      <c r="O1530" s="266"/>
      <c r="P1530" s="266"/>
      <c r="Q1530" s="266"/>
      <c r="R1530" s="266"/>
      <c r="S1530" s="266"/>
      <c r="T1530" s="26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8" t="s">
        <v>233</v>
      </c>
      <c r="AU1530" s="268" t="s">
        <v>89</v>
      </c>
      <c r="AV1530" s="14" t="s">
        <v>89</v>
      </c>
      <c r="AW1530" s="14" t="s">
        <v>35</v>
      </c>
      <c r="AX1530" s="14" t="s">
        <v>80</v>
      </c>
      <c r="AY1530" s="268" t="s">
        <v>222</v>
      </c>
    </row>
    <row r="1531" s="15" customFormat="1">
      <c r="A1531" s="15"/>
      <c r="B1531" s="269"/>
      <c r="C1531" s="270"/>
      <c r="D1531" s="249" t="s">
        <v>233</v>
      </c>
      <c r="E1531" s="271" t="s">
        <v>1</v>
      </c>
      <c r="F1531" s="272" t="s">
        <v>242</v>
      </c>
      <c r="G1531" s="270"/>
      <c r="H1531" s="273">
        <v>8.4169999999999998</v>
      </c>
      <c r="I1531" s="274"/>
      <c r="J1531" s="270"/>
      <c r="K1531" s="270"/>
      <c r="L1531" s="275"/>
      <c r="M1531" s="276"/>
      <c r="N1531" s="277"/>
      <c r="O1531" s="277"/>
      <c r="P1531" s="277"/>
      <c r="Q1531" s="277"/>
      <c r="R1531" s="277"/>
      <c r="S1531" s="277"/>
      <c r="T1531" s="278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79" t="s">
        <v>233</v>
      </c>
      <c r="AU1531" s="279" t="s">
        <v>89</v>
      </c>
      <c r="AV1531" s="15" t="s">
        <v>114</v>
      </c>
      <c r="AW1531" s="15" t="s">
        <v>35</v>
      </c>
      <c r="AX1531" s="15" t="s">
        <v>87</v>
      </c>
      <c r="AY1531" s="279" t="s">
        <v>222</v>
      </c>
    </row>
    <row r="1532" s="2" customFormat="1" ht="24.15" customHeight="1">
      <c r="A1532" s="40"/>
      <c r="B1532" s="41"/>
      <c r="C1532" s="229" t="s">
        <v>1375</v>
      </c>
      <c r="D1532" s="229" t="s">
        <v>225</v>
      </c>
      <c r="E1532" s="230" t="s">
        <v>1376</v>
      </c>
      <c r="F1532" s="231" t="s">
        <v>1377</v>
      </c>
      <c r="G1532" s="232" t="s">
        <v>228</v>
      </c>
      <c r="H1532" s="233">
        <v>267.19999999999999</v>
      </c>
      <c r="I1532" s="234"/>
      <c r="J1532" s="235">
        <f>ROUND(I1532*H1532,2)</f>
        <v>0</v>
      </c>
      <c r="K1532" s="231" t="s">
        <v>229</v>
      </c>
      <c r="L1532" s="46"/>
      <c r="M1532" s="236" t="s">
        <v>1</v>
      </c>
      <c r="N1532" s="237" t="s">
        <v>45</v>
      </c>
      <c r="O1532" s="93"/>
      <c r="P1532" s="238">
        <f>O1532*H1532</f>
        <v>0</v>
      </c>
      <c r="Q1532" s="238">
        <v>0.00018000000000000001</v>
      </c>
      <c r="R1532" s="238">
        <f>Q1532*H1532</f>
        <v>0.048096</v>
      </c>
      <c r="S1532" s="238">
        <v>0</v>
      </c>
      <c r="T1532" s="239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0" t="s">
        <v>267</v>
      </c>
      <c r="AT1532" s="240" t="s">
        <v>225</v>
      </c>
      <c r="AU1532" s="240" t="s">
        <v>89</v>
      </c>
      <c r="AY1532" s="19" t="s">
        <v>222</v>
      </c>
      <c r="BE1532" s="241">
        <f>IF(N1532="základní",J1532,0)</f>
        <v>0</v>
      </c>
      <c r="BF1532" s="241">
        <f>IF(N1532="snížená",J1532,0)</f>
        <v>0</v>
      </c>
      <c r="BG1532" s="241">
        <f>IF(N1532="zákl. přenesená",J1532,0)</f>
        <v>0</v>
      </c>
      <c r="BH1532" s="241">
        <f>IF(N1532="sníž. přenesená",J1532,0)</f>
        <v>0</v>
      </c>
      <c r="BI1532" s="241">
        <f>IF(N1532="nulová",J1532,0)</f>
        <v>0</v>
      </c>
      <c r="BJ1532" s="19" t="s">
        <v>87</v>
      </c>
      <c r="BK1532" s="241">
        <f>ROUND(I1532*H1532,2)</f>
        <v>0</v>
      </c>
      <c r="BL1532" s="19" t="s">
        <v>267</v>
      </c>
      <c r="BM1532" s="240" t="s">
        <v>1378</v>
      </c>
    </row>
    <row r="1533" s="2" customFormat="1">
      <c r="A1533" s="40"/>
      <c r="B1533" s="41"/>
      <c r="C1533" s="42"/>
      <c r="D1533" s="242" t="s">
        <v>231</v>
      </c>
      <c r="E1533" s="42"/>
      <c r="F1533" s="243" t="s">
        <v>1379</v>
      </c>
      <c r="G1533" s="42"/>
      <c r="H1533" s="42"/>
      <c r="I1533" s="244"/>
      <c r="J1533" s="42"/>
      <c r="K1533" s="42"/>
      <c r="L1533" s="46"/>
      <c r="M1533" s="245"/>
      <c r="N1533" s="246"/>
      <c r="O1533" s="93"/>
      <c r="P1533" s="93"/>
      <c r="Q1533" s="93"/>
      <c r="R1533" s="93"/>
      <c r="S1533" s="93"/>
      <c r="T1533" s="94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231</v>
      </c>
      <c r="AU1533" s="19" t="s">
        <v>89</v>
      </c>
    </row>
    <row r="1534" s="13" customFormat="1">
      <c r="A1534" s="13"/>
      <c r="B1534" s="247"/>
      <c r="C1534" s="248"/>
      <c r="D1534" s="249" t="s">
        <v>233</v>
      </c>
      <c r="E1534" s="250" t="s">
        <v>1</v>
      </c>
      <c r="F1534" s="251" t="s">
        <v>234</v>
      </c>
      <c r="G1534" s="248"/>
      <c r="H1534" s="250" t="s">
        <v>1</v>
      </c>
      <c r="I1534" s="252"/>
      <c r="J1534" s="248"/>
      <c r="K1534" s="248"/>
      <c r="L1534" s="253"/>
      <c r="M1534" s="254"/>
      <c r="N1534" s="255"/>
      <c r="O1534" s="255"/>
      <c r="P1534" s="255"/>
      <c r="Q1534" s="255"/>
      <c r="R1534" s="255"/>
      <c r="S1534" s="255"/>
      <c r="T1534" s="256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7" t="s">
        <v>233</v>
      </c>
      <c r="AU1534" s="257" t="s">
        <v>89</v>
      </c>
      <c r="AV1534" s="13" t="s">
        <v>87</v>
      </c>
      <c r="AW1534" s="13" t="s">
        <v>35</v>
      </c>
      <c r="AX1534" s="13" t="s">
        <v>80</v>
      </c>
      <c r="AY1534" s="257" t="s">
        <v>222</v>
      </c>
    </row>
    <row r="1535" s="13" customFormat="1">
      <c r="A1535" s="13"/>
      <c r="B1535" s="247"/>
      <c r="C1535" s="248"/>
      <c r="D1535" s="249" t="s">
        <v>233</v>
      </c>
      <c r="E1535" s="250" t="s">
        <v>1</v>
      </c>
      <c r="F1535" s="251" t="s">
        <v>235</v>
      </c>
      <c r="G1535" s="248"/>
      <c r="H1535" s="250" t="s">
        <v>1</v>
      </c>
      <c r="I1535" s="252"/>
      <c r="J1535" s="248"/>
      <c r="K1535" s="248"/>
      <c r="L1535" s="253"/>
      <c r="M1535" s="254"/>
      <c r="N1535" s="255"/>
      <c r="O1535" s="255"/>
      <c r="P1535" s="255"/>
      <c r="Q1535" s="255"/>
      <c r="R1535" s="255"/>
      <c r="S1535" s="255"/>
      <c r="T1535" s="256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7" t="s">
        <v>233</v>
      </c>
      <c r="AU1535" s="257" t="s">
        <v>89</v>
      </c>
      <c r="AV1535" s="13" t="s">
        <v>87</v>
      </c>
      <c r="AW1535" s="13" t="s">
        <v>35</v>
      </c>
      <c r="AX1535" s="13" t="s">
        <v>80</v>
      </c>
      <c r="AY1535" s="257" t="s">
        <v>222</v>
      </c>
    </row>
    <row r="1536" s="13" customFormat="1">
      <c r="A1536" s="13"/>
      <c r="B1536" s="247"/>
      <c r="C1536" s="248"/>
      <c r="D1536" s="249" t="s">
        <v>233</v>
      </c>
      <c r="E1536" s="250" t="s">
        <v>1</v>
      </c>
      <c r="F1536" s="251" t="s">
        <v>237</v>
      </c>
      <c r="G1536" s="248"/>
      <c r="H1536" s="250" t="s">
        <v>1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7" t="s">
        <v>233</v>
      </c>
      <c r="AU1536" s="257" t="s">
        <v>89</v>
      </c>
      <c r="AV1536" s="13" t="s">
        <v>87</v>
      </c>
      <c r="AW1536" s="13" t="s">
        <v>35</v>
      </c>
      <c r="AX1536" s="13" t="s">
        <v>80</v>
      </c>
      <c r="AY1536" s="257" t="s">
        <v>222</v>
      </c>
    </row>
    <row r="1537" s="13" customFormat="1">
      <c r="A1537" s="13"/>
      <c r="B1537" s="247"/>
      <c r="C1537" s="248"/>
      <c r="D1537" s="249" t="s">
        <v>233</v>
      </c>
      <c r="E1537" s="250" t="s">
        <v>1</v>
      </c>
      <c r="F1537" s="251" t="s">
        <v>1107</v>
      </c>
      <c r="G1537" s="248"/>
      <c r="H1537" s="250" t="s">
        <v>1</v>
      </c>
      <c r="I1537" s="252"/>
      <c r="J1537" s="248"/>
      <c r="K1537" s="248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7" t="s">
        <v>233</v>
      </c>
      <c r="AU1537" s="257" t="s">
        <v>89</v>
      </c>
      <c r="AV1537" s="13" t="s">
        <v>87</v>
      </c>
      <c r="AW1537" s="13" t="s">
        <v>35</v>
      </c>
      <c r="AX1537" s="13" t="s">
        <v>80</v>
      </c>
      <c r="AY1537" s="257" t="s">
        <v>222</v>
      </c>
    </row>
    <row r="1538" s="14" customFormat="1">
      <c r="A1538" s="14"/>
      <c r="B1538" s="258"/>
      <c r="C1538" s="259"/>
      <c r="D1538" s="249" t="s">
        <v>233</v>
      </c>
      <c r="E1538" s="260" t="s">
        <v>1</v>
      </c>
      <c r="F1538" s="261" t="s">
        <v>1368</v>
      </c>
      <c r="G1538" s="259"/>
      <c r="H1538" s="262">
        <v>233.90000000000001</v>
      </c>
      <c r="I1538" s="263"/>
      <c r="J1538" s="259"/>
      <c r="K1538" s="259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8" t="s">
        <v>233</v>
      </c>
      <c r="AU1538" s="268" t="s">
        <v>89</v>
      </c>
      <c r="AV1538" s="14" t="s">
        <v>89</v>
      </c>
      <c r="AW1538" s="14" t="s">
        <v>35</v>
      </c>
      <c r="AX1538" s="14" t="s">
        <v>80</v>
      </c>
      <c r="AY1538" s="268" t="s">
        <v>222</v>
      </c>
    </row>
    <row r="1539" s="13" customFormat="1">
      <c r="A1539" s="13"/>
      <c r="B1539" s="247"/>
      <c r="C1539" s="248"/>
      <c r="D1539" s="249" t="s">
        <v>233</v>
      </c>
      <c r="E1539" s="250" t="s">
        <v>1</v>
      </c>
      <c r="F1539" s="251" t="s">
        <v>1336</v>
      </c>
      <c r="G1539" s="248"/>
      <c r="H1539" s="250" t="s">
        <v>1</v>
      </c>
      <c r="I1539" s="252"/>
      <c r="J1539" s="248"/>
      <c r="K1539" s="248"/>
      <c r="L1539" s="253"/>
      <c r="M1539" s="254"/>
      <c r="N1539" s="255"/>
      <c r="O1539" s="255"/>
      <c r="P1539" s="255"/>
      <c r="Q1539" s="255"/>
      <c r="R1539" s="255"/>
      <c r="S1539" s="255"/>
      <c r="T1539" s="256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7" t="s">
        <v>233</v>
      </c>
      <c r="AU1539" s="257" t="s">
        <v>89</v>
      </c>
      <c r="AV1539" s="13" t="s">
        <v>87</v>
      </c>
      <c r="AW1539" s="13" t="s">
        <v>35</v>
      </c>
      <c r="AX1539" s="13" t="s">
        <v>80</v>
      </c>
      <c r="AY1539" s="257" t="s">
        <v>222</v>
      </c>
    </row>
    <row r="1540" s="14" customFormat="1">
      <c r="A1540" s="14"/>
      <c r="B1540" s="258"/>
      <c r="C1540" s="259"/>
      <c r="D1540" s="249" t="s">
        <v>233</v>
      </c>
      <c r="E1540" s="260" t="s">
        <v>1</v>
      </c>
      <c r="F1540" s="261" t="s">
        <v>1369</v>
      </c>
      <c r="G1540" s="259"/>
      <c r="H1540" s="262">
        <v>33.299999999999997</v>
      </c>
      <c r="I1540" s="263"/>
      <c r="J1540" s="259"/>
      <c r="K1540" s="259"/>
      <c r="L1540" s="264"/>
      <c r="M1540" s="265"/>
      <c r="N1540" s="266"/>
      <c r="O1540" s="266"/>
      <c r="P1540" s="266"/>
      <c r="Q1540" s="266"/>
      <c r="R1540" s="266"/>
      <c r="S1540" s="266"/>
      <c r="T1540" s="267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8" t="s">
        <v>233</v>
      </c>
      <c r="AU1540" s="268" t="s">
        <v>89</v>
      </c>
      <c r="AV1540" s="14" t="s">
        <v>89</v>
      </c>
      <c r="AW1540" s="14" t="s">
        <v>35</v>
      </c>
      <c r="AX1540" s="14" t="s">
        <v>80</v>
      </c>
      <c r="AY1540" s="268" t="s">
        <v>222</v>
      </c>
    </row>
    <row r="1541" s="15" customFormat="1">
      <c r="A1541" s="15"/>
      <c r="B1541" s="269"/>
      <c r="C1541" s="270"/>
      <c r="D1541" s="249" t="s">
        <v>233</v>
      </c>
      <c r="E1541" s="271" t="s">
        <v>1</v>
      </c>
      <c r="F1541" s="272" t="s">
        <v>242</v>
      </c>
      <c r="G1541" s="270"/>
      <c r="H1541" s="273">
        <v>267.19999999999999</v>
      </c>
      <c r="I1541" s="274"/>
      <c r="J1541" s="270"/>
      <c r="K1541" s="270"/>
      <c r="L1541" s="275"/>
      <c r="M1541" s="276"/>
      <c r="N1541" s="277"/>
      <c r="O1541" s="277"/>
      <c r="P1541" s="277"/>
      <c r="Q1541" s="277"/>
      <c r="R1541" s="277"/>
      <c r="S1541" s="277"/>
      <c r="T1541" s="278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9" t="s">
        <v>233</v>
      </c>
      <c r="AU1541" s="279" t="s">
        <v>89</v>
      </c>
      <c r="AV1541" s="15" t="s">
        <v>114</v>
      </c>
      <c r="AW1541" s="15" t="s">
        <v>35</v>
      </c>
      <c r="AX1541" s="15" t="s">
        <v>87</v>
      </c>
      <c r="AY1541" s="279" t="s">
        <v>222</v>
      </c>
    </row>
    <row r="1542" s="2" customFormat="1" ht="24.15" customHeight="1">
      <c r="A1542" s="40"/>
      <c r="B1542" s="41"/>
      <c r="C1542" s="229" t="s">
        <v>1380</v>
      </c>
      <c r="D1542" s="229" t="s">
        <v>225</v>
      </c>
      <c r="E1542" s="230" t="s">
        <v>1381</v>
      </c>
      <c r="F1542" s="231" t="s">
        <v>1382</v>
      </c>
      <c r="G1542" s="232" t="s">
        <v>526</v>
      </c>
      <c r="H1542" s="233">
        <v>16</v>
      </c>
      <c r="I1542" s="234"/>
      <c r="J1542" s="235">
        <f>ROUND(I1542*H1542,2)</f>
        <v>0</v>
      </c>
      <c r="K1542" s="231" t="s">
        <v>229</v>
      </c>
      <c r="L1542" s="46"/>
      <c r="M1542" s="236" t="s">
        <v>1</v>
      </c>
      <c r="N1542" s="237" t="s">
        <v>45</v>
      </c>
      <c r="O1542" s="93"/>
      <c r="P1542" s="238">
        <f>O1542*H1542</f>
        <v>0</v>
      </c>
      <c r="Q1542" s="238">
        <v>0</v>
      </c>
      <c r="R1542" s="238">
        <f>Q1542*H1542</f>
        <v>0</v>
      </c>
      <c r="S1542" s="238">
        <v>0</v>
      </c>
      <c r="T1542" s="239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40" t="s">
        <v>267</v>
      </c>
      <c r="AT1542" s="240" t="s">
        <v>225</v>
      </c>
      <c r="AU1542" s="240" t="s">
        <v>89</v>
      </c>
      <c r="AY1542" s="19" t="s">
        <v>222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9" t="s">
        <v>87</v>
      </c>
      <c r="BK1542" s="241">
        <f>ROUND(I1542*H1542,2)</f>
        <v>0</v>
      </c>
      <c r="BL1542" s="19" t="s">
        <v>267</v>
      </c>
      <c r="BM1542" s="240" t="s">
        <v>1383</v>
      </c>
    </row>
    <row r="1543" s="2" customFormat="1">
      <c r="A1543" s="40"/>
      <c r="B1543" s="41"/>
      <c r="C1543" s="42"/>
      <c r="D1543" s="242" t="s">
        <v>231</v>
      </c>
      <c r="E1543" s="42"/>
      <c r="F1543" s="243" t="s">
        <v>1384</v>
      </c>
      <c r="G1543" s="42"/>
      <c r="H1543" s="42"/>
      <c r="I1543" s="244"/>
      <c r="J1543" s="42"/>
      <c r="K1543" s="42"/>
      <c r="L1543" s="46"/>
      <c r="M1543" s="245"/>
      <c r="N1543" s="246"/>
      <c r="O1543" s="93"/>
      <c r="P1543" s="93"/>
      <c r="Q1543" s="93"/>
      <c r="R1543" s="93"/>
      <c r="S1543" s="93"/>
      <c r="T1543" s="94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231</v>
      </c>
      <c r="AU1543" s="19" t="s">
        <v>89</v>
      </c>
    </row>
    <row r="1544" s="13" customFormat="1">
      <c r="A1544" s="13"/>
      <c r="B1544" s="247"/>
      <c r="C1544" s="248"/>
      <c r="D1544" s="249" t="s">
        <v>233</v>
      </c>
      <c r="E1544" s="250" t="s">
        <v>1</v>
      </c>
      <c r="F1544" s="251" t="s">
        <v>234</v>
      </c>
      <c r="G1544" s="248"/>
      <c r="H1544" s="250" t="s">
        <v>1</v>
      </c>
      <c r="I1544" s="252"/>
      <c r="J1544" s="248"/>
      <c r="K1544" s="248"/>
      <c r="L1544" s="253"/>
      <c r="M1544" s="254"/>
      <c r="N1544" s="255"/>
      <c r="O1544" s="255"/>
      <c r="P1544" s="255"/>
      <c r="Q1544" s="255"/>
      <c r="R1544" s="255"/>
      <c r="S1544" s="255"/>
      <c r="T1544" s="256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7" t="s">
        <v>233</v>
      </c>
      <c r="AU1544" s="257" t="s">
        <v>89</v>
      </c>
      <c r="AV1544" s="13" t="s">
        <v>87</v>
      </c>
      <c r="AW1544" s="13" t="s">
        <v>35</v>
      </c>
      <c r="AX1544" s="13" t="s">
        <v>80</v>
      </c>
      <c r="AY1544" s="257" t="s">
        <v>222</v>
      </c>
    </row>
    <row r="1545" s="13" customFormat="1">
      <c r="A1545" s="13"/>
      <c r="B1545" s="247"/>
      <c r="C1545" s="248"/>
      <c r="D1545" s="249" t="s">
        <v>233</v>
      </c>
      <c r="E1545" s="250" t="s">
        <v>1</v>
      </c>
      <c r="F1545" s="251" t="s">
        <v>235</v>
      </c>
      <c r="G1545" s="248"/>
      <c r="H1545" s="250" t="s">
        <v>1</v>
      </c>
      <c r="I1545" s="252"/>
      <c r="J1545" s="248"/>
      <c r="K1545" s="248"/>
      <c r="L1545" s="253"/>
      <c r="M1545" s="254"/>
      <c r="N1545" s="255"/>
      <c r="O1545" s="255"/>
      <c r="P1545" s="255"/>
      <c r="Q1545" s="255"/>
      <c r="R1545" s="255"/>
      <c r="S1545" s="255"/>
      <c r="T1545" s="25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7" t="s">
        <v>233</v>
      </c>
      <c r="AU1545" s="257" t="s">
        <v>89</v>
      </c>
      <c r="AV1545" s="13" t="s">
        <v>87</v>
      </c>
      <c r="AW1545" s="13" t="s">
        <v>35</v>
      </c>
      <c r="AX1545" s="13" t="s">
        <v>80</v>
      </c>
      <c r="AY1545" s="257" t="s">
        <v>222</v>
      </c>
    </row>
    <row r="1546" s="13" customFormat="1">
      <c r="A1546" s="13"/>
      <c r="B1546" s="247"/>
      <c r="C1546" s="248"/>
      <c r="D1546" s="249" t="s">
        <v>233</v>
      </c>
      <c r="E1546" s="250" t="s">
        <v>1</v>
      </c>
      <c r="F1546" s="251" t="s">
        <v>237</v>
      </c>
      <c r="G1546" s="248"/>
      <c r="H1546" s="250" t="s">
        <v>1</v>
      </c>
      <c r="I1546" s="252"/>
      <c r="J1546" s="248"/>
      <c r="K1546" s="248"/>
      <c r="L1546" s="253"/>
      <c r="M1546" s="254"/>
      <c r="N1546" s="255"/>
      <c r="O1546" s="255"/>
      <c r="P1546" s="255"/>
      <c r="Q1546" s="255"/>
      <c r="R1546" s="255"/>
      <c r="S1546" s="255"/>
      <c r="T1546" s="256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7" t="s">
        <v>233</v>
      </c>
      <c r="AU1546" s="257" t="s">
        <v>89</v>
      </c>
      <c r="AV1546" s="13" t="s">
        <v>87</v>
      </c>
      <c r="AW1546" s="13" t="s">
        <v>35</v>
      </c>
      <c r="AX1546" s="13" t="s">
        <v>80</v>
      </c>
      <c r="AY1546" s="257" t="s">
        <v>222</v>
      </c>
    </row>
    <row r="1547" s="13" customFormat="1">
      <c r="A1547" s="13"/>
      <c r="B1547" s="247"/>
      <c r="C1547" s="248"/>
      <c r="D1547" s="249" t="s">
        <v>233</v>
      </c>
      <c r="E1547" s="250" t="s">
        <v>1</v>
      </c>
      <c r="F1547" s="251" t="s">
        <v>1385</v>
      </c>
      <c r="G1547" s="248"/>
      <c r="H1547" s="250" t="s">
        <v>1</v>
      </c>
      <c r="I1547" s="252"/>
      <c r="J1547" s="248"/>
      <c r="K1547" s="248"/>
      <c r="L1547" s="253"/>
      <c r="M1547" s="254"/>
      <c r="N1547" s="255"/>
      <c r="O1547" s="255"/>
      <c r="P1547" s="255"/>
      <c r="Q1547" s="255"/>
      <c r="R1547" s="255"/>
      <c r="S1547" s="255"/>
      <c r="T1547" s="25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7" t="s">
        <v>233</v>
      </c>
      <c r="AU1547" s="257" t="s">
        <v>89</v>
      </c>
      <c r="AV1547" s="13" t="s">
        <v>87</v>
      </c>
      <c r="AW1547" s="13" t="s">
        <v>35</v>
      </c>
      <c r="AX1547" s="13" t="s">
        <v>80</v>
      </c>
      <c r="AY1547" s="257" t="s">
        <v>222</v>
      </c>
    </row>
    <row r="1548" s="13" customFormat="1">
      <c r="A1548" s="13"/>
      <c r="B1548" s="247"/>
      <c r="C1548" s="248"/>
      <c r="D1548" s="249" t="s">
        <v>233</v>
      </c>
      <c r="E1548" s="250" t="s">
        <v>1</v>
      </c>
      <c r="F1548" s="251" t="s">
        <v>1386</v>
      </c>
      <c r="G1548" s="248"/>
      <c r="H1548" s="250" t="s">
        <v>1</v>
      </c>
      <c r="I1548" s="252"/>
      <c r="J1548" s="248"/>
      <c r="K1548" s="248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7" t="s">
        <v>233</v>
      </c>
      <c r="AU1548" s="257" t="s">
        <v>89</v>
      </c>
      <c r="AV1548" s="13" t="s">
        <v>87</v>
      </c>
      <c r="AW1548" s="13" t="s">
        <v>35</v>
      </c>
      <c r="AX1548" s="13" t="s">
        <v>80</v>
      </c>
      <c r="AY1548" s="257" t="s">
        <v>222</v>
      </c>
    </row>
    <row r="1549" s="14" customFormat="1">
      <c r="A1549" s="14"/>
      <c r="B1549" s="258"/>
      <c r="C1549" s="259"/>
      <c r="D1549" s="249" t="s">
        <v>233</v>
      </c>
      <c r="E1549" s="260" t="s">
        <v>1</v>
      </c>
      <c r="F1549" s="261" t="s">
        <v>1387</v>
      </c>
      <c r="G1549" s="259"/>
      <c r="H1549" s="262">
        <v>16</v>
      </c>
      <c r="I1549" s="263"/>
      <c r="J1549" s="259"/>
      <c r="K1549" s="259"/>
      <c r="L1549" s="264"/>
      <c r="M1549" s="265"/>
      <c r="N1549" s="266"/>
      <c r="O1549" s="266"/>
      <c r="P1549" s="266"/>
      <c r="Q1549" s="266"/>
      <c r="R1549" s="266"/>
      <c r="S1549" s="266"/>
      <c r="T1549" s="267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8" t="s">
        <v>233</v>
      </c>
      <c r="AU1549" s="268" t="s">
        <v>89</v>
      </c>
      <c r="AV1549" s="14" t="s">
        <v>89</v>
      </c>
      <c r="AW1549" s="14" t="s">
        <v>35</v>
      </c>
      <c r="AX1549" s="14" t="s">
        <v>80</v>
      </c>
      <c r="AY1549" s="268" t="s">
        <v>222</v>
      </c>
    </row>
    <row r="1550" s="15" customFormat="1">
      <c r="A1550" s="15"/>
      <c r="B1550" s="269"/>
      <c r="C1550" s="270"/>
      <c r="D1550" s="249" t="s">
        <v>233</v>
      </c>
      <c r="E1550" s="271" t="s">
        <v>1</v>
      </c>
      <c r="F1550" s="272" t="s">
        <v>242</v>
      </c>
      <c r="G1550" s="270"/>
      <c r="H1550" s="273">
        <v>16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79" t="s">
        <v>233</v>
      </c>
      <c r="AU1550" s="279" t="s">
        <v>89</v>
      </c>
      <c r="AV1550" s="15" t="s">
        <v>114</v>
      </c>
      <c r="AW1550" s="15" t="s">
        <v>35</v>
      </c>
      <c r="AX1550" s="15" t="s">
        <v>87</v>
      </c>
      <c r="AY1550" s="279" t="s">
        <v>222</v>
      </c>
    </row>
    <row r="1551" s="2" customFormat="1" ht="24.15" customHeight="1">
      <c r="A1551" s="40"/>
      <c r="B1551" s="41"/>
      <c r="C1551" s="229" t="s">
        <v>1014</v>
      </c>
      <c r="D1551" s="229" t="s">
        <v>225</v>
      </c>
      <c r="E1551" s="230" t="s">
        <v>1388</v>
      </c>
      <c r="F1551" s="231" t="s">
        <v>1389</v>
      </c>
      <c r="G1551" s="232" t="s">
        <v>526</v>
      </c>
      <c r="H1551" s="233">
        <v>23.600000000000001</v>
      </c>
      <c r="I1551" s="234"/>
      <c r="J1551" s="235">
        <f>ROUND(I1551*H1551,2)</f>
        <v>0</v>
      </c>
      <c r="K1551" s="231" t="s">
        <v>229</v>
      </c>
      <c r="L1551" s="46"/>
      <c r="M1551" s="236" t="s">
        <v>1</v>
      </c>
      <c r="N1551" s="237" t="s">
        <v>45</v>
      </c>
      <c r="O1551" s="93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267</v>
      </c>
      <c r="AT1551" s="240" t="s">
        <v>225</v>
      </c>
      <c r="AU1551" s="240" t="s">
        <v>89</v>
      </c>
      <c r="AY1551" s="19" t="s">
        <v>222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9" t="s">
        <v>87</v>
      </c>
      <c r="BK1551" s="241">
        <f>ROUND(I1551*H1551,2)</f>
        <v>0</v>
      </c>
      <c r="BL1551" s="19" t="s">
        <v>267</v>
      </c>
      <c r="BM1551" s="240" t="s">
        <v>1390</v>
      </c>
    </row>
    <row r="1552" s="2" customFormat="1">
      <c r="A1552" s="40"/>
      <c r="B1552" s="41"/>
      <c r="C1552" s="42"/>
      <c r="D1552" s="242" t="s">
        <v>231</v>
      </c>
      <c r="E1552" s="42"/>
      <c r="F1552" s="243" t="s">
        <v>1391</v>
      </c>
      <c r="G1552" s="42"/>
      <c r="H1552" s="42"/>
      <c r="I1552" s="244"/>
      <c r="J1552" s="42"/>
      <c r="K1552" s="42"/>
      <c r="L1552" s="46"/>
      <c r="M1552" s="245"/>
      <c r="N1552" s="246"/>
      <c r="O1552" s="93"/>
      <c r="P1552" s="93"/>
      <c r="Q1552" s="93"/>
      <c r="R1552" s="93"/>
      <c r="S1552" s="93"/>
      <c r="T1552" s="94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231</v>
      </c>
      <c r="AU1552" s="19" t="s">
        <v>89</v>
      </c>
    </row>
    <row r="1553" s="13" customFormat="1">
      <c r="A1553" s="13"/>
      <c r="B1553" s="247"/>
      <c r="C1553" s="248"/>
      <c r="D1553" s="249" t="s">
        <v>233</v>
      </c>
      <c r="E1553" s="250" t="s">
        <v>1</v>
      </c>
      <c r="F1553" s="251" t="s">
        <v>234</v>
      </c>
      <c r="G1553" s="248"/>
      <c r="H1553" s="250" t="s">
        <v>1</v>
      </c>
      <c r="I1553" s="252"/>
      <c r="J1553" s="248"/>
      <c r="K1553" s="248"/>
      <c r="L1553" s="253"/>
      <c r="M1553" s="254"/>
      <c r="N1553" s="255"/>
      <c r="O1553" s="255"/>
      <c r="P1553" s="255"/>
      <c r="Q1553" s="255"/>
      <c r="R1553" s="255"/>
      <c r="S1553" s="255"/>
      <c r="T1553" s="256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7" t="s">
        <v>233</v>
      </c>
      <c r="AU1553" s="257" t="s">
        <v>89</v>
      </c>
      <c r="AV1553" s="13" t="s">
        <v>87</v>
      </c>
      <c r="AW1553" s="13" t="s">
        <v>35</v>
      </c>
      <c r="AX1553" s="13" t="s">
        <v>80</v>
      </c>
      <c r="AY1553" s="257" t="s">
        <v>222</v>
      </c>
    </row>
    <row r="1554" s="13" customFormat="1">
      <c r="A1554" s="13"/>
      <c r="B1554" s="247"/>
      <c r="C1554" s="248"/>
      <c r="D1554" s="249" t="s">
        <v>233</v>
      </c>
      <c r="E1554" s="250" t="s">
        <v>1</v>
      </c>
      <c r="F1554" s="251" t="s">
        <v>235</v>
      </c>
      <c r="G1554" s="248"/>
      <c r="H1554" s="250" t="s">
        <v>1</v>
      </c>
      <c r="I1554" s="252"/>
      <c r="J1554" s="248"/>
      <c r="K1554" s="248"/>
      <c r="L1554" s="253"/>
      <c r="M1554" s="254"/>
      <c r="N1554" s="255"/>
      <c r="O1554" s="255"/>
      <c r="P1554" s="255"/>
      <c r="Q1554" s="255"/>
      <c r="R1554" s="255"/>
      <c r="S1554" s="255"/>
      <c r="T1554" s="256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7" t="s">
        <v>233</v>
      </c>
      <c r="AU1554" s="257" t="s">
        <v>89</v>
      </c>
      <c r="AV1554" s="13" t="s">
        <v>87</v>
      </c>
      <c r="AW1554" s="13" t="s">
        <v>35</v>
      </c>
      <c r="AX1554" s="13" t="s">
        <v>80</v>
      </c>
      <c r="AY1554" s="257" t="s">
        <v>222</v>
      </c>
    </row>
    <row r="1555" s="13" customFormat="1">
      <c r="A1555" s="13"/>
      <c r="B1555" s="247"/>
      <c r="C1555" s="248"/>
      <c r="D1555" s="249" t="s">
        <v>233</v>
      </c>
      <c r="E1555" s="250" t="s">
        <v>1</v>
      </c>
      <c r="F1555" s="251" t="s">
        <v>237</v>
      </c>
      <c r="G1555" s="248"/>
      <c r="H1555" s="250" t="s">
        <v>1</v>
      </c>
      <c r="I1555" s="252"/>
      <c r="J1555" s="248"/>
      <c r="K1555" s="248"/>
      <c r="L1555" s="253"/>
      <c r="M1555" s="254"/>
      <c r="N1555" s="255"/>
      <c r="O1555" s="255"/>
      <c r="P1555" s="255"/>
      <c r="Q1555" s="255"/>
      <c r="R1555" s="255"/>
      <c r="S1555" s="255"/>
      <c r="T1555" s="256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7" t="s">
        <v>233</v>
      </c>
      <c r="AU1555" s="257" t="s">
        <v>89</v>
      </c>
      <c r="AV1555" s="13" t="s">
        <v>87</v>
      </c>
      <c r="AW1555" s="13" t="s">
        <v>35</v>
      </c>
      <c r="AX1555" s="13" t="s">
        <v>80</v>
      </c>
      <c r="AY1555" s="257" t="s">
        <v>222</v>
      </c>
    </row>
    <row r="1556" s="13" customFormat="1">
      <c r="A1556" s="13"/>
      <c r="B1556" s="247"/>
      <c r="C1556" s="248"/>
      <c r="D1556" s="249" t="s">
        <v>233</v>
      </c>
      <c r="E1556" s="250" t="s">
        <v>1</v>
      </c>
      <c r="F1556" s="251" t="s">
        <v>1385</v>
      </c>
      <c r="G1556" s="248"/>
      <c r="H1556" s="250" t="s">
        <v>1</v>
      </c>
      <c r="I1556" s="252"/>
      <c r="J1556" s="248"/>
      <c r="K1556" s="248"/>
      <c r="L1556" s="253"/>
      <c r="M1556" s="254"/>
      <c r="N1556" s="255"/>
      <c r="O1556" s="255"/>
      <c r="P1556" s="255"/>
      <c r="Q1556" s="255"/>
      <c r="R1556" s="255"/>
      <c r="S1556" s="255"/>
      <c r="T1556" s="256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7" t="s">
        <v>233</v>
      </c>
      <c r="AU1556" s="257" t="s">
        <v>89</v>
      </c>
      <c r="AV1556" s="13" t="s">
        <v>87</v>
      </c>
      <c r="AW1556" s="13" t="s">
        <v>35</v>
      </c>
      <c r="AX1556" s="13" t="s">
        <v>80</v>
      </c>
      <c r="AY1556" s="257" t="s">
        <v>222</v>
      </c>
    </row>
    <row r="1557" s="13" customFormat="1">
      <c r="A1557" s="13"/>
      <c r="B1557" s="247"/>
      <c r="C1557" s="248"/>
      <c r="D1557" s="249" t="s">
        <v>233</v>
      </c>
      <c r="E1557" s="250" t="s">
        <v>1</v>
      </c>
      <c r="F1557" s="251" t="s">
        <v>1392</v>
      </c>
      <c r="G1557" s="248"/>
      <c r="H1557" s="250" t="s">
        <v>1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7" t="s">
        <v>233</v>
      </c>
      <c r="AU1557" s="257" t="s">
        <v>89</v>
      </c>
      <c r="AV1557" s="13" t="s">
        <v>87</v>
      </c>
      <c r="AW1557" s="13" t="s">
        <v>35</v>
      </c>
      <c r="AX1557" s="13" t="s">
        <v>80</v>
      </c>
      <c r="AY1557" s="257" t="s">
        <v>222</v>
      </c>
    </row>
    <row r="1558" s="14" customFormat="1">
      <c r="A1558" s="14"/>
      <c r="B1558" s="258"/>
      <c r="C1558" s="259"/>
      <c r="D1558" s="249" t="s">
        <v>233</v>
      </c>
      <c r="E1558" s="260" t="s">
        <v>1</v>
      </c>
      <c r="F1558" s="261" t="s">
        <v>1393</v>
      </c>
      <c r="G1558" s="259"/>
      <c r="H1558" s="262">
        <v>10.199999999999999</v>
      </c>
      <c r="I1558" s="263"/>
      <c r="J1558" s="259"/>
      <c r="K1558" s="259"/>
      <c r="L1558" s="264"/>
      <c r="M1558" s="265"/>
      <c r="N1558" s="266"/>
      <c r="O1558" s="266"/>
      <c r="P1558" s="266"/>
      <c r="Q1558" s="266"/>
      <c r="R1558" s="266"/>
      <c r="S1558" s="266"/>
      <c r="T1558" s="267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8" t="s">
        <v>233</v>
      </c>
      <c r="AU1558" s="268" t="s">
        <v>89</v>
      </c>
      <c r="AV1558" s="14" t="s">
        <v>89</v>
      </c>
      <c r="AW1558" s="14" t="s">
        <v>35</v>
      </c>
      <c r="AX1558" s="14" t="s">
        <v>80</v>
      </c>
      <c r="AY1558" s="268" t="s">
        <v>222</v>
      </c>
    </row>
    <row r="1559" s="13" customFormat="1">
      <c r="A1559" s="13"/>
      <c r="B1559" s="247"/>
      <c r="C1559" s="248"/>
      <c r="D1559" s="249" t="s">
        <v>233</v>
      </c>
      <c r="E1559" s="250" t="s">
        <v>1</v>
      </c>
      <c r="F1559" s="251" t="s">
        <v>1394</v>
      </c>
      <c r="G1559" s="248"/>
      <c r="H1559" s="250" t="s">
        <v>1</v>
      </c>
      <c r="I1559" s="252"/>
      <c r="J1559" s="248"/>
      <c r="K1559" s="248"/>
      <c r="L1559" s="253"/>
      <c r="M1559" s="254"/>
      <c r="N1559" s="255"/>
      <c r="O1559" s="255"/>
      <c r="P1559" s="255"/>
      <c r="Q1559" s="255"/>
      <c r="R1559" s="255"/>
      <c r="S1559" s="255"/>
      <c r="T1559" s="25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7" t="s">
        <v>233</v>
      </c>
      <c r="AU1559" s="257" t="s">
        <v>89</v>
      </c>
      <c r="AV1559" s="13" t="s">
        <v>87</v>
      </c>
      <c r="AW1559" s="13" t="s">
        <v>35</v>
      </c>
      <c r="AX1559" s="13" t="s">
        <v>80</v>
      </c>
      <c r="AY1559" s="257" t="s">
        <v>222</v>
      </c>
    </row>
    <row r="1560" s="14" customFormat="1">
      <c r="A1560" s="14"/>
      <c r="B1560" s="258"/>
      <c r="C1560" s="259"/>
      <c r="D1560" s="249" t="s">
        <v>233</v>
      </c>
      <c r="E1560" s="260" t="s">
        <v>1</v>
      </c>
      <c r="F1560" s="261" t="s">
        <v>1395</v>
      </c>
      <c r="G1560" s="259"/>
      <c r="H1560" s="262">
        <v>13.4</v>
      </c>
      <c r="I1560" s="263"/>
      <c r="J1560" s="259"/>
      <c r="K1560" s="259"/>
      <c r="L1560" s="264"/>
      <c r="M1560" s="265"/>
      <c r="N1560" s="266"/>
      <c r="O1560" s="266"/>
      <c r="P1560" s="266"/>
      <c r="Q1560" s="266"/>
      <c r="R1560" s="266"/>
      <c r="S1560" s="266"/>
      <c r="T1560" s="267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8" t="s">
        <v>233</v>
      </c>
      <c r="AU1560" s="268" t="s">
        <v>89</v>
      </c>
      <c r="AV1560" s="14" t="s">
        <v>89</v>
      </c>
      <c r="AW1560" s="14" t="s">
        <v>35</v>
      </c>
      <c r="AX1560" s="14" t="s">
        <v>80</v>
      </c>
      <c r="AY1560" s="268" t="s">
        <v>222</v>
      </c>
    </row>
    <row r="1561" s="15" customFormat="1">
      <c r="A1561" s="15"/>
      <c r="B1561" s="269"/>
      <c r="C1561" s="270"/>
      <c r="D1561" s="249" t="s">
        <v>233</v>
      </c>
      <c r="E1561" s="271" t="s">
        <v>1</v>
      </c>
      <c r="F1561" s="272" t="s">
        <v>242</v>
      </c>
      <c r="G1561" s="270"/>
      <c r="H1561" s="273">
        <v>23.600000000000001</v>
      </c>
      <c r="I1561" s="274"/>
      <c r="J1561" s="270"/>
      <c r="K1561" s="270"/>
      <c r="L1561" s="275"/>
      <c r="M1561" s="276"/>
      <c r="N1561" s="277"/>
      <c r="O1561" s="277"/>
      <c r="P1561" s="277"/>
      <c r="Q1561" s="277"/>
      <c r="R1561" s="277"/>
      <c r="S1561" s="277"/>
      <c r="T1561" s="278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79" t="s">
        <v>233</v>
      </c>
      <c r="AU1561" s="279" t="s">
        <v>89</v>
      </c>
      <c r="AV1561" s="15" t="s">
        <v>114</v>
      </c>
      <c r="AW1561" s="15" t="s">
        <v>35</v>
      </c>
      <c r="AX1561" s="15" t="s">
        <v>87</v>
      </c>
      <c r="AY1561" s="279" t="s">
        <v>222</v>
      </c>
    </row>
    <row r="1562" s="2" customFormat="1" ht="21.75" customHeight="1">
      <c r="A1562" s="40"/>
      <c r="B1562" s="41"/>
      <c r="C1562" s="280" t="s">
        <v>1396</v>
      </c>
      <c r="D1562" s="280" t="s">
        <v>367</v>
      </c>
      <c r="E1562" s="281" t="s">
        <v>1397</v>
      </c>
      <c r="F1562" s="282" t="s">
        <v>1398</v>
      </c>
      <c r="G1562" s="283" t="s">
        <v>247</v>
      </c>
      <c r="H1562" s="284">
        <v>1.3999999999999999</v>
      </c>
      <c r="I1562" s="285"/>
      <c r="J1562" s="286">
        <f>ROUND(I1562*H1562,2)</f>
        <v>0</v>
      </c>
      <c r="K1562" s="282" t="s">
        <v>229</v>
      </c>
      <c r="L1562" s="287"/>
      <c r="M1562" s="288" t="s">
        <v>1</v>
      </c>
      <c r="N1562" s="289" t="s">
        <v>45</v>
      </c>
      <c r="O1562" s="93"/>
      <c r="P1562" s="238">
        <f>O1562*H1562</f>
        <v>0</v>
      </c>
      <c r="Q1562" s="238">
        <v>0.44</v>
      </c>
      <c r="R1562" s="238">
        <f>Q1562*H1562</f>
        <v>0.61599999999999999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468</v>
      </c>
      <c r="AT1562" s="240" t="s">
        <v>367</v>
      </c>
      <c r="AU1562" s="240" t="s">
        <v>89</v>
      </c>
      <c r="AY1562" s="19" t="s">
        <v>222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87</v>
      </c>
      <c r="BK1562" s="241">
        <f>ROUND(I1562*H1562,2)</f>
        <v>0</v>
      </c>
      <c r="BL1562" s="19" t="s">
        <v>267</v>
      </c>
      <c r="BM1562" s="240" t="s">
        <v>1399</v>
      </c>
    </row>
    <row r="1563" s="14" customFormat="1">
      <c r="A1563" s="14"/>
      <c r="B1563" s="258"/>
      <c r="C1563" s="259"/>
      <c r="D1563" s="249" t="s">
        <v>233</v>
      </c>
      <c r="E1563" s="260" t="s">
        <v>1</v>
      </c>
      <c r="F1563" s="261" t="s">
        <v>1400</v>
      </c>
      <c r="G1563" s="259"/>
      <c r="H1563" s="262">
        <v>0.40999999999999998</v>
      </c>
      <c r="I1563" s="263"/>
      <c r="J1563" s="259"/>
      <c r="K1563" s="259"/>
      <c r="L1563" s="264"/>
      <c r="M1563" s="265"/>
      <c r="N1563" s="266"/>
      <c r="O1563" s="266"/>
      <c r="P1563" s="266"/>
      <c r="Q1563" s="266"/>
      <c r="R1563" s="266"/>
      <c r="S1563" s="266"/>
      <c r="T1563" s="267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8" t="s">
        <v>233</v>
      </c>
      <c r="AU1563" s="268" t="s">
        <v>89</v>
      </c>
      <c r="AV1563" s="14" t="s">
        <v>89</v>
      </c>
      <c r="AW1563" s="14" t="s">
        <v>35</v>
      </c>
      <c r="AX1563" s="14" t="s">
        <v>80</v>
      </c>
      <c r="AY1563" s="268" t="s">
        <v>222</v>
      </c>
    </row>
    <row r="1564" s="14" customFormat="1">
      <c r="A1564" s="14"/>
      <c r="B1564" s="258"/>
      <c r="C1564" s="259"/>
      <c r="D1564" s="249" t="s">
        <v>233</v>
      </c>
      <c r="E1564" s="260" t="s">
        <v>1</v>
      </c>
      <c r="F1564" s="261" t="s">
        <v>1401</v>
      </c>
      <c r="G1564" s="259"/>
      <c r="H1564" s="262">
        <v>0.40799999999999997</v>
      </c>
      <c r="I1564" s="263"/>
      <c r="J1564" s="259"/>
      <c r="K1564" s="259"/>
      <c r="L1564" s="264"/>
      <c r="M1564" s="265"/>
      <c r="N1564" s="266"/>
      <c r="O1564" s="266"/>
      <c r="P1564" s="266"/>
      <c r="Q1564" s="266"/>
      <c r="R1564" s="266"/>
      <c r="S1564" s="266"/>
      <c r="T1564" s="267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8" t="s">
        <v>233</v>
      </c>
      <c r="AU1564" s="268" t="s">
        <v>89</v>
      </c>
      <c r="AV1564" s="14" t="s">
        <v>89</v>
      </c>
      <c r="AW1564" s="14" t="s">
        <v>35</v>
      </c>
      <c r="AX1564" s="14" t="s">
        <v>80</v>
      </c>
      <c r="AY1564" s="268" t="s">
        <v>222</v>
      </c>
    </row>
    <row r="1565" s="14" customFormat="1">
      <c r="A1565" s="14"/>
      <c r="B1565" s="258"/>
      <c r="C1565" s="259"/>
      <c r="D1565" s="249" t="s">
        <v>233</v>
      </c>
      <c r="E1565" s="260" t="s">
        <v>1</v>
      </c>
      <c r="F1565" s="261" t="s">
        <v>1402</v>
      </c>
      <c r="G1565" s="259"/>
      <c r="H1565" s="262">
        <v>0.51500000000000001</v>
      </c>
      <c r="I1565" s="263"/>
      <c r="J1565" s="259"/>
      <c r="K1565" s="259"/>
      <c r="L1565" s="264"/>
      <c r="M1565" s="265"/>
      <c r="N1565" s="266"/>
      <c r="O1565" s="266"/>
      <c r="P1565" s="266"/>
      <c r="Q1565" s="266"/>
      <c r="R1565" s="266"/>
      <c r="S1565" s="266"/>
      <c r="T1565" s="26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8" t="s">
        <v>233</v>
      </c>
      <c r="AU1565" s="268" t="s">
        <v>89</v>
      </c>
      <c r="AV1565" s="14" t="s">
        <v>89</v>
      </c>
      <c r="AW1565" s="14" t="s">
        <v>35</v>
      </c>
      <c r="AX1565" s="14" t="s">
        <v>80</v>
      </c>
      <c r="AY1565" s="268" t="s">
        <v>222</v>
      </c>
    </row>
    <row r="1566" s="15" customFormat="1">
      <c r="A1566" s="15"/>
      <c r="B1566" s="269"/>
      <c r="C1566" s="270"/>
      <c r="D1566" s="249" t="s">
        <v>233</v>
      </c>
      <c r="E1566" s="271" t="s">
        <v>1</v>
      </c>
      <c r="F1566" s="272" t="s">
        <v>242</v>
      </c>
      <c r="G1566" s="270"/>
      <c r="H1566" s="273">
        <v>1.333</v>
      </c>
      <c r="I1566" s="274"/>
      <c r="J1566" s="270"/>
      <c r="K1566" s="270"/>
      <c r="L1566" s="275"/>
      <c r="M1566" s="276"/>
      <c r="N1566" s="277"/>
      <c r="O1566" s="277"/>
      <c r="P1566" s="277"/>
      <c r="Q1566" s="277"/>
      <c r="R1566" s="277"/>
      <c r="S1566" s="277"/>
      <c r="T1566" s="278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79" t="s">
        <v>233</v>
      </c>
      <c r="AU1566" s="279" t="s">
        <v>89</v>
      </c>
      <c r="AV1566" s="15" t="s">
        <v>114</v>
      </c>
      <c r="AW1566" s="15" t="s">
        <v>35</v>
      </c>
      <c r="AX1566" s="15" t="s">
        <v>80</v>
      </c>
      <c r="AY1566" s="279" t="s">
        <v>222</v>
      </c>
    </row>
    <row r="1567" s="14" customFormat="1">
      <c r="A1567" s="14"/>
      <c r="B1567" s="258"/>
      <c r="C1567" s="259"/>
      <c r="D1567" s="249" t="s">
        <v>233</v>
      </c>
      <c r="E1567" s="260" t="s">
        <v>1</v>
      </c>
      <c r="F1567" s="261" t="s">
        <v>1403</v>
      </c>
      <c r="G1567" s="259"/>
      <c r="H1567" s="262">
        <v>1.3999999999999999</v>
      </c>
      <c r="I1567" s="263"/>
      <c r="J1567" s="259"/>
      <c r="K1567" s="259"/>
      <c r="L1567" s="264"/>
      <c r="M1567" s="265"/>
      <c r="N1567" s="266"/>
      <c r="O1567" s="266"/>
      <c r="P1567" s="266"/>
      <c r="Q1567" s="266"/>
      <c r="R1567" s="266"/>
      <c r="S1567" s="266"/>
      <c r="T1567" s="267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8" t="s">
        <v>233</v>
      </c>
      <c r="AU1567" s="268" t="s">
        <v>89</v>
      </c>
      <c r="AV1567" s="14" t="s">
        <v>89</v>
      </c>
      <c r="AW1567" s="14" t="s">
        <v>35</v>
      </c>
      <c r="AX1567" s="14" t="s">
        <v>87</v>
      </c>
      <c r="AY1567" s="268" t="s">
        <v>222</v>
      </c>
    </row>
    <row r="1568" s="2" customFormat="1" ht="24.15" customHeight="1">
      <c r="A1568" s="40"/>
      <c r="B1568" s="41"/>
      <c r="C1568" s="229" t="s">
        <v>1025</v>
      </c>
      <c r="D1568" s="229" t="s">
        <v>225</v>
      </c>
      <c r="E1568" s="230" t="s">
        <v>1404</v>
      </c>
      <c r="F1568" s="231" t="s">
        <v>1405</v>
      </c>
      <c r="G1568" s="232" t="s">
        <v>329</v>
      </c>
      <c r="H1568" s="233">
        <v>12.778000000000001</v>
      </c>
      <c r="I1568" s="234"/>
      <c r="J1568" s="235">
        <f>ROUND(I1568*H1568,2)</f>
        <v>0</v>
      </c>
      <c r="K1568" s="231" t="s">
        <v>229</v>
      </c>
      <c r="L1568" s="46"/>
      <c r="M1568" s="236" t="s">
        <v>1</v>
      </c>
      <c r="N1568" s="237" t="s">
        <v>45</v>
      </c>
      <c r="O1568" s="93"/>
      <c r="P1568" s="238">
        <f>O1568*H1568</f>
        <v>0</v>
      </c>
      <c r="Q1568" s="238">
        <v>0</v>
      </c>
      <c r="R1568" s="238">
        <f>Q1568*H1568</f>
        <v>0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267</v>
      </c>
      <c r="AT1568" s="240" t="s">
        <v>225</v>
      </c>
      <c r="AU1568" s="240" t="s">
        <v>89</v>
      </c>
      <c r="AY1568" s="19" t="s">
        <v>222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9" t="s">
        <v>87</v>
      </c>
      <c r="BK1568" s="241">
        <f>ROUND(I1568*H1568,2)</f>
        <v>0</v>
      </c>
      <c r="BL1568" s="19" t="s">
        <v>267</v>
      </c>
      <c r="BM1568" s="240" t="s">
        <v>1406</v>
      </c>
    </row>
    <row r="1569" s="2" customFormat="1">
      <c r="A1569" s="40"/>
      <c r="B1569" s="41"/>
      <c r="C1569" s="42"/>
      <c r="D1569" s="242" t="s">
        <v>231</v>
      </c>
      <c r="E1569" s="42"/>
      <c r="F1569" s="243" t="s">
        <v>1407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231</v>
      </c>
      <c r="AU1569" s="19" t="s">
        <v>89</v>
      </c>
    </row>
    <row r="1570" s="12" customFormat="1" ht="22.8" customHeight="1">
      <c r="A1570" s="12"/>
      <c r="B1570" s="213"/>
      <c r="C1570" s="214"/>
      <c r="D1570" s="215" t="s">
        <v>79</v>
      </c>
      <c r="E1570" s="227" t="s">
        <v>1408</v>
      </c>
      <c r="F1570" s="227" t="s">
        <v>1409</v>
      </c>
      <c r="G1570" s="214"/>
      <c r="H1570" s="214"/>
      <c r="I1570" s="217"/>
      <c r="J1570" s="228">
        <f>BK1570</f>
        <v>0</v>
      </c>
      <c r="K1570" s="214"/>
      <c r="L1570" s="219"/>
      <c r="M1570" s="220"/>
      <c r="N1570" s="221"/>
      <c r="O1570" s="221"/>
      <c r="P1570" s="222">
        <f>SUM(P1571:P1686)</f>
        <v>0</v>
      </c>
      <c r="Q1570" s="221"/>
      <c r="R1570" s="222">
        <f>SUM(R1571:R1686)</f>
        <v>7.9761875799999995</v>
      </c>
      <c r="S1570" s="221"/>
      <c r="T1570" s="223">
        <f>SUM(T1571:T1686)</f>
        <v>0</v>
      </c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R1570" s="224" t="s">
        <v>89</v>
      </c>
      <c r="AT1570" s="225" t="s">
        <v>79</v>
      </c>
      <c r="AU1570" s="225" t="s">
        <v>87</v>
      </c>
      <c r="AY1570" s="224" t="s">
        <v>222</v>
      </c>
      <c r="BK1570" s="226">
        <f>SUM(BK1571:BK1686)</f>
        <v>0</v>
      </c>
    </row>
    <row r="1571" s="2" customFormat="1" ht="24.15" customHeight="1">
      <c r="A1571" s="40"/>
      <c r="B1571" s="41"/>
      <c r="C1571" s="229" t="s">
        <v>1410</v>
      </c>
      <c r="D1571" s="229" t="s">
        <v>225</v>
      </c>
      <c r="E1571" s="230" t="s">
        <v>1411</v>
      </c>
      <c r="F1571" s="231" t="s">
        <v>1412</v>
      </c>
      <c r="G1571" s="232" t="s">
        <v>228</v>
      </c>
      <c r="H1571" s="233">
        <v>188.25</v>
      </c>
      <c r="I1571" s="234"/>
      <c r="J1571" s="235">
        <f>ROUND(I1571*H1571,2)</f>
        <v>0</v>
      </c>
      <c r="K1571" s="231" t="s">
        <v>229</v>
      </c>
      <c r="L1571" s="46"/>
      <c r="M1571" s="236" t="s">
        <v>1</v>
      </c>
      <c r="N1571" s="237" t="s">
        <v>45</v>
      </c>
      <c r="O1571" s="93"/>
      <c r="P1571" s="238">
        <f>O1571*H1571</f>
        <v>0</v>
      </c>
      <c r="Q1571" s="238">
        <v>0.014500000000000001</v>
      </c>
      <c r="R1571" s="238">
        <f>Q1571*H1571</f>
        <v>2.729625</v>
      </c>
      <c r="S1571" s="238">
        <v>0</v>
      </c>
      <c r="T1571" s="239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0" t="s">
        <v>267</v>
      </c>
      <c r="AT1571" s="240" t="s">
        <v>225</v>
      </c>
      <c r="AU1571" s="240" t="s">
        <v>89</v>
      </c>
      <c r="AY1571" s="19" t="s">
        <v>222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9" t="s">
        <v>87</v>
      </c>
      <c r="BK1571" s="241">
        <f>ROUND(I1571*H1571,2)</f>
        <v>0</v>
      </c>
      <c r="BL1571" s="19" t="s">
        <v>267</v>
      </c>
      <c r="BM1571" s="240" t="s">
        <v>1413</v>
      </c>
    </row>
    <row r="1572" s="2" customFormat="1">
      <c r="A1572" s="40"/>
      <c r="B1572" s="41"/>
      <c r="C1572" s="42"/>
      <c r="D1572" s="242" t="s">
        <v>231</v>
      </c>
      <c r="E1572" s="42"/>
      <c r="F1572" s="243" t="s">
        <v>1414</v>
      </c>
      <c r="G1572" s="42"/>
      <c r="H1572" s="42"/>
      <c r="I1572" s="244"/>
      <c r="J1572" s="42"/>
      <c r="K1572" s="42"/>
      <c r="L1572" s="46"/>
      <c r="M1572" s="245"/>
      <c r="N1572" s="246"/>
      <c r="O1572" s="93"/>
      <c r="P1572" s="93"/>
      <c r="Q1572" s="93"/>
      <c r="R1572" s="93"/>
      <c r="S1572" s="93"/>
      <c r="T1572" s="94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231</v>
      </c>
      <c r="AU1572" s="19" t="s">
        <v>89</v>
      </c>
    </row>
    <row r="1573" s="13" customFormat="1">
      <c r="A1573" s="13"/>
      <c r="B1573" s="247"/>
      <c r="C1573" s="248"/>
      <c r="D1573" s="249" t="s">
        <v>233</v>
      </c>
      <c r="E1573" s="250" t="s">
        <v>1</v>
      </c>
      <c r="F1573" s="251" t="s">
        <v>234</v>
      </c>
      <c r="G1573" s="248"/>
      <c r="H1573" s="250" t="s">
        <v>1</v>
      </c>
      <c r="I1573" s="252"/>
      <c r="J1573" s="248"/>
      <c r="K1573" s="248"/>
      <c r="L1573" s="253"/>
      <c r="M1573" s="254"/>
      <c r="N1573" s="255"/>
      <c r="O1573" s="255"/>
      <c r="P1573" s="255"/>
      <c r="Q1573" s="255"/>
      <c r="R1573" s="255"/>
      <c r="S1573" s="255"/>
      <c r="T1573" s="256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7" t="s">
        <v>233</v>
      </c>
      <c r="AU1573" s="257" t="s">
        <v>89</v>
      </c>
      <c r="AV1573" s="13" t="s">
        <v>87</v>
      </c>
      <c r="AW1573" s="13" t="s">
        <v>35</v>
      </c>
      <c r="AX1573" s="13" t="s">
        <v>80</v>
      </c>
      <c r="AY1573" s="257" t="s">
        <v>222</v>
      </c>
    </row>
    <row r="1574" s="13" customFormat="1">
      <c r="A1574" s="13"/>
      <c r="B1574" s="247"/>
      <c r="C1574" s="248"/>
      <c r="D1574" s="249" t="s">
        <v>233</v>
      </c>
      <c r="E1574" s="250" t="s">
        <v>1</v>
      </c>
      <c r="F1574" s="251" t="s">
        <v>235</v>
      </c>
      <c r="G1574" s="248"/>
      <c r="H1574" s="250" t="s">
        <v>1</v>
      </c>
      <c r="I1574" s="252"/>
      <c r="J1574" s="248"/>
      <c r="K1574" s="248"/>
      <c r="L1574" s="253"/>
      <c r="M1574" s="254"/>
      <c r="N1574" s="255"/>
      <c r="O1574" s="255"/>
      <c r="P1574" s="255"/>
      <c r="Q1574" s="255"/>
      <c r="R1574" s="255"/>
      <c r="S1574" s="255"/>
      <c r="T1574" s="25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7" t="s">
        <v>233</v>
      </c>
      <c r="AU1574" s="257" t="s">
        <v>89</v>
      </c>
      <c r="AV1574" s="13" t="s">
        <v>87</v>
      </c>
      <c r="AW1574" s="13" t="s">
        <v>35</v>
      </c>
      <c r="AX1574" s="13" t="s">
        <v>80</v>
      </c>
      <c r="AY1574" s="257" t="s">
        <v>222</v>
      </c>
    </row>
    <row r="1575" s="13" customFormat="1">
      <c r="A1575" s="13"/>
      <c r="B1575" s="247"/>
      <c r="C1575" s="248"/>
      <c r="D1575" s="249" t="s">
        <v>233</v>
      </c>
      <c r="E1575" s="250" t="s">
        <v>1</v>
      </c>
      <c r="F1575" s="251" t="s">
        <v>237</v>
      </c>
      <c r="G1575" s="248"/>
      <c r="H1575" s="250" t="s">
        <v>1</v>
      </c>
      <c r="I1575" s="252"/>
      <c r="J1575" s="248"/>
      <c r="K1575" s="248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7" t="s">
        <v>233</v>
      </c>
      <c r="AU1575" s="257" t="s">
        <v>89</v>
      </c>
      <c r="AV1575" s="13" t="s">
        <v>87</v>
      </c>
      <c r="AW1575" s="13" t="s">
        <v>35</v>
      </c>
      <c r="AX1575" s="13" t="s">
        <v>80</v>
      </c>
      <c r="AY1575" s="257" t="s">
        <v>222</v>
      </c>
    </row>
    <row r="1576" s="13" customFormat="1">
      <c r="A1576" s="13"/>
      <c r="B1576" s="247"/>
      <c r="C1576" s="248"/>
      <c r="D1576" s="249" t="s">
        <v>233</v>
      </c>
      <c r="E1576" s="250" t="s">
        <v>1</v>
      </c>
      <c r="F1576" s="251" t="s">
        <v>1107</v>
      </c>
      <c r="G1576" s="248"/>
      <c r="H1576" s="250" t="s">
        <v>1</v>
      </c>
      <c r="I1576" s="252"/>
      <c r="J1576" s="248"/>
      <c r="K1576" s="248"/>
      <c r="L1576" s="253"/>
      <c r="M1576" s="254"/>
      <c r="N1576" s="255"/>
      <c r="O1576" s="255"/>
      <c r="P1576" s="255"/>
      <c r="Q1576" s="255"/>
      <c r="R1576" s="255"/>
      <c r="S1576" s="255"/>
      <c r="T1576" s="256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7" t="s">
        <v>233</v>
      </c>
      <c r="AU1576" s="257" t="s">
        <v>89</v>
      </c>
      <c r="AV1576" s="13" t="s">
        <v>87</v>
      </c>
      <c r="AW1576" s="13" t="s">
        <v>35</v>
      </c>
      <c r="AX1576" s="13" t="s">
        <v>80</v>
      </c>
      <c r="AY1576" s="257" t="s">
        <v>222</v>
      </c>
    </row>
    <row r="1577" s="13" customFormat="1">
      <c r="A1577" s="13"/>
      <c r="B1577" s="247"/>
      <c r="C1577" s="248"/>
      <c r="D1577" s="249" t="s">
        <v>233</v>
      </c>
      <c r="E1577" s="250" t="s">
        <v>1</v>
      </c>
      <c r="F1577" s="251" t="s">
        <v>1415</v>
      </c>
      <c r="G1577" s="248"/>
      <c r="H1577" s="250" t="s">
        <v>1</v>
      </c>
      <c r="I1577" s="252"/>
      <c r="J1577" s="248"/>
      <c r="K1577" s="248"/>
      <c r="L1577" s="253"/>
      <c r="M1577" s="254"/>
      <c r="N1577" s="255"/>
      <c r="O1577" s="255"/>
      <c r="P1577" s="255"/>
      <c r="Q1577" s="255"/>
      <c r="R1577" s="255"/>
      <c r="S1577" s="255"/>
      <c r="T1577" s="256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7" t="s">
        <v>233</v>
      </c>
      <c r="AU1577" s="257" t="s">
        <v>89</v>
      </c>
      <c r="AV1577" s="13" t="s">
        <v>87</v>
      </c>
      <c r="AW1577" s="13" t="s">
        <v>35</v>
      </c>
      <c r="AX1577" s="13" t="s">
        <v>80</v>
      </c>
      <c r="AY1577" s="257" t="s">
        <v>222</v>
      </c>
    </row>
    <row r="1578" s="14" customFormat="1">
      <c r="A1578" s="14"/>
      <c r="B1578" s="258"/>
      <c r="C1578" s="259"/>
      <c r="D1578" s="249" t="s">
        <v>233</v>
      </c>
      <c r="E1578" s="260" t="s">
        <v>1</v>
      </c>
      <c r="F1578" s="261" t="s">
        <v>955</v>
      </c>
      <c r="G1578" s="259"/>
      <c r="H1578" s="262">
        <v>11.029999999999999</v>
      </c>
      <c r="I1578" s="263"/>
      <c r="J1578" s="259"/>
      <c r="K1578" s="259"/>
      <c r="L1578" s="264"/>
      <c r="M1578" s="265"/>
      <c r="N1578" s="266"/>
      <c r="O1578" s="266"/>
      <c r="P1578" s="266"/>
      <c r="Q1578" s="266"/>
      <c r="R1578" s="266"/>
      <c r="S1578" s="266"/>
      <c r="T1578" s="267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8" t="s">
        <v>233</v>
      </c>
      <c r="AU1578" s="268" t="s">
        <v>89</v>
      </c>
      <c r="AV1578" s="14" t="s">
        <v>89</v>
      </c>
      <c r="AW1578" s="14" t="s">
        <v>35</v>
      </c>
      <c r="AX1578" s="14" t="s">
        <v>80</v>
      </c>
      <c r="AY1578" s="268" t="s">
        <v>222</v>
      </c>
    </row>
    <row r="1579" s="14" customFormat="1">
      <c r="A1579" s="14"/>
      <c r="B1579" s="258"/>
      <c r="C1579" s="259"/>
      <c r="D1579" s="249" t="s">
        <v>233</v>
      </c>
      <c r="E1579" s="260" t="s">
        <v>1</v>
      </c>
      <c r="F1579" s="261" t="s">
        <v>956</v>
      </c>
      <c r="G1579" s="259"/>
      <c r="H1579" s="262">
        <v>10.93</v>
      </c>
      <c r="I1579" s="263"/>
      <c r="J1579" s="259"/>
      <c r="K1579" s="259"/>
      <c r="L1579" s="264"/>
      <c r="M1579" s="265"/>
      <c r="N1579" s="266"/>
      <c r="O1579" s="266"/>
      <c r="P1579" s="266"/>
      <c r="Q1579" s="266"/>
      <c r="R1579" s="266"/>
      <c r="S1579" s="266"/>
      <c r="T1579" s="267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8" t="s">
        <v>233</v>
      </c>
      <c r="AU1579" s="268" t="s">
        <v>89</v>
      </c>
      <c r="AV1579" s="14" t="s">
        <v>89</v>
      </c>
      <c r="AW1579" s="14" t="s">
        <v>35</v>
      </c>
      <c r="AX1579" s="14" t="s">
        <v>80</v>
      </c>
      <c r="AY1579" s="268" t="s">
        <v>222</v>
      </c>
    </row>
    <row r="1580" s="14" customFormat="1">
      <c r="A1580" s="14"/>
      <c r="B1580" s="258"/>
      <c r="C1580" s="259"/>
      <c r="D1580" s="249" t="s">
        <v>233</v>
      </c>
      <c r="E1580" s="260" t="s">
        <v>1</v>
      </c>
      <c r="F1580" s="261" t="s">
        <v>957</v>
      </c>
      <c r="G1580" s="259"/>
      <c r="H1580" s="262">
        <v>37.229999999999997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8" t="s">
        <v>233</v>
      </c>
      <c r="AU1580" s="268" t="s">
        <v>89</v>
      </c>
      <c r="AV1580" s="14" t="s">
        <v>89</v>
      </c>
      <c r="AW1580" s="14" t="s">
        <v>35</v>
      </c>
      <c r="AX1580" s="14" t="s">
        <v>80</v>
      </c>
      <c r="AY1580" s="268" t="s">
        <v>222</v>
      </c>
    </row>
    <row r="1581" s="14" customFormat="1">
      <c r="A1581" s="14"/>
      <c r="B1581" s="258"/>
      <c r="C1581" s="259"/>
      <c r="D1581" s="249" t="s">
        <v>233</v>
      </c>
      <c r="E1581" s="260" t="s">
        <v>1</v>
      </c>
      <c r="F1581" s="261" t="s">
        <v>958</v>
      </c>
      <c r="G1581" s="259"/>
      <c r="H1581" s="262">
        <v>3.9300000000000002</v>
      </c>
      <c r="I1581" s="263"/>
      <c r="J1581" s="259"/>
      <c r="K1581" s="259"/>
      <c r="L1581" s="264"/>
      <c r="M1581" s="265"/>
      <c r="N1581" s="266"/>
      <c r="O1581" s="266"/>
      <c r="P1581" s="266"/>
      <c r="Q1581" s="266"/>
      <c r="R1581" s="266"/>
      <c r="S1581" s="266"/>
      <c r="T1581" s="267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8" t="s">
        <v>233</v>
      </c>
      <c r="AU1581" s="268" t="s">
        <v>89</v>
      </c>
      <c r="AV1581" s="14" t="s">
        <v>89</v>
      </c>
      <c r="AW1581" s="14" t="s">
        <v>35</v>
      </c>
      <c r="AX1581" s="14" t="s">
        <v>80</v>
      </c>
      <c r="AY1581" s="268" t="s">
        <v>222</v>
      </c>
    </row>
    <row r="1582" s="14" customFormat="1">
      <c r="A1582" s="14"/>
      <c r="B1582" s="258"/>
      <c r="C1582" s="259"/>
      <c r="D1582" s="249" t="s">
        <v>233</v>
      </c>
      <c r="E1582" s="260" t="s">
        <v>1</v>
      </c>
      <c r="F1582" s="261" t="s">
        <v>959</v>
      </c>
      <c r="G1582" s="259"/>
      <c r="H1582" s="262">
        <v>6.0999999999999996</v>
      </c>
      <c r="I1582" s="263"/>
      <c r="J1582" s="259"/>
      <c r="K1582" s="259"/>
      <c r="L1582" s="264"/>
      <c r="M1582" s="265"/>
      <c r="N1582" s="266"/>
      <c r="O1582" s="266"/>
      <c r="P1582" s="266"/>
      <c r="Q1582" s="266"/>
      <c r="R1582" s="266"/>
      <c r="S1582" s="266"/>
      <c r="T1582" s="26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8" t="s">
        <v>233</v>
      </c>
      <c r="AU1582" s="268" t="s">
        <v>89</v>
      </c>
      <c r="AV1582" s="14" t="s">
        <v>89</v>
      </c>
      <c r="AW1582" s="14" t="s">
        <v>35</v>
      </c>
      <c r="AX1582" s="14" t="s">
        <v>80</v>
      </c>
      <c r="AY1582" s="268" t="s">
        <v>222</v>
      </c>
    </row>
    <row r="1583" s="14" customFormat="1">
      <c r="A1583" s="14"/>
      <c r="B1583" s="258"/>
      <c r="C1583" s="259"/>
      <c r="D1583" s="249" t="s">
        <v>233</v>
      </c>
      <c r="E1583" s="260" t="s">
        <v>1</v>
      </c>
      <c r="F1583" s="261" t="s">
        <v>960</v>
      </c>
      <c r="G1583" s="259"/>
      <c r="H1583" s="262">
        <v>13.77</v>
      </c>
      <c r="I1583" s="263"/>
      <c r="J1583" s="259"/>
      <c r="K1583" s="259"/>
      <c r="L1583" s="264"/>
      <c r="M1583" s="265"/>
      <c r="N1583" s="266"/>
      <c r="O1583" s="266"/>
      <c r="P1583" s="266"/>
      <c r="Q1583" s="266"/>
      <c r="R1583" s="266"/>
      <c r="S1583" s="266"/>
      <c r="T1583" s="267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8" t="s">
        <v>233</v>
      </c>
      <c r="AU1583" s="268" t="s">
        <v>89</v>
      </c>
      <c r="AV1583" s="14" t="s">
        <v>89</v>
      </c>
      <c r="AW1583" s="14" t="s">
        <v>35</v>
      </c>
      <c r="AX1583" s="14" t="s">
        <v>80</v>
      </c>
      <c r="AY1583" s="268" t="s">
        <v>222</v>
      </c>
    </row>
    <row r="1584" s="14" customFormat="1">
      <c r="A1584" s="14"/>
      <c r="B1584" s="258"/>
      <c r="C1584" s="259"/>
      <c r="D1584" s="249" t="s">
        <v>233</v>
      </c>
      <c r="E1584" s="260" t="s">
        <v>1</v>
      </c>
      <c r="F1584" s="261" t="s">
        <v>963</v>
      </c>
      <c r="G1584" s="259"/>
      <c r="H1584" s="262">
        <v>13.77</v>
      </c>
      <c r="I1584" s="263"/>
      <c r="J1584" s="259"/>
      <c r="K1584" s="259"/>
      <c r="L1584" s="264"/>
      <c r="M1584" s="265"/>
      <c r="N1584" s="266"/>
      <c r="O1584" s="266"/>
      <c r="P1584" s="266"/>
      <c r="Q1584" s="266"/>
      <c r="R1584" s="266"/>
      <c r="S1584" s="266"/>
      <c r="T1584" s="26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8" t="s">
        <v>233</v>
      </c>
      <c r="AU1584" s="268" t="s">
        <v>89</v>
      </c>
      <c r="AV1584" s="14" t="s">
        <v>89</v>
      </c>
      <c r="AW1584" s="14" t="s">
        <v>35</v>
      </c>
      <c r="AX1584" s="14" t="s">
        <v>80</v>
      </c>
      <c r="AY1584" s="268" t="s">
        <v>222</v>
      </c>
    </row>
    <row r="1585" s="14" customFormat="1">
      <c r="A1585" s="14"/>
      <c r="B1585" s="258"/>
      <c r="C1585" s="259"/>
      <c r="D1585" s="249" t="s">
        <v>233</v>
      </c>
      <c r="E1585" s="260" t="s">
        <v>1</v>
      </c>
      <c r="F1585" s="261" t="s">
        <v>966</v>
      </c>
      <c r="G1585" s="259"/>
      <c r="H1585" s="262">
        <v>8.4000000000000004</v>
      </c>
      <c r="I1585" s="263"/>
      <c r="J1585" s="259"/>
      <c r="K1585" s="259"/>
      <c r="L1585" s="264"/>
      <c r="M1585" s="265"/>
      <c r="N1585" s="266"/>
      <c r="O1585" s="266"/>
      <c r="P1585" s="266"/>
      <c r="Q1585" s="266"/>
      <c r="R1585" s="266"/>
      <c r="S1585" s="266"/>
      <c r="T1585" s="267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8" t="s">
        <v>233</v>
      </c>
      <c r="AU1585" s="268" t="s">
        <v>89</v>
      </c>
      <c r="AV1585" s="14" t="s">
        <v>89</v>
      </c>
      <c r="AW1585" s="14" t="s">
        <v>35</v>
      </c>
      <c r="AX1585" s="14" t="s">
        <v>80</v>
      </c>
      <c r="AY1585" s="268" t="s">
        <v>222</v>
      </c>
    </row>
    <row r="1586" s="14" customFormat="1">
      <c r="A1586" s="14"/>
      <c r="B1586" s="258"/>
      <c r="C1586" s="259"/>
      <c r="D1586" s="249" t="s">
        <v>233</v>
      </c>
      <c r="E1586" s="260" t="s">
        <v>1</v>
      </c>
      <c r="F1586" s="261" t="s">
        <v>967</v>
      </c>
      <c r="G1586" s="259"/>
      <c r="H1586" s="262">
        <v>5.3200000000000003</v>
      </c>
      <c r="I1586" s="263"/>
      <c r="J1586" s="259"/>
      <c r="K1586" s="259"/>
      <c r="L1586" s="264"/>
      <c r="M1586" s="265"/>
      <c r="N1586" s="266"/>
      <c r="O1586" s="266"/>
      <c r="P1586" s="266"/>
      <c r="Q1586" s="266"/>
      <c r="R1586" s="266"/>
      <c r="S1586" s="266"/>
      <c r="T1586" s="267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8" t="s">
        <v>233</v>
      </c>
      <c r="AU1586" s="268" t="s">
        <v>89</v>
      </c>
      <c r="AV1586" s="14" t="s">
        <v>89</v>
      </c>
      <c r="AW1586" s="14" t="s">
        <v>35</v>
      </c>
      <c r="AX1586" s="14" t="s">
        <v>80</v>
      </c>
      <c r="AY1586" s="268" t="s">
        <v>222</v>
      </c>
    </row>
    <row r="1587" s="14" customFormat="1">
      <c r="A1587" s="14"/>
      <c r="B1587" s="258"/>
      <c r="C1587" s="259"/>
      <c r="D1587" s="249" t="s">
        <v>233</v>
      </c>
      <c r="E1587" s="260" t="s">
        <v>1</v>
      </c>
      <c r="F1587" s="261" t="s">
        <v>971</v>
      </c>
      <c r="G1587" s="259"/>
      <c r="H1587" s="262">
        <v>20.079999999999998</v>
      </c>
      <c r="I1587" s="263"/>
      <c r="J1587" s="259"/>
      <c r="K1587" s="259"/>
      <c r="L1587" s="264"/>
      <c r="M1587" s="265"/>
      <c r="N1587" s="266"/>
      <c r="O1587" s="266"/>
      <c r="P1587" s="266"/>
      <c r="Q1587" s="266"/>
      <c r="R1587" s="266"/>
      <c r="S1587" s="266"/>
      <c r="T1587" s="267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8" t="s">
        <v>233</v>
      </c>
      <c r="AU1587" s="268" t="s">
        <v>89</v>
      </c>
      <c r="AV1587" s="14" t="s">
        <v>89</v>
      </c>
      <c r="AW1587" s="14" t="s">
        <v>35</v>
      </c>
      <c r="AX1587" s="14" t="s">
        <v>80</v>
      </c>
      <c r="AY1587" s="268" t="s">
        <v>222</v>
      </c>
    </row>
    <row r="1588" s="14" customFormat="1">
      <c r="A1588" s="14"/>
      <c r="B1588" s="258"/>
      <c r="C1588" s="259"/>
      <c r="D1588" s="249" t="s">
        <v>233</v>
      </c>
      <c r="E1588" s="260" t="s">
        <v>1</v>
      </c>
      <c r="F1588" s="261" t="s">
        <v>973</v>
      </c>
      <c r="G1588" s="259"/>
      <c r="H1588" s="262">
        <v>6.7000000000000002</v>
      </c>
      <c r="I1588" s="263"/>
      <c r="J1588" s="259"/>
      <c r="K1588" s="259"/>
      <c r="L1588" s="264"/>
      <c r="M1588" s="265"/>
      <c r="N1588" s="266"/>
      <c r="O1588" s="266"/>
      <c r="P1588" s="266"/>
      <c r="Q1588" s="266"/>
      <c r="R1588" s="266"/>
      <c r="S1588" s="266"/>
      <c r="T1588" s="267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8" t="s">
        <v>233</v>
      </c>
      <c r="AU1588" s="268" t="s">
        <v>89</v>
      </c>
      <c r="AV1588" s="14" t="s">
        <v>89</v>
      </c>
      <c r="AW1588" s="14" t="s">
        <v>35</v>
      </c>
      <c r="AX1588" s="14" t="s">
        <v>80</v>
      </c>
      <c r="AY1588" s="268" t="s">
        <v>222</v>
      </c>
    </row>
    <row r="1589" s="14" customFormat="1">
      <c r="A1589" s="14"/>
      <c r="B1589" s="258"/>
      <c r="C1589" s="259"/>
      <c r="D1589" s="249" t="s">
        <v>233</v>
      </c>
      <c r="E1589" s="260" t="s">
        <v>1</v>
      </c>
      <c r="F1589" s="261" t="s">
        <v>975</v>
      </c>
      <c r="G1589" s="259"/>
      <c r="H1589" s="262">
        <v>3.0899999999999999</v>
      </c>
      <c r="I1589" s="263"/>
      <c r="J1589" s="259"/>
      <c r="K1589" s="259"/>
      <c r="L1589" s="264"/>
      <c r="M1589" s="265"/>
      <c r="N1589" s="266"/>
      <c r="O1589" s="266"/>
      <c r="P1589" s="266"/>
      <c r="Q1589" s="266"/>
      <c r="R1589" s="266"/>
      <c r="S1589" s="266"/>
      <c r="T1589" s="267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8" t="s">
        <v>233</v>
      </c>
      <c r="AU1589" s="268" t="s">
        <v>89</v>
      </c>
      <c r="AV1589" s="14" t="s">
        <v>89</v>
      </c>
      <c r="AW1589" s="14" t="s">
        <v>35</v>
      </c>
      <c r="AX1589" s="14" t="s">
        <v>80</v>
      </c>
      <c r="AY1589" s="268" t="s">
        <v>222</v>
      </c>
    </row>
    <row r="1590" s="14" customFormat="1">
      <c r="A1590" s="14"/>
      <c r="B1590" s="258"/>
      <c r="C1590" s="259"/>
      <c r="D1590" s="249" t="s">
        <v>233</v>
      </c>
      <c r="E1590" s="260" t="s">
        <v>1</v>
      </c>
      <c r="F1590" s="261" t="s">
        <v>976</v>
      </c>
      <c r="G1590" s="259"/>
      <c r="H1590" s="262">
        <v>40.460000000000001</v>
      </c>
      <c r="I1590" s="263"/>
      <c r="J1590" s="259"/>
      <c r="K1590" s="259"/>
      <c r="L1590" s="264"/>
      <c r="M1590" s="265"/>
      <c r="N1590" s="266"/>
      <c r="O1590" s="266"/>
      <c r="P1590" s="266"/>
      <c r="Q1590" s="266"/>
      <c r="R1590" s="266"/>
      <c r="S1590" s="266"/>
      <c r="T1590" s="267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8" t="s">
        <v>233</v>
      </c>
      <c r="AU1590" s="268" t="s">
        <v>89</v>
      </c>
      <c r="AV1590" s="14" t="s">
        <v>89</v>
      </c>
      <c r="AW1590" s="14" t="s">
        <v>35</v>
      </c>
      <c r="AX1590" s="14" t="s">
        <v>80</v>
      </c>
      <c r="AY1590" s="268" t="s">
        <v>222</v>
      </c>
    </row>
    <row r="1591" s="14" customFormat="1">
      <c r="A1591" s="14"/>
      <c r="B1591" s="258"/>
      <c r="C1591" s="259"/>
      <c r="D1591" s="249" t="s">
        <v>233</v>
      </c>
      <c r="E1591" s="260" t="s">
        <v>1</v>
      </c>
      <c r="F1591" s="261" t="s">
        <v>977</v>
      </c>
      <c r="G1591" s="259"/>
      <c r="H1591" s="262">
        <v>7.4400000000000004</v>
      </c>
      <c r="I1591" s="263"/>
      <c r="J1591" s="259"/>
      <c r="K1591" s="259"/>
      <c r="L1591" s="264"/>
      <c r="M1591" s="265"/>
      <c r="N1591" s="266"/>
      <c r="O1591" s="266"/>
      <c r="P1591" s="266"/>
      <c r="Q1591" s="266"/>
      <c r="R1591" s="266"/>
      <c r="S1591" s="266"/>
      <c r="T1591" s="267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8" t="s">
        <v>233</v>
      </c>
      <c r="AU1591" s="268" t="s">
        <v>89</v>
      </c>
      <c r="AV1591" s="14" t="s">
        <v>89</v>
      </c>
      <c r="AW1591" s="14" t="s">
        <v>35</v>
      </c>
      <c r="AX1591" s="14" t="s">
        <v>80</v>
      </c>
      <c r="AY1591" s="268" t="s">
        <v>222</v>
      </c>
    </row>
    <row r="1592" s="15" customFormat="1">
      <c r="A1592" s="15"/>
      <c r="B1592" s="269"/>
      <c r="C1592" s="270"/>
      <c r="D1592" s="249" t="s">
        <v>233</v>
      </c>
      <c r="E1592" s="271" t="s">
        <v>1</v>
      </c>
      <c r="F1592" s="272" t="s">
        <v>242</v>
      </c>
      <c r="G1592" s="270"/>
      <c r="H1592" s="273">
        <v>188.25</v>
      </c>
      <c r="I1592" s="274"/>
      <c r="J1592" s="270"/>
      <c r="K1592" s="270"/>
      <c r="L1592" s="275"/>
      <c r="M1592" s="276"/>
      <c r="N1592" s="277"/>
      <c r="O1592" s="277"/>
      <c r="P1592" s="277"/>
      <c r="Q1592" s="277"/>
      <c r="R1592" s="277"/>
      <c r="S1592" s="277"/>
      <c r="T1592" s="278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79" t="s">
        <v>233</v>
      </c>
      <c r="AU1592" s="279" t="s">
        <v>89</v>
      </c>
      <c r="AV1592" s="15" t="s">
        <v>114</v>
      </c>
      <c r="AW1592" s="15" t="s">
        <v>35</v>
      </c>
      <c r="AX1592" s="15" t="s">
        <v>87</v>
      </c>
      <c r="AY1592" s="279" t="s">
        <v>222</v>
      </c>
    </row>
    <row r="1593" s="2" customFormat="1" ht="24.15" customHeight="1">
      <c r="A1593" s="40"/>
      <c r="B1593" s="41"/>
      <c r="C1593" s="229" t="s">
        <v>1020</v>
      </c>
      <c r="D1593" s="229" t="s">
        <v>225</v>
      </c>
      <c r="E1593" s="230" t="s">
        <v>1416</v>
      </c>
      <c r="F1593" s="231" t="s">
        <v>1417</v>
      </c>
      <c r="G1593" s="232" t="s">
        <v>228</v>
      </c>
      <c r="H1593" s="233">
        <v>31.969999999999999</v>
      </c>
      <c r="I1593" s="234"/>
      <c r="J1593" s="235">
        <f>ROUND(I1593*H1593,2)</f>
        <v>0</v>
      </c>
      <c r="K1593" s="231" t="s">
        <v>229</v>
      </c>
      <c r="L1593" s="46"/>
      <c r="M1593" s="236" t="s">
        <v>1</v>
      </c>
      <c r="N1593" s="237" t="s">
        <v>45</v>
      </c>
      <c r="O1593" s="93"/>
      <c r="P1593" s="238">
        <f>O1593*H1593</f>
        <v>0</v>
      </c>
      <c r="Q1593" s="238">
        <v>0.00034000000000000002</v>
      </c>
      <c r="R1593" s="238">
        <f>Q1593*H1593</f>
        <v>0.010869800000000001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267</v>
      </c>
      <c r="AT1593" s="240" t="s">
        <v>225</v>
      </c>
      <c r="AU1593" s="240" t="s">
        <v>89</v>
      </c>
      <c r="AY1593" s="19" t="s">
        <v>222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87</v>
      </c>
      <c r="BK1593" s="241">
        <f>ROUND(I1593*H1593,2)</f>
        <v>0</v>
      </c>
      <c r="BL1593" s="19" t="s">
        <v>267</v>
      </c>
      <c r="BM1593" s="240" t="s">
        <v>1418</v>
      </c>
    </row>
    <row r="1594" s="2" customFormat="1">
      <c r="A1594" s="40"/>
      <c r="B1594" s="41"/>
      <c r="C1594" s="42"/>
      <c r="D1594" s="242" t="s">
        <v>231</v>
      </c>
      <c r="E1594" s="42"/>
      <c r="F1594" s="243" t="s">
        <v>1419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231</v>
      </c>
      <c r="AU1594" s="19" t="s">
        <v>89</v>
      </c>
    </row>
    <row r="1595" s="13" customFormat="1">
      <c r="A1595" s="13"/>
      <c r="B1595" s="247"/>
      <c r="C1595" s="248"/>
      <c r="D1595" s="249" t="s">
        <v>233</v>
      </c>
      <c r="E1595" s="250" t="s">
        <v>1</v>
      </c>
      <c r="F1595" s="251" t="s">
        <v>1420</v>
      </c>
      <c r="G1595" s="248"/>
      <c r="H1595" s="250" t="s">
        <v>1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7" t="s">
        <v>233</v>
      </c>
      <c r="AU1595" s="257" t="s">
        <v>89</v>
      </c>
      <c r="AV1595" s="13" t="s">
        <v>87</v>
      </c>
      <c r="AW1595" s="13" t="s">
        <v>35</v>
      </c>
      <c r="AX1595" s="13" t="s">
        <v>80</v>
      </c>
      <c r="AY1595" s="257" t="s">
        <v>222</v>
      </c>
    </row>
    <row r="1596" s="14" customFormat="1">
      <c r="A1596" s="14"/>
      <c r="B1596" s="258"/>
      <c r="C1596" s="259"/>
      <c r="D1596" s="249" t="s">
        <v>233</v>
      </c>
      <c r="E1596" s="260" t="s">
        <v>1</v>
      </c>
      <c r="F1596" s="261" t="s">
        <v>961</v>
      </c>
      <c r="G1596" s="259"/>
      <c r="H1596" s="262">
        <v>3.9900000000000002</v>
      </c>
      <c r="I1596" s="263"/>
      <c r="J1596" s="259"/>
      <c r="K1596" s="259"/>
      <c r="L1596" s="264"/>
      <c r="M1596" s="265"/>
      <c r="N1596" s="266"/>
      <c r="O1596" s="266"/>
      <c r="P1596" s="266"/>
      <c r="Q1596" s="266"/>
      <c r="R1596" s="266"/>
      <c r="S1596" s="266"/>
      <c r="T1596" s="267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8" t="s">
        <v>233</v>
      </c>
      <c r="AU1596" s="268" t="s">
        <v>89</v>
      </c>
      <c r="AV1596" s="14" t="s">
        <v>89</v>
      </c>
      <c r="AW1596" s="14" t="s">
        <v>35</v>
      </c>
      <c r="AX1596" s="14" t="s">
        <v>80</v>
      </c>
      <c r="AY1596" s="268" t="s">
        <v>222</v>
      </c>
    </row>
    <row r="1597" s="14" customFormat="1">
      <c r="A1597" s="14"/>
      <c r="B1597" s="258"/>
      <c r="C1597" s="259"/>
      <c r="D1597" s="249" t="s">
        <v>233</v>
      </c>
      <c r="E1597" s="260" t="s">
        <v>1</v>
      </c>
      <c r="F1597" s="261" t="s">
        <v>962</v>
      </c>
      <c r="G1597" s="259"/>
      <c r="H1597" s="262">
        <v>1.8700000000000001</v>
      </c>
      <c r="I1597" s="263"/>
      <c r="J1597" s="259"/>
      <c r="K1597" s="259"/>
      <c r="L1597" s="264"/>
      <c r="M1597" s="265"/>
      <c r="N1597" s="266"/>
      <c r="O1597" s="266"/>
      <c r="P1597" s="266"/>
      <c r="Q1597" s="266"/>
      <c r="R1597" s="266"/>
      <c r="S1597" s="266"/>
      <c r="T1597" s="26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8" t="s">
        <v>233</v>
      </c>
      <c r="AU1597" s="268" t="s">
        <v>89</v>
      </c>
      <c r="AV1597" s="14" t="s">
        <v>89</v>
      </c>
      <c r="AW1597" s="14" t="s">
        <v>35</v>
      </c>
      <c r="AX1597" s="14" t="s">
        <v>80</v>
      </c>
      <c r="AY1597" s="268" t="s">
        <v>222</v>
      </c>
    </row>
    <row r="1598" s="14" customFormat="1">
      <c r="A1598" s="14"/>
      <c r="B1598" s="258"/>
      <c r="C1598" s="259"/>
      <c r="D1598" s="249" t="s">
        <v>233</v>
      </c>
      <c r="E1598" s="260" t="s">
        <v>1</v>
      </c>
      <c r="F1598" s="261" t="s">
        <v>964</v>
      </c>
      <c r="G1598" s="259"/>
      <c r="H1598" s="262">
        <v>4.0499999999999998</v>
      </c>
      <c r="I1598" s="263"/>
      <c r="J1598" s="259"/>
      <c r="K1598" s="259"/>
      <c r="L1598" s="264"/>
      <c r="M1598" s="265"/>
      <c r="N1598" s="266"/>
      <c r="O1598" s="266"/>
      <c r="P1598" s="266"/>
      <c r="Q1598" s="266"/>
      <c r="R1598" s="266"/>
      <c r="S1598" s="266"/>
      <c r="T1598" s="267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8" t="s">
        <v>233</v>
      </c>
      <c r="AU1598" s="268" t="s">
        <v>89</v>
      </c>
      <c r="AV1598" s="14" t="s">
        <v>89</v>
      </c>
      <c r="AW1598" s="14" t="s">
        <v>35</v>
      </c>
      <c r="AX1598" s="14" t="s">
        <v>80</v>
      </c>
      <c r="AY1598" s="268" t="s">
        <v>222</v>
      </c>
    </row>
    <row r="1599" s="14" customFormat="1">
      <c r="A1599" s="14"/>
      <c r="B1599" s="258"/>
      <c r="C1599" s="259"/>
      <c r="D1599" s="249" t="s">
        <v>233</v>
      </c>
      <c r="E1599" s="260" t="s">
        <v>1</v>
      </c>
      <c r="F1599" s="261" t="s">
        <v>965</v>
      </c>
      <c r="G1599" s="259"/>
      <c r="H1599" s="262">
        <v>1.8700000000000001</v>
      </c>
      <c r="I1599" s="263"/>
      <c r="J1599" s="259"/>
      <c r="K1599" s="259"/>
      <c r="L1599" s="264"/>
      <c r="M1599" s="265"/>
      <c r="N1599" s="266"/>
      <c r="O1599" s="266"/>
      <c r="P1599" s="266"/>
      <c r="Q1599" s="266"/>
      <c r="R1599" s="266"/>
      <c r="S1599" s="266"/>
      <c r="T1599" s="267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8" t="s">
        <v>233</v>
      </c>
      <c r="AU1599" s="268" t="s">
        <v>89</v>
      </c>
      <c r="AV1599" s="14" t="s">
        <v>89</v>
      </c>
      <c r="AW1599" s="14" t="s">
        <v>35</v>
      </c>
      <c r="AX1599" s="14" t="s">
        <v>80</v>
      </c>
      <c r="AY1599" s="268" t="s">
        <v>222</v>
      </c>
    </row>
    <row r="1600" s="14" customFormat="1">
      <c r="A1600" s="14"/>
      <c r="B1600" s="258"/>
      <c r="C1600" s="259"/>
      <c r="D1600" s="249" t="s">
        <v>233</v>
      </c>
      <c r="E1600" s="260" t="s">
        <v>1</v>
      </c>
      <c r="F1600" s="261" t="s">
        <v>968</v>
      </c>
      <c r="G1600" s="259"/>
      <c r="H1600" s="262">
        <v>1.46</v>
      </c>
      <c r="I1600" s="263"/>
      <c r="J1600" s="259"/>
      <c r="K1600" s="259"/>
      <c r="L1600" s="264"/>
      <c r="M1600" s="265"/>
      <c r="N1600" s="266"/>
      <c r="O1600" s="266"/>
      <c r="P1600" s="266"/>
      <c r="Q1600" s="266"/>
      <c r="R1600" s="266"/>
      <c r="S1600" s="266"/>
      <c r="T1600" s="267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8" t="s">
        <v>233</v>
      </c>
      <c r="AU1600" s="268" t="s">
        <v>89</v>
      </c>
      <c r="AV1600" s="14" t="s">
        <v>89</v>
      </c>
      <c r="AW1600" s="14" t="s">
        <v>35</v>
      </c>
      <c r="AX1600" s="14" t="s">
        <v>80</v>
      </c>
      <c r="AY1600" s="268" t="s">
        <v>222</v>
      </c>
    </row>
    <row r="1601" s="14" customFormat="1">
      <c r="A1601" s="14"/>
      <c r="B1601" s="258"/>
      <c r="C1601" s="259"/>
      <c r="D1601" s="249" t="s">
        <v>233</v>
      </c>
      <c r="E1601" s="260" t="s">
        <v>1</v>
      </c>
      <c r="F1601" s="261" t="s">
        <v>969</v>
      </c>
      <c r="G1601" s="259"/>
      <c r="H1601" s="262">
        <v>1.8700000000000001</v>
      </c>
      <c r="I1601" s="263"/>
      <c r="J1601" s="259"/>
      <c r="K1601" s="259"/>
      <c r="L1601" s="264"/>
      <c r="M1601" s="265"/>
      <c r="N1601" s="266"/>
      <c r="O1601" s="266"/>
      <c r="P1601" s="266"/>
      <c r="Q1601" s="266"/>
      <c r="R1601" s="266"/>
      <c r="S1601" s="266"/>
      <c r="T1601" s="267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8" t="s">
        <v>233</v>
      </c>
      <c r="AU1601" s="268" t="s">
        <v>89</v>
      </c>
      <c r="AV1601" s="14" t="s">
        <v>89</v>
      </c>
      <c r="AW1601" s="14" t="s">
        <v>35</v>
      </c>
      <c r="AX1601" s="14" t="s">
        <v>80</v>
      </c>
      <c r="AY1601" s="268" t="s">
        <v>222</v>
      </c>
    </row>
    <row r="1602" s="14" customFormat="1">
      <c r="A1602" s="14"/>
      <c r="B1602" s="258"/>
      <c r="C1602" s="259"/>
      <c r="D1602" s="249" t="s">
        <v>233</v>
      </c>
      <c r="E1602" s="260" t="s">
        <v>1</v>
      </c>
      <c r="F1602" s="261" t="s">
        <v>970</v>
      </c>
      <c r="G1602" s="259"/>
      <c r="H1602" s="262">
        <v>2.2000000000000002</v>
      </c>
      <c r="I1602" s="263"/>
      <c r="J1602" s="259"/>
      <c r="K1602" s="259"/>
      <c r="L1602" s="264"/>
      <c r="M1602" s="265"/>
      <c r="N1602" s="266"/>
      <c r="O1602" s="266"/>
      <c r="P1602" s="266"/>
      <c r="Q1602" s="266"/>
      <c r="R1602" s="266"/>
      <c r="S1602" s="266"/>
      <c r="T1602" s="26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8" t="s">
        <v>233</v>
      </c>
      <c r="AU1602" s="268" t="s">
        <v>89</v>
      </c>
      <c r="AV1602" s="14" t="s">
        <v>89</v>
      </c>
      <c r="AW1602" s="14" t="s">
        <v>35</v>
      </c>
      <c r="AX1602" s="14" t="s">
        <v>80</v>
      </c>
      <c r="AY1602" s="268" t="s">
        <v>222</v>
      </c>
    </row>
    <row r="1603" s="14" customFormat="1">
      <c r="A1603" s="14"/>
      <c r="B1603" s="258"/>
      <c r="C1603" s="259"/>
      <c r="D1603" s="249" t="s">
        <v>233</v>
      </c>
      <c r="E1603" s="260" t="s">
        <v>1</v>
      </c>
      <c r="F1603" s="261" t="s">
        <v>972</v>
      </c>
      <c r="G1603" s="259"/>
      <c r="H1603" s="262">
        <v>6.2199999999999998</v>
      </c>
      <c r="I1603" s="263"/>
      <c r="J1603" s="259"/>
      <c r="K1603" s="259"/>
      <c r="L1603" s="264"/>
      <c r="M1603" s="265"/>
      <c r="N1603" s="266"/>
      <c r="O1603" s="266"/>
      <c r="P1603" s="266"/>
      <c r="Q1603" s="266"/>
      <c r="R1603" s="266"/>
      <c r="S1603" s="266"/>
      <c r="T1603" s="26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8" t="s">
        <v>233</v>
      </c>
      <c r="AU1603" s="268" t="s">
        <v>89</v>
      </c>
      <c r="AV1603" s="14" t="s">
        <v>89</v>
      </c>
      <c r="AW1603" s="14" t="s">
        <v>35</v>
      </c>
      <c r="AX1603" s="14" t="s">
        <v>80</v>
      </c>
      <c r="AY1603" s="268" t="s">
        <v>222</v>
      </c>
    </row>
    <row r="1604" s="14" customFormat="1">
      <c r="A1604" s="14"/>
      <c r="B1604" s="258"/>
      <c r="C1604" s="259"/>
      <c r="D1604" s="249" t="s">
        <v>233</v>
      </c>
      <c r="E1604" s="260" t="s">
        <v>1</v>
      </c>
      <c r="F1604" s="261" t="s">
        <v>974</v>
      </c>
      <c r="G1604" s="259"/>
      <c r="H1604" s="262">
        <v>8.4399999999999995</v>
      </c>
      <c r="I1604" s="263"/>
      <c r="J1604" s="259"/>
      <c r="K1604" s="259"/>
      <c r="L1604" s="264"/>
      <c r="M1604" s="265"/>
      <c r="N1604" s="266"/>
      <c r="O1604" s="266"/>
      <c r="P1604" s="266"/>
      <c r="Q1604" s="266"/>
      <c r="R1604" s="266"/>
      <c r="S1604" s="266"/>
      <c r="T1604" s="26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8" t="s">
        <v>233</v>
      </c>
      <c r="AU1604" s="268" t="s">
        <v>89</v>
      </c>
      <c r="AV1604" s="14" t="s">
        <v>89</v>
      </c>
      <c r="AW1604" s="14" t="s">
        <v>35</v>
      </c>
      <c r="AX1604" s="14" t="s">
        <v>80</v>
      </c>
      <c r="AY1604" s="268" t="s">
        <v>222</v>
      </c>
    </row>
    <row r="1605" s="15" customFormat="1">
      <c r="A1605" s="15"/>
      <c r="B1605" s="269"/>
      <c r="C1605" s="270"/>
      <c r="D1605" s="249" t="s">
        <v>233</v>
      </c>
      <c r="E1605" s="271" t="s">
        <v>1</v>
      </c>
      <c r="F1605" s="272" t="s">
        <v>242</v>
      </c>
      <c r="G1605" s="270"/>
      <c r="H1605" s="273">
        <v>31.969999999999999</v>
      </c>
      <c r="I1605" s="274"/>
      <c r="J1605" s="270"/>
      <c r="K1605" s="270"/>
      <c r="L1605" s="275"/>
      <c r="M1605" s="276"/>
      <c r="N1605" s="277"/>
      <c r="O1605" s="277"/>
      <c r="P1605" s="277"/>
      <c r="Q1605" s="277"/>
      <c r="R1605" s="277"/>
      <c r="S1605" s="277"/>
      <c r="T1605" s="278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9" t="s">
        <v>233</v>
      </c>
      <c r="AU1605" s="279" t="s">
        <v>89</v>
      </c>
      <c r="AV1605" s="15" t="s">
        <v>114</v>
      </c>
      <c r="AW1605" s="15" t="s">
        <v>35</v>
      </c>
      <c r="AX1605" s="15" t="s">
        <v>87</v>
      </c>
      <c r="AY1605" s="279" t="s">
        <v>222</v>
      </c>
    </row>
    <row r="1606" s="2" customFormat="1" ht="21.75" customHeight="1">
      <c r="A1606" s="40"/>
      <c r="B1606" s="41"/>
      <c r="C1606" s="280" t="s">
        <v>1421</v>
      </c>
      <c r="D1606" s="280" t="s">
        <v>367</v>
      </c>
      <c r="E1606" s="281" t="s">
        <v>1422</v>
      </c>
      <c r="F1606" s="282" t="s">
        <v>1423</v>
      </c>
      <c r="G1606" s="283" t="s">
        <v>526</v>
      </c>
      <c r="H1606" s="284">
        <v>79.924999999999997</v>
      </c>
      <c r="I1606" s="285"/>
      <c r="J1606" s="286">
        <f>ROUND(I1606*H1606,2)</f>
        <v>0</v>
      </c>
      <c r="K1606" s="282" t="s">
        <v>1424</v>
      </c>
      <c r="L1606" s="287"/>
      <c r="M1606" s="288" t="s">
        <v>1</v>
      </c>
      <c r="N1606" s="289" t="s">
        <v>45</v>
      </c>
      <c r="O1606" s="93"/>
      <c r="P1606" s="238">
        <f>O1606*H1606</f>
        <v>0</v>
      </c>
      <c r="Q1606" s="238">
        <v>0.00054000000000000001</v>
      </c>
      <c r="R1606" s="238">
        <f>Q1606*H1606</f>
        <v>0.043159499999999996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468</v>
      </c>
      <c r="AT1606" s="240" t="s">
        <v>367</v>
      </c>
      <c r="AU1606" s="240" t="s">
        <v>89</v>
      </c>
      <c r="AY1606" s="19" t="s">
        <v>222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9" t="s">
        <v>87</v>
      </c>
      <c r="BK1606" s="241">
        <f>ROUND(I1606*H1606,2)</f>
        <v>0</v>
      </c>
      <c r="BL1606" s="19" t="s">
        <v>267</v>
      </c>
      <c r="BM1606" s="240" t="s">
        <v>1425</v>
      </c>
    </row>
    <row r="1607" s="14" customFormat="1">
      <c r="A1607" s="14"/>
      <c r="B1607" s="258"/>
      <c r="C1607" s="259"/>
      <c r="D1607" s="249" t="s">
        <v>233</v>
      </c>
      <c r="E1607" s="260" t="s">
        <v>1</v>
      </c>
      <c r="F1607" s="261" t="s">
        <v>1426</v>
      </c>
      <c r="G1607" s="259"/>
      <c r="H1607" s="262">
        <v>79.924999999999997</v>
      </c>
      <c r="I1607" s="263"/>
      <c r="J1607" s="259"/>
      <c r="K1607" s="259"/>
      <c r="L1607" s="264"/>
      <c r="M1607" s="265"/>
      <c r="N1607" s="266"/>
      <c r="O1607" s="266"/>
      <c r="P1607" s="266"/>
      <c r="Q1607" s="266"/>
      <c r="R1607" s="266"/>
      <c r="S1607" s="266"/>
      <c r="T1607" s="267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8" t="s">
        <v>233</v>
      </c>
      <c r="AU1607" s="268" t="s">
        <v>89</v>
      </c>
      <c r="AV1607" s="14" t="s">
        <v>89</v>
      </c>
      <c r="AW1607" s="14" t="s">
        <v>35</v>
      </c>
      <c r="AX1607" s="14" t="s">
        <v>80</v>
      </c>
      <c r="AY1607" s="268" t="s">
        <v>222</v>
      </c>
    </row>
    <row r="1608" s="15" customFormat="1">
      <c r="A1608" s="15"/>
      <c r="B1608" s="269"/>
      <c r="C1608" s="270"/>
      <c r="D1608" s="249" t="s">
        <v>233</v>
      </c>
      <c r="E1608" s="271" t="s">
        <v>1</v>
      </c>
      <c r="F1608" s="272" t="s">
        <v>242</v>
      </c>
      <c r="G1608" s="270"/>
      <c r="H1608" s="273">
        <v>79.924999999999997</v>
      </c>
      <c r="I1608" s="274"/>
      <c r="J1608" s="270"/>
      <c r="K1608" s="270"/>
      <c r="L1608" s="275"/>
      <c r="M1608" s="276"/>
      <c r="N1608" s="277"/>
      <c r="O1608" s="277"/>
      <c r="P1608" s="277"/>
      <c r="Q1608" s="277"/>
      <c r="R1608" s="277"/>
      <c r="S1608" s="277"/>
      <c r="T1608" s="278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79" t="s">
        <v>233</v>
      </c>
      <c r="AU1608" s="279" t="s">
        <v>89</v>
      </c>
      <c r="AV1608" s="15" t="s">
        <v>114</v>
      </c>
      <c r="AW1608" s="15" t="s">
        <v>35</v>
      </c>
      <c r="AX1608" s="15" t="s">
        <v>87</v>
      </c>
      <c r="AY1608" s="279" t="s">
        <v>222</v>
      </c>
    </row>
    <row r="1609" s="2" customFormat="1" ht="16.5" customHeight="1">
      <c r="A1609" s="40"/>
      <c r="B1609" s="41"/>
      <c r="C1609" s="229" t="s">
        <v>1427</v>
      </c>
      <c r="D1609" s="229" t="s">
        <v>225</v>
      </c>
      <c r="E1609" s="230" t="s">
        <v>1428</v>
      </c>
      <c r="F1609" s="231" t="s">
        <v>1429</v>
      </c>
      <c r="G1609" s="232" t="s">
        <v>228</v>
      </c>
      <c r="H1609" s="233">
        <v>31.969999999999999</v>
      </c>
      <c r="I1609" s="234"/>
      <c r="J1609" s="235">
        <f>ROUND(I1609*H1609,2)</f>
        <v>0</v>
      </c>
      <c r="K1609" s="231" t="s">
        <v>229</v>
      </c>
      <c r="L1609" s="46"/>
      <c r="M1609" s="236" t="s">
        <v>1</v>
      </c>
      <c r="N1609" s="237" t="s">
        <v>45</v>
      </c>
      <c r="O1609" s="93"/>
      <c r="P1609" s="238">
        <f>O1609*H1609</f>
        <v>0</v>
      </c>
      <c r="Q1609" s="238">
        <v>0.00040999999999999999</v>
      </c>
      <c r="R1609" s="238">
        <f>Q1609*H1609</f>
        <v>0.0131077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267</v>
      </c>
      <c r="AT1609" s="240" t="s">
        <v>225</v>
      </c>
      <c r="AU1609" s="240" t="s">
        <v>89</v>
      </c>
      <c r="AY1609" s="19" t="s">
        <v>222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9" t="s">
        <v>87</v>
      </c>
      <c r="BK1609" s="241">
        <f>ROUND(I1609*H1609,2)</f>
        <v>0</v>
      </c>
      <c r="BL1609" s="19" t="s">
        <v>267</v>
      </c>
      <c r="BM1609" s="240" t="s">
        <v>1430</v>
      </c>
    </row>
    <row r="1610" s="2" customFormat="1">
      <c r="A1610" s="40"/>
      <c r="B1610" s="41"/>
      <c r="C1610" s="42"/>
      <c r="D1610" s="242" t="s">
        <v>231</v>
      </c>
      <c r="E1610" s="42"/>
      <c r="F1610" s="243" t="s">
        <v>1431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231</v>
      </c>
      <c r="AU1610" s="19" t="s">
        <v>89</v>
      </c>
    </row>
    <row r="1611" s="13" customFormat="1">
      <c r="A1611" s="13"/>
      <c r="B1611" s="247"/>
      <c r="C1611" s="248"/>
      <c r="D1611" s="249" t="s">
        <v>233</v>
      </c>
      <c r="E1611" s="250" t="s">
        <v>1</v>
      </c>
      <c r="F1611" s="251" t="s">
        <v>1420</v>
      </c>
      <c r="G1611" s="248"/>
      <c r="H1611" s="250" t="s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7" t="s">
        <v>233</v>
      </c>
      <c r="AU1611" s="257" t="s">
        <v>89</v>
      </c>
      <c r="AV1611" s="13" t="s">
        <v>87</v>
      </c>
      <c r="AW1611" s="13" t="s">
        <v>35</v>
      </c>
      <c r="AX1611" s="13" t="s">
        <v>80</v>
      </c>
      <c r="AY1611" s="257" t="s">
        <v>222</v>
      </c>
    </row>
    <row r="1612" s="14" customFormat="1">
      <c r="A1612" s="14"/>
      <c r="B1612" s="258"/>
      <c r="C1612" s="259"/>
      <c r="D1612" s="249" t="s">
        <v>233</v>
      </c>
      <c r="E1612" s="260" t="s">
        <v>1</v>
      </c>
      <c r="F1612" s="261" t="s">
        <v>961</v>
      </c>
      <c r="G1612" s="259"/>
      <c r="H1612" s="262">
        <v>3.9900000000000002</v>
      </c>
      <c r="I1612" s="263"/>
      <c r="J1612" s="259"/>
      <c r="K1612" s="259"/>
      <c r="L1612" s="264"/>
      <c r="M1612" s="265"/>
      <c r="N1612" s="266"/>
      <c r="O1612" s="266"/>
      <c r="P1612" s="266"/>
      <c r="Q1612" s="266"/>
      <c r="R1612" s="266"/>
      <c r="S1612" s="266"/>
      <c r="T1612" s="26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8" t="s">
        <v>233</v>
      </c>
      <c r="AU1612" s="268" t="s">
        <v>89</v>
      </c>
      <c r="AV1612" s="14" t="s">
        <v>89</v>
      </c>
      <c r="AW1612" s="14" t="s">
        <v>35</v>
      </c>
      <c r="AX1612" s="14" t="s">
        <v>80</v>
      </c>
      <c r="AY1612" s="268" t="s">
        <v>222</v>
      </c>
    </row>
    <row r="1613" s="14" customFormat="1">
      <c r="A1613" s="14"/>
      <c r="B1613" s="258"/>
      <c r="C1613" s="259"/>
      <c r="D1613" s="249" t="s">
        <v>233</v>
      </c>
      <c r="E1613" s="260" t="s">
        <v>1</v>
      </c>
      <c r="F1613" s="261" t="s">
        <v>962</v>
      </c>
      <c r="G1613" s="259"/>
      <c r="H1613" s="262">
        <v>1.8700000000000001</v>
      </c>
      <c r="I1613" s="263"/>
      <c r="J1613" s="259"/>
      <c r="K1613" s="259"/>
      <c r="L1613" s="264"/>
      <c r="M1613" s="265"/>
      <c r="N1613" s="266"/>
      <c r="O1613" s="266"/>
      <c r="P1613" s="266"/>
      <c r="Q1613" s="266"/>
      <c r="R1613" s="266"/>
      <c r="S1613" s="266"/>
      <c r="T1613" s="267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8" t="s">
        <v>233</v>
      </c>
      <c r="AU1613" s="268" t="s">
        <v>89</v>
      </c>
      <c r="AV1613" s="14" t="s">
        <v>89</v>
      </c>
      <c r="AW1613" s="14" t="s">
        <v>35</v>
      </c>
      <c r="AX1613" s="14" t="s">
        <v>80</v>
      </c>
      <c r="AY1613" s="268" t="s">
        <v>222</v>
      </c>
    </row>
    <row r="1614" s="14" customFormat="1">
      <c r="A1614" s="14"/>
      <c r="B1614" s="258"/>
      <c r="C1614" s="259"/>
      <c r="D1614" s="249" t="s">
        <v>233</v>
      </c>
      <c r="E1614" s="260" t="s">
        <v>1</v>
      </c>
      <c r="F1614" s="261" t="s">
        <v>964</v>
      </c>
      <c r="G1614" s="259"/>
      <c r="H1614" s="262">
        <v>4.0499999999999998</v>
      </c>
      <c r="I1614" s="263"/>
      <c r="J1614" s="259"/>
      <c r="K1614" s="259"/>
      <c r="L1614" s="264"/>
      <c r="M1614" s="265"/>
      <c r="N1614" s="266"/>
      <c r="O1614" s="266"/>
      <c r="P1614" s="266"/>
      <c r="Q1614" s="266"/>
      <c r="R1614" s="266"/>
      <c r="S1614" s="266"/>
      <c r="T1614" s="267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8" t="s">
        <v>233</v>
      </c>
      <c r="AU1614" s="268" t="s">
        <v>89</v>
      </c>
      <c r="AV1614" s="14" t="s">
        <v>89</v>
      </c>
      <c r="AW1614" s="14" t="s">
        <v>35</v>
      </c>
      <c r="AX1614" s="14" t="s">
        <v>80</v>
      </c>
      <c r="AY1614" s="268" t="s">
        <v>222</v>
      </c>
    </row>
    <row r="1615" s="14" customFormat="1">
      <c r="A1615" s="14"/>
      <c r="B1615" s="258"/>
      <c r="C1615" s="259"/>
      <c r="D1615" s="249" t="s">
        <v>233</v>
      </c>
      <c r="E1615" s="260" t="s">
        <v>1</v>
      </c>
      <c r="F1615" s="261" t="s">
        <v>965</v>
      </c>
      <c r="G1615" s="259"/>
      <c r="H1615" s="262">
        <v>1.8700000000000001</v>
      </c>
      <c r="I1615" s="263"/>
      <c r="J1615" s="259"/>
      <c r="K1615" s="259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8" t="s">
        <v>233</v>
      </c>
      <c r="AU1615" s="268" t="s">
        <v>89</v>
      </c>
      <c r="AV1615" s="14" t="s">
        <v>89</v>
      </c>
      <c r="AW1615" s="14" t="s">
        <v>35</v>
      </c>
      <c r="AX1615" s="14" t="s">
        <v>80</v>
      </c>
      <c r="AY1615" s="268" t="s">
        <v>222</v>
      </c>
    </row>
    <row r="1616" s="14" customFormat="1">
      <c r="A1616" s="14"/>
      <c r="B1616" s="258"/>
      <c r="C1616" s="259"/>
      <c r="D1616" s="249" t="s">
        <v>233</v>
      </c>
      <c r="E1616" s="260" t="s">
        <v>1</v>
      </c>
      <c r="F1616" s="261" t="s">
        <v>968</v>
      </c>
      <c r="G1616" s="259"/>
      <c r="H1616" s="262">
        <v>1.46</v>
      </c>
      <c r="I1616" s="263"/>
      <c r="J1616" s="259"/>
      <c r="K1616" s="259"/>
      <c r="L1616" s="264"/>
      <c r="M1616" s="265"/>
      <c r="N1616" s="266"/>
      <c r="O1616" s="266"/>
      <c r="P1616" s="266"/>
      <c r="Q1616" s="266"/>
      <c r="R1616" s="266"/>
      <c r="S1616" s="266"/>
      <c r="T1616" s="267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8" t="s">
        <v>233</v>
      </c>
      <c r="AU1616" s="268" t="s">
        <v>89</v>
      </c>
      <c r="AV1616" s="14" t="s">
        <v>89</v>
      </c>
      <c r="AW1616" s="14" t="s">
        <v>35</v>
      </c>
      <c r="AX1616" s="14" t="s">
        <v>80</v>
      </c>
      <c r="AY1616" s="268" t="s">
        <v>222</v>
      </c>
    </row>
    <row r="1617" s="14" customFormat="1">
      <c r="A1617" s="14"/>
      <c r="B1617" s="258"/>
      <c r="C1617" s="259"/>
      <c r="D1617" s="249" t="s">
        <v>233</v>
      </c>
      <c r="E1617" s="260" t="s">
        <v>1</v>
      </c>
      <c r="F1617" s="261" t="s">
        <v>969</v>
      </c>
      <c r="G1617" s="259"/>
      <c r="H1617" s="262">
        <v>1.8700000000000001</v>
      </c>
      <c r="I1617" s="263"/>
      <c r="J1617" s="259"/>
      <c r="K1617" s="259"/>
      <c r="L1617" s="264"/>
      <c r="M1617" s="265"/>
      <c r="N1617" s="266"/>
      <c r="O1617" s="266"/>
      <c r="P1617" s="266"/>
      <c r="Q1617" s="266"/>
      <c r="R1617" s="266"/>
      <c r="S1617" s="266"/>
      <c r="T1617" s="267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8" t="s">
        <v>233</v>
      </c>
      <c r="AU1617" s="268" t="s">
        <v>89</v>
      </c>
      <c r="AV1617" s="14" t="s">
        <v>89</v>
      </c>
      <c r="AW1617" s="14" t="s">
        <v>35</v>
      </c>
      <c r="AX1617" s="14" t="s">
        <v>80</v>
      </c>
      <c r="AY1617" s="268" t="s">
        <v>222</v>
      </c>
    </row>
    <row r="1618" s="14" customFormat="1">
      <c r="A1618" s="14"/>
      <c r="B1618" s="258"/>
      <c r="C1618" s="259"/>
      <c r="D1618" s="249" t="s">
        <v>233</v>
      </c>
      <c r="E1618" s="260" t="s">
        <v>1</v>
      </c>
      <c r="F1618" s="261" t="s">
        <v>970</v>
      </c>
      <c r="G1618" s="259"/>
      <c r="H1618" s="262">
        <v>2.2000000000000002</v>
      </c>
      <c r="I1618" s="263"/>
      <c r="J1618" s="259"/>
      <c r="K1618" s="259"/>
      <c r="L1618" s="264"/>
      <c r="M1618" s="265"/>
      <c r="N1618" s="266"/>
      <c r="O1618" s="266"/>
      <c r="P1618" s="266"/>
      <c r="Q1618" s="266"/>
      <c r="R1618" s="266"/>
      <c r="S1618" s="266"/>
      <c r="T1618" s="267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8" t="s">
        <v>233</v>
      </c>
      <c r="AU1618" s="268" t="s">
        <v>89</v>
      </c>
      <c r="AV1618" s="14" t="s">
        <v>89</v>
      </c>
      <c r="AW1618" s="14" t="s">
        <v>35</v>
      </c>
      <c r="AX1618" s="14" t="s">
        <v>80</v>
      </c>
      <c r="AY1618" s="268" t="s">
        <v>222</v>
      </c>
    </row>
    <row r="1619" s="14" customFormat="1">
      <c r="A1619" s="14"/>
      <c r="B1619" s="258"/>
      <c r="C1619" s="259"/>
      <c r="D1619" s="249" t="s">
        <v>233</v>
      </c>
      <c r="E1619" s="260" t="s">
        <v>1</v>
      </c>
      <c r="F1619" s="261" t="s">
        <v>972</v>
      </c>
      <c r="G1619" s="259"/>
      <c r="H1619" s="262">
        <v>6.2199999999999998</v>
      </c>
      <c r="I1619" s="263"/>
      <c r="J1619" s="259"/>
      <c r="K1619" s="259"/>
      <c r="L1619" s="264"/>
      <c r="M1619" s="265"/>
      <c r="N1619" s="266"/>
      <c r="O1619" s="266"/>
      <c r="P1619" s="266"/>
      <c r="Q1619" s="266"/>
      <c r="R1619" s="266"/>
      <c r="S1619" s="266"/>
      <c r="T1619" s="267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8" t="s">
        <v>233</v>
      </c>
      <c r="AU1619" s="268" t="s">
        <v>89</v>
      </c>
      <c r="AV1619" s="14" t="s">
        <v>89</v>
      </c>
      <c r="AW1619" s="14" t="s">
        <v>35</v>
      </c>
      <c r="AX1619" s="14" t="s">
        <v>80</v>
      </c>
      <c r="AY1619" s="268" t="s">
        <v>222</v>
      </c>
    </row>
    <row r="1620" s="14" customFormat="1">
      <c r="A1620" s="14"/>
      <c r="B1620" s="258"/>
      <c r="C1620" s="259"/>
      <c r="D1620" s="249" t="s">
        <v>233</v>
      </c>
      <c r="E1620" s="260" t="s">
        <v>1</v>
      </c>
      <c r="F1620" s="261" t="s">
        <v>974</v>
      </c>
      <c r="G1620" s="259"/>
      <c r="H1620" s="262">
        <v>8.4399999999999995</v>
      </c>
      <c r="I1620" s="263"/>
      <c r="J1620" s="259"/>
      <c r="K1620" s="259"/>
      <c r="L1620" s="264"/>
      <c r="M1620" s="265"/>
      <c r="N1620" s="266"/>
      <c r="O1620" s="266"/>
      <c r="P1620" s="266"/>
      <c r="Q1620" s="266"/>
      <c r="R1620" s="266"/>
      <c r="S1620" s="266"/>
      <c r="T1620" s="267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8" t="s">
        <v>233</v>
      </c>
      <c r="AU1620" s="268" t="s">
        <v>89</v>
      </c>
      <c r="AV1620" s="14" t="s">
        <v>89</v>
      </c>
      <c r="AW1620" s="14" t="s">
        <v>35</v>
      </c>
      <c r="AX1620" s="14" t="s">
        <v>80</v>
      </c>
      <c r="AY1620" s="268" t="s">
        <v>222</v>
      </c>
    </row>
    <row r="1621" s="15" customFormat="1">
      <c r="A1621" s="15"/>
      <c r="B1621" s="269"/>
      <c r="C1621" s="270"/>
      <c r="D1621" s="249" t="s">
        <v>233</v>
      </c>
      <c r="E1621" s="271" t="s">
        <v>1</v>
      </c>
      <c r="F1621" s="272" t="s">
        <v>242</v>
      </c>
      <c r="G1621" s="270"/>
      <c r="H1621" s="273">
        <v>31.969999999999999</v>
      </c>
      <c r="I1621" s="274"/>
      <c r="J1621" s="270"/>
      <c r="K1621" s="270"/>
      <c r="L1621" s="275"/>
      <c r="M1621" s="276"/>
      <c r="N1621" s="277"/>
      <c r="O1621" s="277"/>
      <c r="P1621" s="277"/>
      <c r="Q1621" s="277"/>
      <c r="R1621" s="277"/>
      <c r="S1621" s="277"/>
      <c r="T1621" s="278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79" t="s">
        <v>233</v>
      </c>
      <c r="AU1621" s="279" t="s">
        <v>89</v>
      </c>
      <c r="AV1621" s="15" t="s">
        <v>114</v>
      </c>
      <c r="AW1621" s="15" t="s">
        <v>35</v>
      </c>
      <c r="AX1621" s="15" t="s">
        <v>87</v>
      </c>
      <c r="AY1621" s="279" t="s">
        <v>222</v>
      </c>
    </row>
    <row r="1622" s="2" customFormat="1" ht="16.5" customHeight="1">
      <c r="A1622" s="40"/>
      <c r="B1622" s="41"/>
      <c r="C1622" s="280" t="s">
        <v>1432</v>
      </c>
      <c r="D1622" s="280" t="s">
        <v>367</v>
      </c>
      <c r="E1622" s="281" t="s">
        <v>1433</v>
      </c>
      <c r="F1622" s="282" t="s">
        <v>1434</v>
      </c>
      <c r="G1622" s="283" t="s">
        <v>228</v>
      </c>
      <c r="H1622" s="284">
        <v>33.569000000000003</v>
      </c>
      <c r="I1622" s="285"/>
      <c r="J1622" s="286">
        <f>ROUND(I1622*H1622,2)</f>
        <v>0</v>
      </c>
      <c r="K1622" s="282" t="s">
        <v>229</v>
      </c>
      <c r="L1622" s="287"/>
      <c r="M1622" s="288" t="s">
        <v>1</v>
      </c>
      <c r="N1622" s="289" t="s">
        <v>45</v>
      </c>
      <c r="O1622" s="93"/>
      <c r="P1622" s="238">
        <f>O1622*H1622</f>
        <v>0</v>
      </c>
      <c r="Q1622" s="238">
        <v>0.0109</v>
      </c>
      <c r="R1622" s="238">
        <f>Q1622*H1622</f>
        <v>0.36590210000000001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468</v>
      </c>
      <c r="AT1622" s="240" t="s">
        <v>367</v>
      </c>
      <c r="AU1622" s="240" t="s">
        <v>89</v>
      </c>
      <c r="AY1622" s="19" t="s">
        <v>222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87</v>
      </c>
      <c r="BK1622" s="241">
        <f>ROUND(I1622*H1622,2)</f>
        <v>0</v>
      </c>
      <c r="BL1622" s="19" t="s">
        <v>267</v>
      </c>
      <c r="BM1622" s="240" t="s">
        <v>1435</v>
      </c>
    </row>
    <row r="1623" s="14" customFormat="1">
      <c r="A1623" s="14"/>
      <c r="B1623" s="258"/>
      <c r="C1623" s="259"/>
      <c r="D1623" s="249" t="s">
        <v>233</v>
      </c>
      <c r="E1623" s="259"/>
      <c r="F1623" s="261" t="s">
        <v>1436</v>
      </c>
      <c r="G1623" s="259"/>
      <c r="H1623" s="262">
        <v>33.569000000000003</v>
      </c>
      <c r="I1623" s="263"/>
      <c r="J1623" s="259"/>
      <c r="K1623" s="259"/>
      <c r="L1623" s="264"/>
      <c r="M1623" s="265"/>
      <c r="N1623" s="266"/>
      <c r="O1623" s="266"/>
      <c r="P1623" s="266"/>
      <c r="Q1623" s="266"/>
      <c r="R1623" s="266"/>
      <c r="S1623" s="266"/>
      <c r="T1623" s="26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8" t="s">
        <v>233</v>
      </c>
      <c r="AU1623" s="268" t="s">
        <v>89</v>
      </c>
      <c r="AV1623" s="14" t="s">
        <v>89</v>
      </c>
      <c r="AW1623" s="14" t="s">
        <v>4</v>
      </c>
      <c r="AX1623" s="14" t="s">
        <v>87</v>
      </c>
      <c r="AY1623" s="268" t="s">
        <v>222</v>
      </c>
    </row>
    <row r="1624" s="2" customFormat="1" ht="16.5" customHeight="1">
      <c r="A1624" s="40"/>
      <c r="B1624" s="41"/>
      <c r="C1624" s="229" t="s">
        <v>1030</v>
      </c>
      <c r="D1624" s="229" t="s">
        <v>225</v>
      </c>
      <c r="E1624" s="230" t="s">
        <v>1437</v>
      </c>
      <c r="F1624" s="231" t="s">
        <v>1438</v>
      </c>
      <c r="G1624" s="232" t="s">
        <v>526</v>
      </c>
      <c r="H1624" s="233">
        <v>17.594999999999999</v>
      </c>
      <c r="I1624" s="234"/>
      <c r="J1624" s="235">
        <f>ROUND(I1624*H1624,2)</f>
        <v>0</v>
      </c>
      <c r="K1624" s="231" t="s">
        <v>229</v>
      </c>
      <c r="L1624" s="46"/>
      <c r="M1624" s="236" t="s">
        <v>1</v>
      </c>
      <c r="N1624" s="237" t="s">
        <v>45</v>
      </c>
      <c r="O1624" s="93"/>
      <c r="P1624" s="238">
        <f>O1624*H1624</f>
        <v>0</v>
      </c>
      <c r="Q1624" s="238">
        <v>0.0043800000000000002</v>
      </c>
      <c r="R1624" s="238">
        <f>Q1624*H1624</f>
        <v>0.077066099999999998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267</v>
      </c>
      <c r="AT1624" s="240" t="s">
        <v>225</v>
      </c>
      <c r="AU1624" s="240" t="s">
        <v>89</v>
      </c>
      <c r="AY1624" s="19" t="s">
        <v>222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9" t="s">
        <v>87</v>
      </c>
      <c r="BK1624" s="241">
        <f>ROUND(I1624*H1624,2)</f>
        <v>0</v>
      </c>
      <c r="BL1624" s="19" t="s">
        <v>267</v>
      </c>
      <c r="BM1624" s="240" t="s">
        <v>1439</v>
      </c>
    </row>
    <row r="1625" s="2" customFormat="1">
      <c r="A1625" s="40"/>
      <c r="B1625" s="41"/>
      <c r="C1625" s="42"/>
      <c r="D1625" s="242" t="s">
        <v>231</v>
      </c>
      <c r="E1625" s="42"/>
      <c r="F1625" s="243" t="s">
        <v>1440</v>
      </c>
      <c r="G1625" s="42"/>
      <c r="H1625" s="42"/>
      <c r="I1625" s="244"/>
      <c r="J1625" s="42"/>
      <c r="K1625" s="42"/>
      <c r="L1625" s="46"/>
      <c r="M1625" s="245"/>
      <c r="N1625" s="246"/>
      <c r="O1625" s="93"/>
      <c r="P1625" s="93"/>
      <c r="Q1625" s="93"/>
      <c r="R1625" s="93"/>
      <c r="S1625" s="93"/>
      <c r="T1625" s="94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231</v>
      </c>
      <c r="AU1625" s="19" t="s">
        <v>89</v>
      </c>
    </row>
    <row r="1626" s="13" customFormat="1">
      <c r="A1626" s="13"/>
      <c r="B1626" s="247"/>
      <c r="C1626" s="248"/>
      <c r="D1626" s="249" t="s">
        <v>233</v>
      </c>
      <c r="E1626" s="250" t="s">
        <v>1</v>
      </c>
      <c r="F1626" s="251" t="s">
        <v>234</v>
      </c>
      <c r="G1626" s="248"/>
      <c r="H1626" s="250" t="s">
        <v>1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7" t="s">
        <v>233</v>
      </c>
      <c r="AU1626" s="257" t="s">
        <v>89</v>
      </c>
      <c r="AV1626" s="13" t="s">
        <v>87</v>
      </c>
      <c r="AW1626" s="13" t="s">
        <v>35</v>
      </c>
      <c r="AX1626" s="13" t="s">
        <v>80</v>
      </c>
      <c r="AY1626" s="257" t="s">
        <v>222</v>
      </c>
    </row>
    <row r="1627" s="13" customFormat="1">
      <c r="A1627" s="13"/>
      <c r="B1627" s="247"/>
      <c r="C1627" s="248"/>
      <c r="D1627" s="249" t="s">
        <v>233</v>
      </c>
      <c r="E1627" s="250" t="s">
        <v>1</v>
      </c>
      <c r="F1627" s="251" t="s">
        <v>235</v>
      </c>
      <c r="G1627" s="248"/>
      <c r="H1627" s="250" t="s">
        <v>1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7" t="s">
        <v>233</v>
      </c>
      <c r="AU1627" s="257" t="s">
        <v>89</v>
      </c>
      <c r="AV1627" s="13" t="s">
        <v>87</v>
      </c>
      <c r="AW1627" s="13" t="s">
        <v>35</v>
      </c>
      <c r="AX1627" s="13" t="s">
        <v>80</v>
      </c>
      <c r="AY1627" s="257" t="s">
        <v>222</v>
      </c>
    </row>
    <row r="1628" s="13" customFormat="1">
      <c r="A1628" s="13"/>
      <c r="B1628" s="247"/>
      <c r="C1628" s="248"/>
      <c r="D1628" s="249" t="s">
        <v>233</v>
      </c>
      <c r="E1628" s="250" t="s">
        <v>1</v>
      </c>
      <c r="F1628" s="251" t="s">
        <v>237</v>
      </c>
      <c r="G1628" s="248"/>
      <c r="H1628" s="250" t="s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7" t="s">
        <v>233</v>
      </c>
      <c r="AU1628" s="257" t="s">
        <v>89</v>
      </c>
      <c r="AV1628" s="13" t="s">
        <v>87</v>
      </c>
      <c r="AW1628" s="13" t="s">
        <v>35</v>
      </c>
      <c r="AX1628" s="13" t="s">
        <v>80</v>
      </c>
      <c r="AY1628" s="257" t="s">
        <v>222</v>
      </c>
    </row>
    <row r="1629" s="13" customFormat="1">
      <c r="A1629" s="13"/>
      <c r="B1629" s="247"/>
      <c r="C1629" s="248"/>
      <c r="D1629" s="249" t="s">
        <v>233</v>
      </c>
      <c r="E1629" s="250" t="s">
        <v>1</v>
      </c>
      <c r="F1629" s="251" t="s">
        <v>1441</v>
      </c>
      <c r="G1629" s="248"/>
      <c r="H1629" s="250" t="s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7" t="s">
        <v>233</v>
      </c>
      <c r="AU1629" s="257" t="s">
        <v>89</v>
      </c>
      <c r="AV1629" s="13" t="s">
        <v>87</v>
      </c>
      <c r="AW1629" s="13" t="s">
        <v>35</v>
      </c>
      <c r="AX1629" s="13" t="s">
        <v>80</v>
      </c>
      <c r="AY1629" s="257" t="s">
        <v>222</v>
      </c>
    </row>
    <row r="1630" s="13" customFormat="1">
      <c r="A1630" s="13"/>
      <c r="B1630" s="247"/>
      <c r="C1630" s="248"/>
      <c r="D1630" s="249" t="s">
        <v>233</v>
      </c>
      <c r="E1630" s="250" t="s">
        <v>1</v>
      </c>
      <c r="F1630" s="251" t="s">
        <v>1442</v>
      </c>
      <c r="G1630" s="248"/>
      <c r="H1630" s="250" t="s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7" t="s">
        <v>233</v>
      </c>
      <c r="AU1630" s="257" t="s">
        <v>89</v>
      </c>
      <c r="AV1630" s="13" t="s">
        <v>87</v>
      </c>
      <c r="AW1630" s="13" t="s">
        <v>35</v>
      </c>
      <c r="AX1630" s="13" t="s">
        <v>80</v>
      </c>
      <c r="AY1630" s="257" t="s">
        <v>222</v>
      </c>
    </row>
    <row r="1631" s="14" customFormat="1">
      <c r="A1631" s="14"/>
      <c r="B1631" s="258"/>
      <c r="C1631" s="259"/>
      <c r="D1631" s="249" t="s">
        <v>233</v>
      </c>
      <c r="E1631" s="260" t="s">
        <v>1</v>
      </c>
      <c r="F1631" s="261" t="s">
        <v>1443</v>
      </c>
      <c r="G1631" s="259"/>
      <c r="H1631" s="262">
        <v>17.594999999999999</v>
      </c>
      <c r="I1631" s="263"/>
      <c r="J1631" s="259"/>
      <c r="K1631" s="259"/>
      <c r="L1631" s="264"/>
      <c r="M1631" s="265"/>
      <c r="N1631" s="266"/>
      <c r="O1631" s="266"/>
      <c r="P1631" s="266"/>
      <c r="Q1631" s="266"/>
      <c r="R1631" s="266"/>
      <c r="S1631" s="266"/>
      <c r="T1631" s="267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8" t="s">
        <v>233</v>
      </c>
      <c r="AU1631" s="268" t="s">
        <v>89</v>
      </c>
      <c r="AV1631" s="14" t="s">
        <v>89</v>
      </c>
      <c r="AW1631" s="14" t="s">
        <v>35</v>
      </c>
      <c r="AX1631" s="14" t="s">
        <v>80</v>
      </c>
      <c r="AY1631" s="268" t="s">
        <v>222</v>
      </c>
    </row>
    <row r="1632" s="15" customFormat="1">
      <c r="A1632" s="15"/>
      <c r="B1632" s="269"/>
      <c r="C1632" s="270"/>
      <c r="D1632" s="249" t="s">
        <v>233</v>
      </c>
      <c r="E1632" s="271" t="s">
        <v>1</v>
      </c>
      <c r="F1632" s="272" t="s">
        <v>242</v>
      </c>
      <c r="G1632" s="270"/>
      <c r="H1632" s="273">
        <v>17.594999999999999</v>
      </c>
      <c r="I1632" s="274"/>
      <c r="J1632" s="270"/>
      <c r="K1632" s="270"/>
      <c r="L1632" s="275"/>
      <c r="M1632" s="276"/>
      <c r="N1632" s="277"/>
      <c r="O1632" s="277"/>
      <c r="P1632" s="277"/>
      <c r="Q1632" s="277"/>
      <c r="R1632" s="277"/>
      <c r="S1632" s="277"/>
      <c r="T1632" s="278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9" t="s">
        <v>233</v>
      </c>
      <c r="AU1632" s="279" t="s">
        <v>89</v>
      </c>
      <c r="AV1632" s="15" t="s">
        <v>114</v>
      </c>
      <c r="AW1632" s="15" t="s">
        <v>35</v>
      </c>
      <c r="AX1632" s="15" t="s">
        <v>87</v>
      </c>
      <c r="AY1632" s="279" t="s">
        <v>222</v>
      </c>
    </row>
    <row r="1633" s="2" customFormat="1" ht="16.5" customHeight="1">
      <c r="A1633" s="40"/>
      <c r="B1633" s="41"/>
      <c r="C1633" s="229" t="s">
        <v>1444</v>
      </c>
      <c r="D1633" s="229" t="s">
        <v>225</v>
      </c>
      <c r="E1633" s="230" t="s">
        <v>1445</v>
      </c>
      <c r="F1633" s="231" t="s">
        <v>1446</v>
      </c>
      <c r="G1633" s="232" t="s">
        <v>228</v>
      </c>
      <c r="H1633" s="233">
        <v>220.22</v>
      </c>
      <c r="I1633" s="234"/>
      <c r="J1633" s="235">
        <f>ROUND(I1633*H1633,2)</f>
        <v>0</v>
      </c>
      <c r="K1633" s="231" t="s">
        <v>229</v>
      </c>
      <c r="L1633" s="46"/>
      <c r="M1633" s="236" t="s">
        <v>1</v>
      </c>
      <c r="N1633" s="237" t="s">
        <v>45</v>
      </c>
      <c r="O1633" s="93"/>
      <c r="P1633" s="238">
        <f>O1633*H1633</f>
        <v>0</v>
      </c>
      <c r="Q1633" s="238">
        <v>0</v>
      </c>
      <c r="R1633" s="238">
        <f>Q1633*H1633</f>
        <v>0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267</v>
      </c>
      <c r="AT1633" s="240" t="s">
        <v>225</v>
      </c>
      <c r="AU1633" s="240" t="s">
        <v>89</v>
      </c>
      <c r="AY1633" s="19" t="s">
        <v>222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87</v>
      </c>
      <c r="BK1633" s="241">
        <f>ROUND(I1633*H1633,2)</f>
        <v>0</v>
      </c>
      <c r="BL1633" s="19" t="s">
        <v>267</v>
      </c>
      <c r="BM1633" s="240" t="s">
        <v>1447</v>
      </c>
    </row>
    <row r="1634" s="2" customFormat="1">
      <c r="A1634" s="40"/>
      <c r="B1634" s="41"/>
      <c r="C1634" s="42"/>
      <c r="D1634" s="242" t="s">
        <v>231</v>
      </c>
      <c r="E1634" s="42"/>
      <c r="F1634" s="243" t="s">
        <v>1448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231</v>
      </c>
      <c r="AU1634" s="19" t="s">
        <v>89</v>
      </c>
    </row>
    <row r="1635" s="13" customFormat="1">
      <c r="A1635" s="13"/>
      <c r="B1635" s="247"/>
      <c r="C1635" s="248"/>
      <c r="D1635" s="249" t="s">
        <v>233</v>
      </c>
      <c r="E1635" s="250" t="s">
        <v>1</v>
      </c>
      <c r="F1635" s="251" t="s">
        <v>234</v>
      </c>
      <c r="G1635" s="248"/>
      <c r="H1635" s="250" t="s">
        <v>1</v>
      </c>
      <c r="I1635" s="252"/>
      <c r="J1635" s="248"/>
      <c r="K1635" s="248"/>
      <c r="L1635" s="253"/>
      <c r="M1635" s="254"/>
      <c r="N1635" s="255"/>
      <c r="O1635" s="255"/>
      <c r="P1635" s="255"/>
      <c r="Q1635" s="255"/>
      <c r="R1635" s="255"/>
      <c r="S1635" s="255"/>
      <c r="T1635" s="256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7" t="s">
        <v>233</v>
      </c>
      <c r="AU1635" s="257" t="s">
        <v>89</v>
      </c>
      <c r="AV1635" s="13" t="s">
        <v>87</v>
      </c>
      <c r="AW1635" s="13" t="s">
        <v>35</v>
      </c>
      <c r="AX1635" s="13" t="s">
        <v>80</v>
      </c>
      <c r="AY1635" s="257" t="s">
        <v>222</v>
      </c>
    </row>
    <row r="1636" s="13" customFormat="1">
      <c r="A1636" s="13"/>
      <c r="B1636" s="247"/>
      <c r="C1636" s="248"/>
      <c r="D1636" s="249" t="s">
        <v>233</v>
      </c>
      <c r="E1636" s="250" t="s">
        <v>1</v>
      </c>
      <c r="F1636" s="251" t="s">
        <v>235</v>
      </c>
      <c r="G1636" s="248"/>
      <c r="H1636" s="250" t="s">
        <v>1</v>
      </c>
      <c r="I1636" s="252"/>
      <c r="J1636" s="248"/>
      <c r="K1636" s="248"/>
      <c r="L1636" s="253"/>
      <c r="M1636" s="254"/>
      <c r="N1636" s="255"/>
      <c r="O1636" s="255"/>
      <c r="P1636" s="255"/>
      <c r="Q1636" s="255"/>
      <c r="R1636" s="255"/>
      <c r="S1636" s="255"/>
      <c r="T1636" s="25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7" t="s">
        <v>233</v>
      </c>
      <c r="AU1636" s="257" t="s">
        <v>89</v>
      </c>
      <c r="AV1636" s="13" t="s">
        <v>87</v>
      </c>
      <c r="AW1636" s="13" t="s">
        <v>35</v>
      </c>
      <c r="AX1636" s="13" t="s">
        <v>80</v>
      </c>
      <c r="AY1636" s="257" t="s">
        <v>222</v>
      </c>
    </row>
    <row r="1637" s="13" customFormat="1">
      <c r="A1637" s="13"/>
      <c r="B1637" s="247"/>
      <c r="C1637" s="248"/>
      <c r="D1637" s="249" t="s">
        <v>233</v>
      </c>
      <c r="E1637" s="250" t="s">
        <v>1</v>
      </c>
      <c r="F1637" s="251" t="s">
        <v>237</v>
      </c>
      <c r="G1637" s="248"/>
      <c r="H1637" s="250" t="s">
        <v>1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7" t="s">
        <v>233</v>
      </c>
      <c r="AU1637" s="257" t="s">
        <v>89</v>
      </c>
      <c r="AV1637" s="13" t="s">
        <v>87</v>
      </c>
      <c r="AW1637" s="13" t="s">
        <v>35</v>
      </c>
      <c r="AX1637" s="13" t="s">
        <v>80</v>
      </c>
      <c r="AY1637" s="257" t="s">
        <v>222</v>
      </c>
    </row>
    <row r="1638" s="13" customFormat="1">
      <c r="A1638" s="13"/>
      <c r="B1638" s="247"/>
      <c r="C1638" s="248"/>
      <c r="D1638" s="249" t="s">
        <v>233</v>
      </c>
      <c r="E1638" s="250" t="s">
        <v>1</v>
      </c>
      <c r="F1638" s="251" t="s">
        <v>1107</v>
      </c>
      <c r="G1638" s="248"/>
      <c r="H1638" s="250" t="s">
        <v>1</v>
      </c>
      <c r="I1638" s="252"/>
      <c r="J1638" s="248"/>
      <c r="K1638" s="248"/>
      <c r="L1638" s="253"/>
      <c r="M1638" s="254"/>
      <c r="N1638" s="255"/>
      <c r="O1638" s="255"/>
      <c r="P1638" s="255"/>
      <c r="Q1638" s="255"/>
      <c r="R1638" s="255"/>
      <c r="S1638" s="255"/>
      <c r="T1638" s="256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7" t="s">
        <v>233</v>
      </c>
      <c r="AU1638" s="257" t="s">
        <v>89</v>
      </c>
      <c r="AV1638" s="13" t="s">
        <v>87</v>
      </c>
      <c r="AW1638" s="13" t="s">
        <v>35</v>
      </c>
      <c r="AX1638" s="13" t="s">
        <v>80</v>
      </c>
      <c r="AY1638" s="257" t="s">
        <v>222</v>
      </c>
    </row>
    <row r="1639" s="13" customFormat="1">
      <c r="A1639" s="13"/>
      <c r="B1639" s="247"/>
      <c r="C1639" s="248"/>
      <c r="D1639" s="249" t="s">
        <v>233</v>
      </c>
      <c r="E1639" s="250" t="s">
        <v>1</v>
      </c>
      <c r="F1639" s="251" t="s">
        <v>1415</v>
      </c>
      <c r="G1639" s="248"/>
      <c r="H1639" s="250" t="s">
        <v>1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7" t="s">
        <v>233</v>
      </c>
      <c r="AU1639" s="257" t="s">
        <v>89</v>
      </c>
      <c r="AV1639" s="13" t="s">
        <v>87</v>
      </c>
      <c r="AW1639" s="13" t="s">
        <v>35</v>
      </c>
      <c r="AX1639" s="13" t="s">
        <v>80</v>
      </c>
      <c r="AY1639" s="257" t="s">
        <v>222</v>
      </c>
    </row>
    <row r="1640" s="14" customFormat="1">
      <c r="A1640" s="14"/>
      <c r="B1640" s="258"/>
      <c r="C1640" s="259"/>
      <c r="D1640" s="249" t="s">
        <v>233</v>
      </c>
      <c r="E1640" s="260" t="s">
        <v>1</v>
      </c>
      <c r="F1640" s="261" t="s">
        <v>955</v>
      </c>
      <c r="G1640" s="259"/>
      <c r="H1640" s="262">
        <v>11.029999999999999</v>
      </c>
      <c r="I1640" s="263"/>
      <c r="J1640" s="259"/>
      <c r="K1640" s="259"/>
      <c r="L1640" s="264"/>
      <c r="M1640" s="265"/>
      <c r="N1640" s="266"/>
      <c r="O1640" s="266"/>
      <c r="P1640" s="266"/>
      <c r="Q1640" s="266"/>
      <c r="R1640" s="266"/>
      <c r="S1640" s="266"/>
      <c r="T1640" s="267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8" t="s">
        <v>233</v>
      </c>
      <c r="AU1640" s="268" t="s">
        <v>89</v>
      </c>
      <c r="AV1640" s="14" t="s">
        <v>89</v>
      </c>
      <c r="AW1640" s="14" t="s">
        <v>35</v>
      </c>
      <c r="AX1640" s="14" t="s">
        <v>80</v>
      </c>
      <c r="AY1640" s="268" t="s">
        <v>222</v>
      </c>
    </row>
    <row r="1641" s="14" customFormat="1">
      <c r="A1641" s="14"/>
      <c r="B1641" s="258"/>
      <c r="C1641" s="259"/>
      <c r="D1641" s="249" t="s">
        <v>233</v>
      </c>
      <c r="E1641" s="260" t="s">
        <v>1</v>
      </c>
      <c r="F1641" s="261" t="s">
        <v>956</v>
      </c>
      <c r="G1641" s="259"/>
      <c r="H1641" s="262">
        <v>10.93</v>
      </c>
      <c r="I1641" s="263"/>
      <c r="J1641" s="259"/>
      <c r="K1641" s="259"/>
      <c r="L1641" s="264"/>
      <c r="M1641" s="265"/>
      <c r="N1641" s="266"/>
      <c r="O1641" s="266"/>
      <c r="P1641" s="266"/>
      <c r="Q1641" s="266"/>
      <c r="R1641" s="266"/>
      <c r="S1641" s="266"/>
      <c r="T1641" s="267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8" t="s">
        <v>233</v>
      </c>
      <c r="AU1641" s="268" t="s">
        <v>89</v>
      </c>
      <c r="AV1641" s="14" t="s">
        <v>89</v>
      </c>
      <c r="AW1641" s="14" t="s">
        <v>35</v>
      </c>
      <c r="AX1641" s="14" t="s">
        <v>80</v>
      </c>
      <c r="AY1641" s="268" t="s">
        <v>222</v>
      </c>
    </row>
    <row r="1642" s="14" customFormat="1">
      <c r="A1642" s="14"/>
      <c r="B1642" s="258"/>
      <c r="C1642" s="259"/>
      <c r="D1642" s="249" t="s">
        <v>233</v>
      </c>
      <c r="E1642" s="260" t="s">
        <v>1</v>
      </c>
      <c r="F1642" s="261" t="s">
        <v>957</v>
      </c>
      <c r="G1642" s="259"/>
      <c r="H1642" s="262">
        <v>37.229999999999997</v>
      </c>
      <c r="I1642" s="263"/>
      <c r="J1642" s="259"/>
      <c r="K1642" s="259"/>
      <c r="L1642" s="264"/>
      <c r="M1642" s="265"/>
      <c r="N1642" s="266"/>
      <c r="O1642" s="266"/>
      <c r="P1642" s="266"/>
      <c r="Q1642" s="266"/>
      <c r="R1642" s="266"/>
      <c r="S1642" s="266"/>
      <c r="T1642" s="26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8" t="s">
        <v>233</v>
      </c>
      <c r="AU1642" s="268" t="s">
        <v>89</v>
      </c>
      <c r="AV1642" s="14" t="s">
        <v>89</v>
      </c>
      <c r="AW1642" s="14" t="s">
        <v>35</v>
      </c>
      <c r="AX1642" s="14" t="s">
        <v>80</v>
      </c>
      <c r="AY1642" s="268" t="s">
        <v>222</v>
      </c>
    </row>
    <row r="1643" s="14" customFormat="1">
      <c r="A1643" s="14"/>
      <c r="B1643" s="258"/>
      <c r="C1643" s="259"/>
      <c r="D1643" s="249" t="s">
        <v>233</v>
      </c>
      <c r="E1643" s="260" t="s">
        <v>1</v>
      </c>
      <c r="F1643" s="261" t="s">
        <v>958</v>
      </c>
      <c r="G1643" s="259"/>
      <c r="H1643" s="262">
        <v>3.9300000000000002</v>
      </c>
      <c r="I1643" s="263"/>
      <c r="J1643" s="259"/>
      <c r="K1643" s="259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8" t="s">
        <v>233</v>
      </c>
      <c r="AU1643" s="268" t="s">
        <v>89</v>
      </c>
      <c r="AV1643" s="14" t="s">
        <v>89</v>
      </c>
      <c r="AW1643" s="14" t="s">
        <v>35</v>
      </c>
      <c r="AX1643" s="14" t="s">
        <v>80</v>
      </c>
      <c r="AY1643" s="268" t="s">
        <v>222</v>
      </c>
    </row>
    <row r="1644" s="14" customFormat="1">
      <c r="A1644" s="14"/>
      <c r="B1644" s="258"/>
      <c r="C1644" s="259"/>
      <c r="D1644" s="249" t="s">
        <v>233</v>
      </c>
      <c r="E1644" s="260" t="s">
        <v>1</v>
      </c>
      <c r="F1644" s="261" t="s">
        <v>959</v>
      </c>
      <c r="G1644" s="259"/>
      <c r="H1644" s="262">
        <v>6.0999999999999996</v>
      </c>
      <c r="I1644" s="263"/>
      <c r="J1644" s="259"/>
      <c r="K1644" s="259"/>
      <c r="L1644" s="264"/>
      <c r="M1644" s="265"/>
      <c r="N1644" s="266"/>
      <c r="O1644" s="266"/>
      <c r="P1644" s="266"/>
      <c r="Q1644" s="266"/>
      <c r="R1644" s="266"/>
      <c r="S1644" s="266"/>
      <c r="T1644" s="267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8" t="s">
        <v>233</v>
      </c>
      <c r="AU1644" s="268" t="s">
        <v>89</v>
      </c>
      <c r="AV1644" s="14" t="s">
        <v>89</v>
      </c>
      <c r="AW1644" s="14" t="s">
        <v>35</v>
      </c>
      <c r="AX1644" s="14" t="s">
        <v>80</v>
      </c>
      <c r="AY1644" s="268" t="s">
        <v>222</v>
      </c>
    </row>
    <row r="1645" s="14" customFormat="1">
      <c r="A1645" s="14"/>
      <c r="B1645" s="258"/>
      <c r="C1645" s="259"/>
      <c r="D1645" s="249" t="s">
        <v>233</v>
      </c>
      <c r="E1645" s="260" t="s">
        <v>1</v>
      </c>
      <c r="F1645" s="261" t="s">
        <v>960</v>
      </c>
      <c r="G1645" s="259"/>
      <c r="H1645" s="262">
        <v>13.77</v>
      </c>
      <c r="I1645" s="263"/>
      <c r="J1645" s="259"/>
      <c r="K1645" s="259"/>
      <c r="L1645" s="264"/>
      <c r="M1645" s="265"/>
      <c r="N1645" s="266"/>
      <c r="O1645" s="266"/>
      <c r="P1645" s="266"/>
      <c r="Q1645" s="266"/>
      <c r="R1645" s="266"/>
      <c r="S1645" s="266"/>
      <c r="T1645" s="267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8" t="s">
        <v>233</v>
      </c>
      <c r="AU1645" s="268" t="s">
        <v>89</v>
      </c>
      <c r="AV1645" s="14" t="s">
        <v>89</v>
      </c>
      <c r="AW1645" s="14" t="s">
        <v>35</v>
      </c>
      <c r="AX1645" s="14" t="s">
        <v>80</v>
      </c>
      <c r="AY1645" s="268" t="s">
        <v>222</v>
      </c>
    </row>
    <row r="1646" s="14" customFormat="1">
      <c r="A1646" s="14"/>
      <c r="B1646" s="258"/>
      <c r="C1646" s="259"/>
      <c r="D1646" s="249" t="s">
        <v>233</v>
      </c>
      <c r="E1646" s="260" t="s">
        <v>1</v>
      </c>
      <c r="F1646" s="261" t="s">
        <v>963</v>
      </c>
      <c r="G1646" s="259"/>
      <c r="H1646" s="262">
        <v>13.77</v>
      </c>
      <c r="I1646" s="263"/>
      <c r="J1646" s="259"/>
      <c r="K1646" s="259"/>
      <c r="L1646" s="264"/>
      <c r="M1646" s="265"/>
      <c r="N1646" s="266"/>
      <c r="O1646" s="266"/>
      <c r="P1646" s="266"/>
      <c r="Q1646" s="266"/>
      <c r="R1646" s="266"/>
      <c r="S1646" s="266"/>
      <c r="T1646" s="267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8" t="s">
        <v>233</v>
      </c>
      <c r="AU1646" s="268" t="s">
        <v>89</v>
      </c>
      <c r="AV1646" s="14" t="s">
        <v>89</v>
      </c>
      <c r="AW1646" s="14" t="s">
        <v>35</v>
      </c>
      <c r="AX1646" s="14" t="s">
        <v>80</v>
      </c>
      <c r="AY1646" s="268" t="s">
        <v>222</v>
      </c>
    </row>
    <row r="1647" s="14" customFormat="1">
      <c r="A1647" s="14"/>
      <c r="B1647" s="258"/>
      <c r="C1647" s="259"/>
      <c r="D1647" s="249" t="s">
        <v>233</v>
      </c>
      <c r="E1647" s="260" t="s">
        <v>1</v>
      </c>
      <c r="F1647" s="261" t="s">
        <v>966</v>
      </c>
      <c r="G1647" s="259"/>
      <c r="H1647" s="262">
        <v>8.4000000000000004</v>
      </c>
      <c r="I1647" s="263"/>
      <c r="J1647" s="259"/>
      <c r="K1647" s="259"/>
      <c r="L1647" s="264"/>
      <c r="M1647" s="265"/>
      <c r="N1647" s="266"/>
      <c r="O1647" s="266"/>
      <c r="P1647" s="266"/>
      <c r="Q1647" s="266"/>
      <c r="R1647" s="266"/>
      <c r="S1647" s="266"/>
      <c r="T1647" s="267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8" t="s">
        <v>233</v>
      </c>
      <c r="AU1647" s="268" t="s">
        <v>89</v>
      </c>
      <c r="AV1647" s="14" t="s">
        <v>89</v>
      </c>
      <c r="AW1647" s="14" t="s">
        <v>35</v>
      </c>
      <c r="AX1647" s="14" t="s">
        <v>80</v>
      </c>
      <c r="AY1647" s="268" t="s">
        <v>222</v>
      </c>
    </row>
    <row r="1648" s="14" customFormat="1">
      <c r="A1648" s="14"/>
      <c r="B1648" s="258"/>
      <c r="C1648" s="259"/>
      <c r="D1648" s="249" t="s">
        <v>233</v>
      </c>
      <c r="E1648" s="260" t="s">
        <v>1</v>
      </c>
      <c r="F1648" s="261" t="s">
        <v>967</v>
      </c>
      <c r="G1648" s="259"/>
      <c r="H1648" s="262">
        <v>5.3200000000000003</v>
      </c>
      <c r="I1648" s="263"/>
      <c r="J1648" s="259"/>
      <c r="K1648" s="259"/>
      <c r="L1648" s="264"/>
      <c r="M1648" s="265"/>
      <c r="N1648" s="266"/>
      <c r="O1648" s="266"/>
      <c r="P1648" s="266"/>
      <c r="Q1648" s="266"/>
      <c r="R1648" s="266"/>
      <c r="S1648" s="266"/>
      <c r="T1648" s="267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8" t="s">
        <v>233</v>
      </c>
      <c r="AU1648" s="268" t="s">
        <v>89</v>
      </c>
      <c r="AV1648" s="14" t="s">
        <v>89</v>
      </c>
      <c r="AW1648" s="14" t="s">
        <v>35</v>
      </c>
      <c r="AX1648" s="14" t="s">
        <v>80</v>
      </c>
      <c r="AY1648" s="268" t="s">
        <v>222</v>
      </c>
    </row>
    <row r="1649" s="14" customFormat="1">
      <c r="A1649" s="14"/>
      <c r="B1649" s="258"/>
      <c r="C1649" s="259"/>
      <c r="D1649" s="249" t="s">
        <v>233</v>
      </c>
      <c r="E1649" s="260" t="s">
        <v>1</v>
      </c>
      <c r="F1649" s="261" t="s">
        <v>971</v>
      </c>
      <c r="G1649" s="259"/>
      <c r="H1649" s="262">
        <v>20.079999999999998</v>
      </c>
      <c r="I1649" s="263"/>
      <c r="J1649" s="259"/>
      <c r="K1649" s="259"/>
      <c r="L1649" s="264"/>
      <c r="M1649" s="265"/>
      <c r="N1649" s="266"/>
      <c r="O1649" s="266"/>
      <c r="P1649" s="266"/>
      <c r="Q1649" s="266"/>
      <c r="R1649" s="266"/>
      <c r="S1649" s="266"/>
      <c r="T1649" s="267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8" t="s">
        <v>233</v>
      </c>
      <c r="AU1649" s="268" t="s">
        <v>89</v>
      </c>
      <c r="AV1649" s="14" t="s">
        <v>89</v>
      </c>
      <c r="AW1649" s="14" t="s">
        <v>35</v>
      </c>
      <c r="AX1649" s="14" t="s">
        <v>80</v>
      </c>
      <c r="AY1649" s="268" t="s">
        <v>222</v>
      </c>
    </row>
    <row r="1650" s="14" customFormat="1">
      <c r="A1650" s="14"/>
      <c r="B1650" s="258"/>
      <c r="C1650" s="259"/>
      <c r="D1650" s="249" t="s">
        <v>233</v>
      </c>
      <c r="E1650" s="260" t="s">
        <v>1</v>
      </c>
      <c r="F1650" s="261" t="s">
        <v>973</v>
      </c>
      <c r="G1650" s="259"/>
      <c r="H1650" s="262">
        <v>6.7000000000000002</v>
      </c>
      <c r="I1650" s="263"/>
      <c r="J1650" s="259"/>
      <c r="K1650" s="259"/>
      <c r="L1650" s="264"/>
      <c r="M1650" s="265"/>
      <c r="N1650" s="266"/>
      <c r="O1650" s="266"/>
      <c r="P1650" s="266"/>
      <c r="Q1650" s="266"/>
      <c r="R1650" s="266"/>
      <c r="S1650" s="266"/>
      <c r="T1650" s="267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8" t="s">
        <v>233</v>
      </c>
      <c r="AU1650" s="268" t="s">
        <v>89</v>
      </c>
      <c r="AV1650" s="14" t="s">
        <v>89</v>
      </c>
      <c r="AW1650" s="14" t="s">
        <v>35</v>
      </c>
      <c r="AX1650" s="14" t="s">
        <v>80</v>
      </c>
      <c r="AY1650" s="268" t="s">
        <v>222</v>
      </c>
    </row>
    <row r="1651" s="14" customFormat="1">
      <c r="A1651" s="14"/>
      <c r="B1651" s="258"/>
      <c r="C1651" s="259"/>
      <c r="D1651" s="249" t="s">
        <v>233</v>
      </c>
      <c r="E1651" s="260" t="s">
        <v>1</v>
      </c>
      <c r="F1651" s="261" t="s">
        <v>975</v>
      </c>
      <c r="G1651" s="259"/>
      <c r="H1651" s="262">
        <v>3.0899999999999999</v>
      </c>
      <c r="I1651" s="263"/>
      <c r="J1651" s="259"/>
      <c r="K1651" s="259"/>
      <c r="L1651" s="264"/>
      <c r="M1651" s="265"/>
      <c r="N1651" s="266"/>
      <c r="O1651" s="266"/>
      <c r="P1651" s="266"/>
      <c r="Q1651" s="266"/>
      <c r="R1651" s="266"/>
      <c r="S1651" s="266"/>
      <c r="T1651" s="267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8" t="s">
        <v>233</v>
      </c>
      <c r="AU1651" s="268" t="s">
        <v>89</v>
      </c>
      <c r="AV1651" s="14" t="s">
        <v>89</v>
      </c>
      <c r="AW1651" s="14" t="s">
        <v>35</v>
      </c>
      <c r="AX1651" s="14" t="s">
        <v>80</v>
      </c>
      <c r="AY1651" s="268" t="s">
        <v>222</v>
      </c>
    </row>
    <row r="1652" s="14" customFormat="1">
      <c r="A1652" s="14"/>
      <c r="B1652" s="258"/>
      <c r="C1652" s="259"/>
      <c r="D1652" s="249" t="s">
        <v>233</v>
      </c>
      <c r="E1652" s="260" t="s">
        <v>1</v>
      </c>
      <c r="F1652" s="261" t="s">
        <v>976</v>
      </c>
      <c r="G1652" s="259"/>
      <c r="H1652" s="262">
        <v>40.460000000000001</v>
      </c>
      <c r="I1652" s="263"/>
      <c r="J1652" s="259"/>
      <c r="K1652" s="259"/>
      <c r="L1652" s="264"/>
      <c r="M1652" s="265"/>
      <c r="N1652" s="266"/>
      <c r="O1652" s="266"/>
      <c r="P1652" s="266"/>
      <c r="Q1652" s="266"/>
      <c r="R1652" s="266"/>
      <c r="S1652" s="266"/>
      <c r="T1652" s="267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8" t="s">
        <v>233</v>
      </c>
      <c r="AU1652" s="268" t="s">
        <v>89</v>
      </c>
      <c r="AV1652" s="14" t="s">
        <v>89</v>
      </c>
      <c r="AW1652" s="14" t="s">
        <v>35</v>
      </c>
      <c r="AX1652" s="14" t="s">
        <v>80</v>
      </c>
      <c r="AY1652" s="268" t="s">
        <v>222</v>
      </c>
    </row>
    <row r="1653" s="14" customFormat="1">
      <c r="A1653" s="14"/>
      <c r="B1653" s="258"/>
      <c r="C1653" s="259"/>
      <c r="D1653" s="249" t="s">
        <v>233</v>
      </c>
      <c r="E1653" s="260" t="s">
        <v>1</v>
      </c>
      <c r="F1653" s="261" t="s">
        <v>977</v>
      </c>
      <c r="G1653" s="259"/>
      <c r="H1653" s="262">
        <v>7.4400000000000004</v>
      </c>
      <c r="I1653" s="263"/>
      <c r="J1653" s="259"/>
      <c r="K1653" s="259"/>
      <c r="L1653" s="264"/>
      <c r="M1653" s="265"/>
      <c r="N1653" s="266"/>
      <c r="O1653" s="266"/>
      <c r="P1653" s="266"/>
      <c r="Q1653" s="266"/>
      <c r="R1653" s="266"/>
      <c r="S1653" s="266"/>
      <c r="T1653" s="267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8" t="s">
        <v>233</v>
      </c>
      <c r="AU1653" s="268" t="s">
        <v>89</v>
      </c>
      <c r="AV1653" s="14" t="s">
        <v>89</v>
      </c>
      <c r="AW1653" s="14" t="s">
        <v>35</v>
      </c>
      <c r="AX1653" s="14" t="s">
        <v>80</v>
      </c>
      <c r="AY1653" s="268" t="s">
        <v>222</v>
      </c>
    </row>
    <row r="1654" s="13" customFormat="1">
      <c r="A1654" s="13"/>
      <c r="B1654" s="247"/>
      <c r="C1654" s="248"/>
      <c r="D1654" s="249" t="s">
        <v>233</v>
      </c>
      <c r="E1654" s="250" t="s">
        <v>1</v>
      </c>
      <c r="F1654" s="251" t="s">
        <v>1420</v>
      </c>
      <c r="G1654" s="248"/>
      <c r="H1654" s="250" t="s">
        <v>1</v>
      </c>
      <c r="I1654" s="252"/>
      <c r="J1654" s="248"/>
      <c r="K1654" s="248"/>
      <c r="L1654" s="253"/>
      <c r="M1654" s="254"/>
      <c r="N1654" s="255"/>
      <c r="O1654" s="255"/>
      <c r="P1654" s="255"/>
      <c r="Q1654" s="255"/>
      <c r="R1654" s="255"/>
      <c r="S1654" s="255"/>
      <c r="T1654" s="256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7" t="s">
        <v>233</v>
      </c>
      <c r="AU1654" s="257" t="s">
        <v>89</v>
      </c>
      <c r="AV1654" s="13" t="s">
        <v>87</v>
      </c>
      <c r="AW1654" s="13" t="s">
        <v>35</v>
      </c>
      <c r="AX1654" s="13" t="s">
        <v>80</v>
      </c>
      <c r="AY1654" s="257" t="s">
        <v>222</v>
      </c>
    </row>
    <row r="1655" s="14" customFormat="1">
      <c r="A1655" s="14"/>
      <c r="B1655" s="258"/>
      <c r="C1655" s="259"/>
      <c r="D1655" s="249" t="s">
        <v>233</v>
      </c>
      <c r="E1655" s="260" t="s">
        <v>1</v>
      </c>
      <c r="F1655" s="261" t="s">
        <v>961</v>
      </c>
      <c r="G1655" s="259"/>
      <c r="H1655" s="262">
        <v>3.9900000000000002</v>
      </c>
      <c r="I1655" s="263"/>
      <c r="J1655" s="259"/>
      <c r="K1655" s="259"/>
      <c r="L1655" s="264"/>
      <c r="M1655" s="265"/>
      <c r="N1655" s="266"/>
      <c r="O1655" s="266"/>
      <c r="P1655" s="266"/>
      <c r="Q1655" s="266"/>
      <c r="R1655" s="266"/>
      <c r="S1655" s="266"/>
      <c r="T1655" s="267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8" t="s">
        <v>233</v>
      </c>
      <c r="AU1655" s="268" t="s">
        <v>89</v>
      </c>
      <c r="AV1655" s="14" t="s">
        <v>89</v>
      </c>
      <c r="AW1655" s="14" t="s">
        <v>35</v>
      </c>
      <c r="AX1655" s="14" t="s">
        <v>80</v>
      </c>
      <c r="AY1655" s="268" t="s">
        <v>222</v>
      </c>
    </row>
    <row r="1656" s="14" customFormat="1">
      <c r="A1656" s="14"/>
      <c r="B1656" s="258"/>
      <c r="C1656" s="259"/>
      <c r="D1656" s="249" t="s">
        <v>233</v>
      </c>
      <c r="E1656" s="260" t="s">
        <v>1</v>
      </c>
      <c r="F1656" s="261" t="s">
        <v>962</v>
      </c>
      <c r="G1656" s="259"/>
      <c r="H1656" s="262">
        <v>1.8700000000000001</v>
      </c>
      <c r="I1656" s="263"/>
      <c r="J1656" s="259"/>
      <c r="K1656" s="259"/>
      <c r="L1656" s="264"/>
      <c r="M1656" s="265"/>
      <c r="N1656" s="266"/>
      <c r="O1656" s="266"/>
      <c r="P1656" s="266"/>
      <c r="Q1656" s="266"/>
      <c r="R1656" s="266"/>
      <c r="S1656" s="266"/>
      <c r="T1656" s="267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8" t="s">
        <v>233</v>
      </c>
      <c r="AU1656" s="268" t="s">
        <v>89</v>
      </c>
      <c r="AV1656" s="14" t="s">
        <v>89</v>
      </c>
      <c r="AW1656" s="14" t="s">
        <v>35</v>
      </c>
      <c r="AX1656" s="14" t="s">
        <v>80</v>
      </c>
      <c r="AY1656" s="268" t="s">
        <v>222</v>
      </c>
    </row>
    <row r="1657" s="14" customFormat="1">
      <c r="A1657" s="14"/>
      <c r="B1657" s="258"/>
      <c r="C1657" s="259"/>
      <c r="D1657" s="249" t="s">
        <v>233</v>
      </c>
      <c r="E1657" s="260" t="s">
        <v>1</v>
      </c>
      <c r="F1657" s="261" t="s">
        <v>964</v>
      </c>
      <c r="G1657" s="259"/>
      <c r="H1657" s="262">
        <v>4.0499999999999998</v>
      </c>
      <c r="I1657" s="263"/>
      <c r="J1657" s="259"/>
      <c r="K1657" s="259"/>
      <c r="L1657" s="264"/>
      <c r="M1657" s="265"/>
      <c r="N1657" s="266"/>
      <c r="O1657" s="266"/>
      <c r="P1657" s="266"/>
      <c r="Q1657" s="266"/>
      <c r="R1657" s="266"/>
      <c r="S1657" s="266"/>
      <c r="T1657" s="267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8" t="s">
        <v>233</v>
      </c>
      <c r="AU1657" s="268" t="s">
        <v>89</v>
      </c>
      <c r="AV1657" s="14" t="s">
        <v>89</v>
      </c>
      <c r="AW1657" s="14" t="s">
        <v>35</v>
      </c>
      <c r="AX1657" s="14" t="s">
        <v>80</v>
      </c>
      <c r="AY1657" s="268" t="s">
        <v>222</v>
      </c>
    </row>
    <row r="1658" s="14" customFormat="1">
      <c r="A1658" s="14"/>
      <c r="B1658" s="258"/>
      <c r="C1658" s="259"/>
      <c r="D1658" s="249" t="s">
        <v>233</v>
      </c>
      <c r="E1658" s="260" t="s">
        <v>1</v>
      </c>
      <c r="F1658" s="261" t="s">
        <v>965</v>
      </c>
      <c r="G1658" s="259"/>
      <c r="H1658" s="262">
        <v>1.8700000000000001</v>
      </c>
      <c r="I1658" s="263"/>
      <c r="J1658" s="259"/>
      <c r="K1658" s="259"/>
      <c r="L1658" s="264"/>
      <c r="M1658" s="265"/>
      <c r="N1658" s="266"/>
      <c r="O1658" s="266"/>
      <c r="P1658" s="266"/>
      <c r="Q1658" s="266"/>
      <c r="R1658" s="266"/>
      <c r="S1658" s="266"/>
      <c r="T1658" s="267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8" t="s">
        <v>233</v>
      </c>
      <c r="AU1658" s="268" t="s">
        <v>89</v>
      </c>
      <c r="AV1658" s="14" t="s">
        <v>89</v>
      </c>
      <c r="AW1658" s="14" t="s">
        <v>35</v>
      </c>
      <c r="AX1658" s="14" t="s">
        <v>80</v>
      </c>
      <c r="AY1658" s="268" t="s">
        <v>222</v>
      </c>
    </row>
    <row r="1659" s="14" customFormat="1">
      <c r="A1659" s="14"/>
      <c r="B1659" s="258"/>
      <c r="C1659" s="259"/>
      <c r="D1659" s="249" t="s">
        <v>233</v>
      </c>
      <c r="E1659" s="260" t="s">
        <v>1</v>
      </c>
      <c r="F1659" s="261" t="s">
        <v>968</v>
      </c>
      <c r="G1659" s="259"/>
      <c r="H1659" s="262">
        <v>1.46</v>
      </c>
      <c r="I1659" s="263"/>
      <c r="J1659" s="259"/>
      <c r="K1659" s="259"/>
      <c r="L1659" s="264"/>
      <c r="M1659" s="265"/>
      <c r="N1659" s="266"/>
      <c r="O1659" s="266"/>
      <c r="P1659" s="266"/>
      <c r="Q1659" s="266"/>
      <c r="R1659" s="266"/>
      <c r="S1659" s="266"/>
      <c r="T1659" s="267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8" t="s">
        <v>233</v>
      </c>
      <c r="AU1659" s="268" t="s">
        <v>89</v>
      </c>
      <c r="AV1659" s="14" t="s">
        <v>89</v>
      </c>
      <c r="AW1659" s="14" t="s">
        <v>35</v>
      </c>
      <c r="AX1659" s="14" t="s">
        <v>80</v>
      </c>
      <c r="AY1659" s="268" t="s">
        <v>222</v>
      </c>
    </row>
    <row r="1660" s="14" customFormat="1">
      <c r="A1660" s="14"/>
      <c r="B1660" s="258"/>
      <c r="C1660" s="259"/>
      <c r="D1660" s="249" t="s">
        <v>233</v>
      </c>
      <c r="E1660" s="260" t="s">
        <v>1</v>
      </c>
      <c r="F1660" s="261" t="s">
        <v>969</v>
      </c>
      <c r="G1660" s="259"/>
      <c r="H1660" s="262">
        <v>1.8700000000000001</v>
      </c>
      <c r="I1660" s="263"/>
      <c r="J1660" s="259"/>
      <c r="K1660" s="259"/>
      <c r="L1660" s="264"/>
      <c r="M1660" s="265"/>
      <c r="N1660" s="266"/>
      <c r="O1660" s="266"/>
      <c r="P1660" s="266"/>
      <c r="Q1660" s="266"/>
      <c r="R1660" s="266"/>
      <c r="S1660" s="266"/>
      <c r="T1660" s="267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8" t="s">
        <v>233</v>
      </c>
      <c r="AU1660" s="268" t="s">
        <v>89</v>
      </c>
      <c r="AV1660" s="14" t="s">
        <v>89</v>
      </c>
      <c r="AW1660" s="14" t="s">
        <v>35</v>
      </c>
      <c r="AX1660" s="14" t="s">
        <v>80</v>
      </c>
      <c r="AY1660" s="268" t="s">
        <v>222</v>
      </c>
    </row>
    <row r="1661" s="14" customFormat="1">
      <c r="A1661" s="14"/>
      <c r="B1661" s="258"/>
      <c r="C1661" s="259"/>
      <c r="D1661" s="249" t="s">
        <v>233</v>
      </c>
      <c r="E1661" s="260" t="s">
        <v>1</v>
      </c>
      <c r="F1661" s="261" t="s">
        <v>970</v>
      </c>
      <c r="G1661" s="259"/>
      <c r="H1661" s="262">
        <v>2.2000000000000002</v>
      </c>
      <c r="I1661" s="263"/>
      <c r="J1661" s="259"/>
      <c r="K1661" s="259"/>
      <c r="L1661" s="264"/>
      <c r="M1661" s="265"/>
      <c r="N1661" s="266"/>
      <c r="O1661" s="266"/>
      <c r="P1661" s="266"/>
      <c r="Q1661" s="266"/>
      <c r="R1661" s="266"/>
      <c r="S1661" s="266"/>
      <c r="T1661" s="267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8" t="s">
        <v>233</v>
      </c>
      <c r="AU1661" s="268" t="s">
        <v>89</v>
      </c>
      <c r="AV1661" s="14" t="s">
        <v>89</v>
      </c>
      <c r="AW1661" s="14" t="s">
        <v>35</v>
      </c>
      <c r="AX1661" s="14" t="s">
        <v>80</v>
      </c>
      <c r="AY1661" s="268" t="s">
        <v>222</v>
      </c>
    </row>
    <row r="1662" s="14" customFormat="1">
      <c r="A1662" s="14"/>
      <c r="B1662" s="258"/>
      <c r="C1662" s="259"/>
      <c r="D1662" s="249" t="s">
        <v>233</v>
      </c>
      <c r="E1662" s="260" t="s">
        <v>1</v>
      </c>
      <c r="F1662" s="261" t="s">
        <v>972</v>
      </c>
      <c r="G1662" s="259"/>
      <c r="H1662" s="262">
        <v>6.2199999999999998</v>
      </c>
      <c r="I1662" s="263"/>
      <c r="J1662" s="259"/>
      <c r="K1662" s="259"/>
      <c r="L1662" s="264"/>
      <c r="M1662" s="265"/>
      <c r="N1662" s="266"/>
      <c r="O1662" s="266"/>
      <c r="P1662" s="266"/>
      <c r="Q1662" s="266"/>
      <c r="R1662" s="266"/>
      <c r="S1662" s="266"/>
      <c r="T1662" s="267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8" t="s">
        <v>233</v>
      </c>
      <c r="AU1662" s="268" t="s">
        <v>89</v>
      </c>
      <c r="AV1662" s="14" t="s">
        <v>89</v>
      </c>
      <c r="AW1662" s="14" t="s">
        <v>35</v>
      </c>
      <c r="AX1662" s="14" t="s">
        <v>80</v>
      </c>
      <c r="AY1662" s="268" t="s">
        <v>222</v>
      </c>
    </row>
    <row r="1663" s="14" customFormat="1">
      <c r="A1663" s="14"/>
      <c r="B1663" s="258"/>
      <c r="C1663" s="259"/>
      <c r="D1663" s="249" t="s">
        <v>233</v>
      </c>
      <c r="E1663" s="260" t="s">
        <v>1</v>
      </c>
      <c r="F1663" s="261" t="s">
        <v>974</v>
      </c>
      <c r="G1663" s="259"/>
      <c r="H1663" s="262">
        <v>8.4399999999999995</v>
      </c>
      <c r="I1663" s="263"/>
      <c r="J1663" s="259"/>
      <c r="K1663" s="259"/>
      <c r="L1663" s="264"/>
      <c r="M1663" s="265"/>
      <c r="N1663" s="266"/>
      <c r="O1663" s="266"/>
      <c r="P1663" s="266"/>
      <c r="Q1663" s="266"/>
      <c r="R1663" s="266"/>
      <c r="S1663" s="266"/>
      <c r="T1663" s="267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8" t="s">
        <v>233</v>
      </c>
      <c r="AU1663" s="268" t="s">
        <v>89</v>
      </c>
      <c r="AV1663" s="14" t="s">
        <v>89</v>
      </c>
      <c r="AW1663" s="14" t="s">
        <v>35</v>
      </c>
      <c r="AX1663" s="14" t="s">
        <v>80</v>
      </c>
      <c r="AY1663" s="268" t="s">
        <v>222</v>
      </c>
    </row>
    <row r="1664" s="15" customFormat="1">
      <c r="A1664" s="15"/>
      <c r="B1664" s="269"/>
      <c r="C1664" s="270"/>
      <c r="D1664" s="249" t="s">
        <v>233</v>
      </c>
      <c r="E1664" s="271" t="s">
        <v>1</v>
      </c>
      <c r="F1664" s="272" t="s">
        <v>242</v>
      </c>
      <c r="G1664" s="270"/>
      <c r="H1664" s="273">
        <v>220.22</v>
      </c>
      <c r="I1664" s="274"/>
      <c r="J1664" s="270"/>
      <c r="K1664" s="270"/>
      <c r="L1664" s="275"/>
      <c r="M1664" s="276"/>
      <c r="N1664" s="277"/>
      <c r="O1664" s="277"/>
      <c r="P1664" s="277"/>
      <c r="Q1664" s="277"/>
      <c r="R1664" s="277"/>
      <c r="S1664" s="277"/>
      <c r="T1664" s="278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79" t="s">
        <v>233</v>
      </c>
      <c r="AU1664" s="279" t="s">
        <v>89</v>
      </c>
      <c r="AV1664" s="15" t="s">
        <v>114</v>
      </c>
      <c r="AW1664" s="15" t="s">
        <v>35</v>
      </c>
      <c r="AX1664" s="15" t="s">
        <v>87</v>
      </c>
      <c r="AY1664" s="279" t="s">
        <v>222</v>
      </c>
    </row>
    <row r="1665" s="2" customFormat="1" ht="24.15" customHeight="1">
      <c r="A1665" s="40"/>
      <c r="B1665" s="41"/>
      <c r="C1665" s="280" t="s">
        <v>1039</v>
      </c>
      <c r="D1665" s="280" t="s">
        <v>367</v>
      </c>
      <c r="E1665" s="281" t="s">
        <v>1449</v>
      </c>
      <c r="F1665" s="282" t="s">
        <v>1450</v>
      </c>
      <c r="G1665" s="283" t="s">
        <v>228</v>
      </c>
      <c r="H1665" s="284">
        <v>247.417</v>
      </c>
      <c r="I1665" s="285"/>
      <c r="J1665" s="286">
        <f>ROUND(I1665*H1665,2)</f>
        <v>0</v>
      </c>
      <c r="K1665" s="282" t="s">
        <v>229</v>
      </c>
      <c r="L1665" s="287"/>
      <c r="M1665" s="288" t="s">
        <v>1</v>
      </c>
      <c r="N1665" s="289" t="s">
        <v>45</v>
      </c>
      <c r="O1665" s="93"/>
      <c r="P1665" s="238">
        <f>O1665*H1665</f>
        <v>0</v>
      </c>
      <c r="Q1665" s="238">
        <v>0.00013999999999999999</v>
      </c>
      <c r="R1665" s="238">
        <f>Q1665*H1665</f>
        <v>0.034638379999999996</v>
      </c>
      <c r="S1665" s="238">
        <v>0</v>
      </c>
      <c r="T1665" s="239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40" t="s">
        <v>468</v>
      </c>
      <c r="AT1665" s="240" t="s">
        <v>367</v>
      </c>
      <c r="AU1665" s="240" t="s">
        <v>89</v>
      </c>
      <c r="AY1665" s="19" t="s">
        <v>222</v>
      </c>
      <c r="BE1665" s="241">
        <f>IF(N1665="základní",J1665,0)</f>
        <v>0</v>
      </c>
      <c r="BF1665" s="241">
        <f>IF(N1665="snížená",J1665,0)</f>
        <v>0</v>
      </c>
      <c r="BG1665" s="241">
        <f>IF(N1665="zákl. přenesená",J1665,0)</f>
        <v>0</v>
      </c>
      <c r="BH1665" s="241">
        <f>IF(N1665="sníž. přenesená",J1665,0)</f>
        <v>0</v>
      </c>
      <c r="BI1665" s="241">
        <f>IF(N1665="nulová",J1665,0)</f>
        <v>0</v>
      </c>
      <c r="BJ1665" s="19" t="s">
        <v>87</v>
      </c>
      <c r="BK1665" s="241">
        <f>ROUND(I1665*H1665,2)</f>
        <v>0</v>
      </c>
      <c r="BL1665" s="19" t="s">
        <v>267</v>
      </c>
      <c r="BM1665" s="240" t="s">
        <v>1451</v>
      </c>
    </row>
    <row r="1666" s="14" customFormat="1">
      <c r="A1666" s="14"/>
      <c r="B1666" s="258"/>
      <c r="C1666" s="259"/>
      <c r="D1666" s="249" t="s">
        <v>233</v>
      </c>
      <c r="E1666" s="260" t="s">
        <v>1</v>
      </c>
      <c r="F1666" s="261" t="s">
        <v>1452</v>
      </c>
      <c r="G1666" s="259"/>
      <c r="H1666" s="262">
        <v>247.417</v>
      </c>
      <c r="I1666" s="263"/>
      <c r="J1666" s="259"/>
      <c r="K1666" s="259"/>
      <c r="L1666" s="264"/>
      <c r="M1666" s="265"/>
      <c r="N1666" s="266"/>
      <c r="O1666" s="266"/>
      <c r="P1666" s="266"/>
      <c r="Q1666" s="266"/>
      <c r="R1666" s="266"/>
      <c r="S1666" s="266"/>
      <c r="T1666" s="267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8" t="s">
        <v>233</v>
      </c>
      <c r="AU1666" s="268" t="s">
        <v>89</v>
      </c>
      <c r="AV1666" s="14" t="s">
        <v>89</v>
      </c>
      <c r="AW1666" s="14" t="s">
        <v>35</v>
      </c>
      <c r="AX1666" s="14" t="s">
        <v>80</v>
      </c>
      <c r="AY1666" s="268" t="s">
        <v>222</v>
      </c>
    </row>
    <row r="1667" s="15" customFormat="1">
      <c r="A1667" s="15"/>
      <c r="B1667" s="269"/>
      <c r="C1667" s="270"/>
      <c r="D1667" s="249" t="s">
        <v>233</v>
      </c>
      <c r="E1667" s="271" t="s">
        <v>1</v>
      </c>
      <c r="F1667" s="272" t="s">
        <v>242</v>
      </c>
      <c r="G1667" s="270"/>
      <c r="H1667" s="273">
        <v>247.417</v>
      </c>
      <c r="I1667" s="274"/>
      <c r="J1667" s="270"/>
      <c r="K1667" s="270"/>
      <c r="L1667" s="275"/>
      <c r="M1667" s="276"/>
      <c r="N1667" s="277"/>
      <c r="O1667" s="277"/>
      <c r="P1667" s="277"/>
      <c r="Q1667" s="277"/>
      <c r="R1667" s="277"/>
      <c r="S1667" s="277"/>
      <c r="T1667" s="278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79" t="s">
        <v>233</v>
      </c>
      <c r="AU1667" s="279" t="s">
        <v>89</v>
      </c>
      <c r="AV1667" s="15" t="s">
        <v>114</v>
      </c>
      <c r="AW1667" s="15" t="s">
        <v>35</v>
      </c>
      <c r="AX1667" s="15" t="s">
        <v>87</v>
      </c>
      <c r="AY1667" s="279" t="s">
        <v>222</v>
      </c>
    </row>
    <row r="1668" s="2" customFormat="1" ht="24.15" customHeight="1">
      <c r="A1668" s="40"/>
      <c r="B1668" s="41"/>
      <c r="C1668" s="229" t="s">
        <v>1453</v>
      </c>
      <c r="D1668" s="229" t="s">
        <v>225</v>
      </c>
      <c r="E1668" s="230" t="s">
        <v>1454</v>
      </c>
      <c r="F1668" s="231" t="s">
        <v>1455</v>
      </c>
      <c r="G1668" s="232" t="s">
        <v>477</v>
      </c>
      <c r="H1668" s="233">
        <v>4</v>
      </c>
      <c r="I1668" s="234"/>
      <c r="J1668" s="235">
        <f>ROUND(I1668*H1668,2)</f>
        <v>0</v>
      </c>
      <c r="K1668" s="231" t="s">
        <v>229</v>
      </c>
      <c r="L1668" s="46"/>
      <c r="M1668" s="236" t="s">
        <v>1</v>
      </c>
      <c r="N1668" s="237" t="s">
        <v>45</v>
      </c>
      <c r="O1668" s="93"/>
      <c r="P1668" s="238">
        <f>O1668*H1668</f>
        <v>0</v>
      </c>
      <c r="Q1668" s="238">
        <v>3.0000000000000001E-05</v>
      </c>
      <c r="R1668" s="238">
        <f>Q1668*H1668</f>
        <v>0.00012</v>
      </c>
      <c r="S1668" s="238">
        <v>0</v>
      </c>
      <c r="T1668" s="239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40" t="s">
        <v>114</v>
      </c>
      <c r="AT1668" s="240" t="s">
        <v>225</v>
      </c>
      <c r="AU1668" s="240" t="s">
        <v>89</v>
      </c>
      <c r="AY1668" s="19" t="s">
        <v>222</v>
      </c>
      <c r="BE1668" s="241">
        <f>IF(N1668="základní",J1668,0)</f>
        <v>0</v>
      </c>
      <c r="BF1668" s="241">
        <f>IF(N1668="snížená",J1668,0)</f>
        <v>0</v>
      </c>
      <c r="BG1668" s="241">
        <f>IF(N1668="zákl. přenesená",J1668,0)</f>
        <v>0</v>
      </c>
      <c r="BH1668" s="241">
        <f>IF(N1668="sníž. přenesená",J1668,0)</f>
        <v>0</v>
      </c>
      <c r="BI1668" s="241">
        <f>IF(N1668="nulová",J1668,0)</f>
        <v>0</v>
      </c>
      <c r="BJ1668" s="19" t="s">
        <v>87</v>
      </c>
      <c r="BK1668" s="241">
        <f>ROUND(I1668*H1668,2)</f>
        <v>0</v>
      </c>
      <c r="BL1668" s="19" t="s">
        <v>114</v>
      </c>
      <c r="BM1668" s="240" t="s">
        <v>1456</v>
      </c>
    </row>
    <row r="1669" s="2" customFormat="1">
      <c r="A1669" s="40"/>
      <c r="B1669" s="41"/>
      <c r="C1669" s="42"/>
      <c r="D1669" s="242" t="s">
        <v>231</v>
      </c>
      <c r="E1669" s="42"/>
      <c r="F1669" s="243" t="s">
        <v>1457</v>
      </c>
      <c r="G1669" s="42"/>
      <c r="H1669" s="42"/>
      <c r="I1669" s="244"/>
      <c r="J1669" s="42"/>
      <c r="K1669" s="42"/>
      <c r="L1669" s="46"/>
      <c r="M1669" s="245"/>
      <c r="N1669" s="246"/>
      <c r="O1669" s="93"/>
      <c r="P1669" s="93"/>
      <c r="Q1669" s="93"/>
      <c r="R1669" s="93"/>
      <c r="S1669" s="93"/>
      <c r="T1669" s="94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231</v>
      </c>
      <c r="AU1669" s="19" t="s">
        <v>89</v>
      </c>
    </row>
    <row r="1670" s="14" customFormat="1">
      <c r="A1670" s="14"/>
      <c r="B1670" s="258"/>
      <c r="C1670" s="259"/>
      <c r="D1670" s="249" t="s">
        <v>233</v>
      </c>
      <c r="E1670" s="260" t="s">
        <v>1</v>
      </c>
      <c r="F1670" s="261" t="s">
        <v>1458</v>
      </c>
      <c r="G1670" s="259"/>
      <c r="H1670" s="262">
        <v>4</v>
      </c>
      <c r="I1670" s="263"/>
      <c r="J1670" s="259"/>
      <c r="K1670" s="259"/>
      <c r="L1670" s="264"/>
      <c r="M1670" s="265"/>
      <c r="N1670" s="266"/>
      <c r="O1670" s="266"/>
      <c r="P1670" s="266"/>
      <c r="Q1670" s="266"/>
      <c r="R1670" s="266"/>
      <c r="S1670" s="266"/>
      <c r="T1670" s="267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8" t="s">
        <v>233</v>
      </c>
      <c r="AU1670" s="268" t="s">
        <v>89</v>
      </c>
      <c r="AV1670" s="14" t="s">
        <v>89</v>
      </c>
      <c r="AW1670" s="14" t="s">
        <v>35</v>
      </c>
      <c r="AX1670" s="14" t="s">
        <v>80</v>
      </c>
      <c r="AY1670" s="268" t="s">
        <v>222</v>
      </c>
    </row>
    <row r="1671" s="15" customFormat="1">
      <c r="A1671" s="15"/>
      <c r="B1671" s="269"/>
      <c r="C1671" s="270"/>
      <c r="D1671" s="249" t="s">
        <v>233</v>
      </c>
      <c r="E1671" s="271" t="s">
        <v>1</v>
      </c>
      <c r="F1671" s="272" t="s">
        <v>242</v>
      </c>
      <c r="G1671" s="270"/>
      <c r="H1671" s="273">
        <v>4</v>
      </c>
      <c r="I1671" s="274"/>
      <c r="J1671" s="270"/>
      <c r="K1671" s="270"/>
      <c r="L1671" s="275"/>
      <c r="M1671" s="276"/>
      <c r="N1671" s="277"/>
      <c r="O1671" s="277"/>
      <c r="P1671" s="277"/>
      <c r="Q1671" s="277"/>
      <c r="R1671" s="277"/>
      <c r="S1671" s="277"/>
      <c r="T1671" s="278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9" t="s">
        <v>233</v>
      </c>
      <c r="AU1671" s="279" t="s">
        <v>89</v>
      </c>
      <c r="AV1671" s="15" t="s">
        <v>114</v>
      </c>
      <c r="AW1671" s="15" t="s">
        <v>35</v>
      </c>
      <c r="AX1671" s="15" t="s">
        <v>87</v>
      </c>
      <c r="AY1671" s="279" t="s">
        <v>222</v>
      </c>
    </row>
    <row r="1672" s="2" customFormat="1" ht="24.15" customHeight="1">
      <c r="A1672" s="40"/>
      <c r="B1672" s="41"/>
      <c r="C1672" s="280" t="s">
        <v>1034</v>
      </c>
      <c r="D1672" s="280" t="s">
        <v>367</v>
      </c>
      <c r="E1672" s="281" t="s">
        <v>1459</v>
      </c>
      <c r="F1672" s="282" t="s">
        <v>1460</v>
      </c>
      <c r="G1672" s="283" t="s">
        <v>477</v>
      </c>
      <c r="H1672" s="284">
        <v>4</v>
      </c>
      <c r="I1672" s="285"/>
      <c r="J1672" s="286">
        <f>ROUND(I1672*H1672,2)</f>
        <v>0</v>
      </c>
      <c r="K1672" s="282" t="s">
        <v>229</v>
      </c>
      <c r="L1672" s="287"/>
      <c r="M1672" s="288" t="s">
        <v>1</v>
      </c>
      <c r="N1672" s="289" t="s">
        <v>45</v>
      </c>
      <c r="O1672" s="93"/>
      <c r="P1672" s="238">
        <f>O1672*H1672</f>
        <v>0</v>
      </c>
      <c r="Q1672" s="238">
        <v>0.0047000000000000002</v>
      </c>
      <c r="R1672" s="238">
        <f>Q1672*H1672</f>
        <v>0.018800000000000001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299</v>
      </c>
      <c r="AT1672" s="240" t="s">
        <v>367</v>
      </c>
      <c r="AU1672" s="240" t="s">
        <v>89</v>
      </c>
      <c r="AY1672" s="19" t="s">
        <v>222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87</v>
      </c>
      <c r="BK1672" s="241">
        <f>ROUND(I1672*H1672,2)</f>
        <v>0</v>
      </c>
      <c r="BL1672" s="19" t="s">
        <v>114</v>
      </c>
      <c r="BM1672" s="240" t="s">
        <v>1461</v>
      </c>
    </row>
    <row r="1673" s="2" customFormat="1" ht="24.15" customHeight="1">
      <c r="A1673" s="40"/>
      <c r="B1673" s="41"/>
      <c r="C1673" s="229" t="s">
        <v>1462</v>
      </c>
      <c r="D1673" s="229" t="s">
        <v>225</v>
      </c>
      <c r="E1673" s="230" t="s">
        <v>1463</v>
      </c>
      <c r="F1673" s="231" t="s">
        <v>1464</v>
      </c>
      <c r="G1673" s="232" t="s">
        <v>526</v>
      </c>
      <c r="H1673" s="233">
        <v>353.16000000000003</v>
      </c>
      <c r="I1673" s="234"/>
      <c r="J1673" s="235">
        <f>ROUND(I1673*H1673,2)</f>
        <v>0</v>
      </c>
      <c r="K1673" s="231" t="s">
        <v>229</v>
      </c>
      <c r="L1673" s="46"/>
      <c r="M1673" s="236" t="s">
        <v>1</v>
      </c>
      <c r="N1673" s="237" t="s">
        <v>45</v>
      </c>
      <c r="O1673" s="93"/>
      <c r="P1673" s="238">
        <f>O1673*H1673</f>
        <v>0</v>
      </c>
      <c r="Q1673" s="238">
        <v>0</v>
      </c>
      <c r="R1673" s="238">
        <f>Q1673*H1673</f>
        <v>0</v>
      </c>
      <c r="S1673" s="238">
        <v>0</v>
      </c>
      <c r="T1673" s="239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40" t="s">
        <v>267</v>
      </c>
      <c r="AT1673" s="240" t="s">
        <v>225</v>
      </c>
      <c r="AU1673" s="240" t="s">
        <v>89</v>
      </c>
      <c r="AY1673" s="19" t="s">
        <v>222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9" t="s">
        <v>87</v>
      </c>
      <c r="BK1673" s="241">
        <f>ROUND(I1673*H1673,2)</f>
        <v>0</v>
      </c>
      <c r="BL1673" s="19" t="s">
        <v>267</v>
      </c>
      <c r="BM1673" s="240" t="s">
        <v>1465</v>
      </c>
    </row>
    <row r="1674" s="2" customFormat="1">
      <c r="A1674" s="40"/>
      <c r="B1674" s="41"/>
      <c r="C1674" s="42"/>
      <c r="D1674" s="242" t="s">
        <v>231</v>
      </c>
      <c r="E1674" s="42"/>
      <c r="F1674" s="243" t="s">
        <v>1466</v>
      </c>
      <c r="G1674" s="42"/>
      <c r="H1674" s="42"/>
      <c r="I1674" s="244"/>
      <c r="J1674" s="42"/>
      <c r="K1674" s="42"/>
      <c r="L1674" s="46"/>
      <c r="M1674" s="245"/>
      <c r="N1674" s="246"/>
      <c r="O1674" s="93"/>
      <c r="P1674" s="93"/>
      <c r="Q1674" s="93"/>
      <c r="R1674" s="93"/>
      <c r="S1674" s="93"/>
      <c r="T1674" s="94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231</v>
      </c>
      <c r="AU1674" s="19" t="s">
        <v>89</v>
      </c>
    </row>
    <row r="1675" s="13" customFormat="1">
      <c r="A1675" s="13"/>
      <c r="B1675" s="247"/>
      <c r="C1675" s="248"/>
      <c r="D1675" s="249" t="s">
        <v>233</v>
      </c>
      <c r="E1675" s="250" t="s">
        <v>1</v>
      </c>
      <c r="F1675" s="251" t="s">
        <v>234</v>
      </c>
      <c r="G1675" s="248"/>
      <c r="H1675" s="250" t="s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7" t="s">
        <v>233</v>
      </c>
      <c r="AU1675" s="257" t="s">
        <v>89</v>
      </c>
      <c r="AV1675" s="13" t="s">
        <v>87</v>
      </c>
      <c r="AW1675" s="13" t="s">
        <v>35</v>
      </c>
      <c r="AX1675" s="13" t="s">
        <v>80</v>
      </c>
      <c r="AY1675" s="257" t="s">
        <v>222</v>
      </c>
    </row>
    <row r="1676" s="13" customFormat="1">
      <c r="A1676" s="13"/>
      <c r="B1676" s="247"/>
      <c r="C1676" s="248"/>
      <c r="D1676" s="249" t="s">
        <v>233</v>
      </c>
      <c r="E1676" s="250" t="s">
        <v>1</v>
      </c>
      <c r="F1676" s="251" t="s">
        <v>235</v>
      </c>
      <c r="G1676" s="248"/>
      <c r="H1676" s="250" t="s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7" t="s">
        <v>233</v>
      </c>
      <c r="AU1676" s="257" t="s">
        <v>89</v>
      </c>
      <c r="AV1676" s="13" t="s">
        <v>87</v>
      </c>
      <c r="AW1676" s="13" t="s">
        <v>35</v>
      </c>
      <c r="AX1676" s="13" t="s">
        <v>80</v>
      </c>
      <c r="AY1676" s="257" t="s">
        <v>222</v>
      </c>
    </row>
    <row r="1677" s="13" customFormat="1">
      <c r="A1677" s="13"/>
      <c r="B1677" s="247"/>
      <c r="C1677" s="248"/>
      <c r="D1677" s="249" t="s">
        <v>233</v>
      </c>
      <c r="E1677" s="250" t="s">
        <v>1</v>
      </c>
      <c r="F1677" s="251" t="s">
        <v>237</v>
      </c>
      <c r="G1677" s="248"/>
      <c r="H1677" s="250" t="s">
        <v>1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7" t="s">
        <v>233</v>
      </c>
      <c r="AU1677" s="257" t="s">
        <v>89</v>
      </c>
      <c r="AV1677" s="13" t="s">
        <v>87</v>
      </c>
      <c r="AW1677" s="13" t="s">
        <v>35</v>
      </c>
      <c r="AX1677" s="13" t="s">
        <v>80</v>
      </c>
      <c r="AY1677" s="257" t="s">
        <v>222</v>
      </c>
    </row>
    <row r="1678" s="13" customFormat="1">
      <c r="A1678" s="13"/>
      <c r="B1678" s="247"/>
      <c r="C1678" s="248"/>
      <c r="D1678" s="249" t="s">
        <v>233</v>
      </c>
      <c r="E1678" s="250" t="s">
        <v>1</v>
      </c>
      <c r="F1678" s="251" t="s">
        <v>1467</v>
      </c>
      <c r="G1678" s="248"/>
      <c r="H1678" s="250" t="s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7" t="s">
        <v>233</v>
      </c>
      <c r="AU1678" s="257" t="s">
        <v>89</v>
      </c>
      <c r="AV1678" s="13" t="s">
        <v>87</v>
      </c>
      <c r="AW1678" s="13" t="s">
        <v>35</v>
      </c>
      <c r="AX1678" s="13" t="s">
        <v>80</v>
      </c>
      <c r="AY1678" s="257" t="s">
        <v>222</v>
      </c>
    </row>
    <row r="1679" s="13" customFormat="1">
      <c r="A1679" s="13"/>
      <c r="B1679" s="247"/>
      <c r="C1679" s="248"/>
      <c r="D1679" s="249" t="s">
        <v>233</v>
      </c>
      <c r="E1679" s="250" t="s">
        <v>1</v>
      </c>
      <c r="F1679" s="251" t="s">
        <v>1468</v>
      </c>
      <c r="G1679" s="248"/>
      <c r="H1679" s="250" t="s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7" t="s">
        <v>233</v>
      </c>
      <c r="AU1679" s="257" t="s">
        <v>89</v>
      </c>
      <c r="AV1679" s="13" t="s">
        <v>87</v>
      </c>
      <c r="AW1679" s="13" t="s">
        <v>35</v>
      </c>
      <c r="AX1679" s="13" t="s">
        <v>80</v>
      </c>
      <c r="AY1679" s="257" t="s">
        <v>222</v>
      </c>
    </row>
    <row r="1680" s="14" customFormat="1">
      <c r="A1680" s="14"/>
      <c r="B1680" s="258"/>
      <c r="C1680" s="259"/>
      <c r="D1680" s="249" t="s">
        <v>233</v>
      </c>
      <c r="E1680" s="260" t="s">
        <v>1</v>
      </c>
      <c r="F1680" s="261" t="s">
        <v>1469</v>
      </c>
      <c r="G1680" s="259"/>
      <c r="H1680" s="262">
        <v>353.16000000000003</v>
      </c>
      <c r="I1680" s="263"/>
      <c r="J1680" s="259"/>
      <c r="K1680" s="259"/>
      <c r="L1680" s="264"/>
      <c r="M1680" s="265"/>
      <c r="N1680" s="266"/>
      <c r="O1680" s="266"/>
      <c r="P1680" s="266"/>
      <c r="Q1680" s="266"/>
      <c r="R1680" s="266"/>
      <c r="S1680" s="266"/>
      <c r="T1680" s="267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8" t="s">
        <v>233</v>
      </c>
      <c r="AU1680" s="268" t="s">
        <v>89</v>
      </c>
      <c r="AV1680" s="14" t="s">
        <v>89</v>
      </c>
      <c r="AW1680" s="14" t="s">
        <v>35</v>
      </c>
      <c r="AX1680" s="14" t="s">
        <v>80</v>
      </c>
      <c r="AY1680" s="268" t="s">
        <v>222</v>
      </c>
    </row>
    <row r="1681" s="15" customFormat="1">
      <c r="A1681" s="15"/>
      <c r="B1681" s="269"/>
      <c r="C1681" s="270"/>
      <c r="D1681" s="249" t="s">
        <v>233</v>
      </c>
      <c r="E1681" s="271" t="s">
        <v>1</v>
      </c>
      <c r="F1681" s="272" t="s">
        <v>242</v>
      </c>
      <c r="G1681" s="270"/>
      <c r="H1681" s="273">
        <v>353.16000000000003</v>
      </c>
      <c r="I1681" s="274"/>
      <c r="J1681" s="270"/>
      <c r="K1681" s="270"/>
      <c r="L1681" s="275"/>
      <c r="M1681" s="276"/>
      <c r="N1681" s="277"/>
      <c r="O1681" s="277"/>
      <c r="P1681" s="277"/>
      <c r="Q1681" s="277"/>
      <c r="R1681" s="277"/>
      <c r="S1681" s="277"/>
      <c r="T1681" s="278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79" t="s">
        <v>233</v>
      </c>
      <c r="AU1681" s="279" t="s">
        <v>89</v>
      </c>
      <c r="AV1681" s="15" t="s">
        <v>114</v>
      </c>
      <c r="AW1681" s="15" t="s">
        <v>35</v>
      </c>
      <c r="AX1681" s="15" t="s">
        <v>87</v>
      </c>
      <c r="AY1681" s="279" t="s">
        <v>222</v>
      </c>
    </row>
    <row r="1682" s="2" customFormat="1" ht="24.15" customHeight="1">
      <c r="A1682" s="40"/>
      <c r="B1682" s="41"/>
      <c r="C1682" s="280" t="s">
        <v>1470</v>
      </c>
      <c r="D1682" s="280" t="s">
        <v>367</v>
      </c>
      <c r="E1682" s="281" t="s">
        <v>1471</v>
      </c>
      <c r="F1682" s="282" t="s">
        <v>1472</v>
      </c>
      <c r="G1682" s="283" t="s">
        <v>526</v>
      </c>
      <c r="H1682" s="284">
        <v>360.22300000000001</v>
      </c>
      <c r="I1682" s="285"/>
      <c r="J1682" s="286">
        <f>ROUND(I1682*H1682,2)</f>
        <v>0</v>
      </c>
      <c r="K1682" s="282" t="s">
        <v>229</v>
      </c>
      <c r="L1682" s="287"/>
      <c r="M1682" s="288" t="s">
        <v>1</v>
      </c>
      <c r="N1682" s="289" t="s">
        <v>45</v>
      </c>
      <c r="O1682" s="93"/>
      <c r="P1682" s="238">
        <f>O1682*H1682</f>
        <v>0</v>
      </c>
      <c r="Q1682" s="238">
        <v>0.012999999999999999</v>
      </c>
      <c r="R1682" s="238">
        <f>Q1682*H1682</f>
        <v>4.6828989999999999</v>
      </c>
      <c r="S1682" s="238">
        <v>0</v>
      </c>
      <c r="T1682" s="239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40" t="s">
        <v>468</v>
      </c>
      <c r="AT1682" s="240" t="s">
        <v>367</v>
      </c>
      <c r="AU1682" s="240" t="s">
        <v>89</v>
      </c>
      <c r="AY1682" s="19" t="s">
        <v>222</v>
      </c>
      <c r="BE1682" s="241">
        <f>IF(N1682="základní",J1682,0)</f>
        <v>0</v>
      </c>
      <c r="BF1682" s="241">
        <f>IF(N1682="snížená",J1682,0)</f>
        <v>0</v>
      </c>
      <c r="BG1682" s="241">
        <f>IF(N1682="zákl. přenesená",J1682,0)</f>
        <v>0</v>
      </c>
      <c r="BH1682" s="241">
        <f>IF(N1682="sníž. přenesená",J1682,0)</f>
        <v>0</v>
      </c>
      <c r="BI1682" s="241">
        <f>IF(N1682="nulová",J1682,0)</f>
        <v>0</v>
      </c>
      <c r="BJ1682" s="19" t="s">
        <v>87</v>
      </c>
      <c r="BK1682" s="241">
        <f>ROUND(I1682*H1682,2)</f>
        <v>0</v>
      </c>
      <c r="BL1682" s="19" t="s">
        <v>267</v>
      </c>
      <c r="BM1682" s="240" t="s">
        <v>1473</v>
      </c>
    </row>
    <row r="1683" s="14" customFormat="1">
      <c r="A1683" s="14"/>
      <c r="B1683" s="258"/>
      <c r="C1683" s="259"/>
      <c r="D1683" s="249" t="s">
        <v>233</v>
      </c>
      <c r="E1683" s="260" t="s">
        <v>1</v>
      </c>
      <c r="F1683" s="261" t="s">
        <v>1474</v>
      </c>
      <c r="G1683" s="259"/>
      <c r="H1683" s="262">
        <v>360.22300000000001</v>
      </c>
      <c r="I1683" s="263"/>
      <c r="J1683" s="259"/>
      <c r="K1683" s="259"/>
      <c r="L1683" s="264"/>
      <c r="M1683" s="265"/>
      <c r="N1683" s="266"/>
      <c r="O1683" s="266"/>
      <c r="P1683" s="266"/>
      <c r="Q1683" s="266"/>
      <c r="R1683" s="266"/>
      <c r="S1683" s="266"/>
      <c r="T1683" s="267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8" t="s">
        <v>233</v>
      </c>
      <c r="AU1683" s="268" t="s">
        <v>89</v>
      </c>
      <c r="AV1683" s="14" t="s">
        <v>89</v>
      </c>
      <c r="AW1683" s="14" t="s">
        <v>35</v>
      </c>
      <c r="AX1683" s="14" t="s">
        <v>80</v>
      </c>
      <c r="AY1683" s="268" t="s">
        <v>222</v>
      </c>
    </row>
    <row r="1684" s="15" customFormat="1">
      <c r="A1684" s="15"/>
      <c r="B1684" s="269"/>
      <c r="C1684" s="270"/>
      <c r="D1684" s="249" t="s">
        <v>233</v>
      </c>
      <c r="E1684" s="271" t="s">
        <v>1</v>
      </c>
      <c r="F1684" s="272" t="s">
        <v>242</v>
      </c>
      <c r="G1684" s="270"/>
      <c r="H1684" s="273">
        <v>360.22300000000001</v>
      </c>
      <c r="I1684" s="274"/>
      <c r="J1684" s="270"/>
      <c r="K1684" s="270"/>
      <c r="L1684" s="275"/>
      <c r="M1684" s="276"/>
      <c r="N1684" s="277"/>
      <c r="O1684" s="277"/>
      <c r="P1684" s="277"/>
      <c r="Q1684" s="277"/>
      <c r="R1684" s="277"/>
      <c r="S1684" s="277"/>
      <c r="T1684" s="278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9" t="s">
        <v>233</v>
      </c>
      <c r="AU1684" s="279" t="s">
        <v>89</v>
      </c>
      <c r="AV1684" s="15" t="s">
        <v>114</v>
      </c>
      <c r="AW1684" s="15" t="s">
        <v>35</v>
      </c>
      <c r="AX1684" s="15" t="s">
        <v>87</v>
      </c>
      <c r="AY1684" s="279" t="s">
        <v>222</v>
      </c>
    </row>
    <row r="1685" s="2" customFormat="1" ht="24.15" customHeight="1">
      <c r="A1685" s="40"/>
      <c r="B1685" s="41"/>
      <c r="C1685" s="229" t="s">
        <v>1475</v>
      </c>
      <c r="D1685" s="229" t="s">
        <v>225</v>
      </c>
      <c r="E1685" s="230" t="s">
        <v>1476</v>
      </c>
      <c r="F1685" s="231" t="s">
        <v>1477</v>
      </c>
      <c r="G1685" s="232" t="s">
        <v>329</v>
      </c>
      <c r="H1685" s="233">
        <v>7.976</v>
      </c>
      <c r="I1685" s="234"/>
      <c r="J1685" s="235">
        <f>ROUND(I1685*H1685,2)</f>
        <v>0</v>
      </c>
      <c r="K1685" s="231" t="s">
        <v>229</v>
      </c>
      <c r="L1685" s="46"/>
      <c r="M1685" s="236" t="s">
        <v>1</v>
      </c>
      <c r="N1685" s="237" t="s">
        <v>45</v>
      </c>
      <c r="O1685" s="93"/>
      <c r="P1685" s="238">
        <f>O1685*H1685</f>
        <v>0</v>
      </c>
      <c r="Q1685" s="238">
        <v>0</v>
      </c>
      <c r="R1685" s="238">
        <f>Q1685*H1685</f>
        <v>0</v>
      </c>
      <c r="S1685" s="238">
        <v>0</v>
      </c>
      <c r="T1685" s="239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40" t="s">
        <v>267</v>
      </c>
      <c r="AT1685" s="240" t="s">
        <v>225</v>
      </c>
      <c r="AU1685" s="240" t="s">
        <v>89</v>
      </c>
      <c r="AY1685" s="19" t="s">
        <v>222</v>
      </c>
      <c r="BE1685" s="241">
        <f>IF(N1685="základní",J1685,0)</f>
        <v>0</v>
      </c>
      <c r="BF1685" s="241">
        <f>IF(N1685="snížená",J1685,0)</f>
        <v>0</v>
      </c>
      <c r="BG1685" s="241">
        <f>IF(N1685="zákl. přenesená",J1685,0)</f>
        <v>0</v>
      </c>
      <c r="BH1685" s="241">
        <f>IF(N1685="sníž. přenesená",J1685,0)</f>
        <v>0</v>
      </c>
      <c r="BI1685" s="241">
        <f>IF(N1685="nulová",J1685,0)</f>
        <v>0</v>
      </c>
      <c r="BJ1685" s="19" t="s">
        <v>87</v>
      </c>
      <c r="BK1685" s="241">
        <f>ROUND(I1685*H1685,2)</f>
        <v>0</v>
      </c>
      <c r="BL1685" s="19" t="s">
        <v>267</v>
      </c>
      <c r="BM1685" s="240" t="s">
        <v>1478</v>
      </c>
    </row>
    <row r="1686" s="2" customFormat="1">
      <c r="A1686" s="40"/>
      <c r="B1686" s="41"/>
      <c r="C1686" s="42"/>
      <c r="D1686" s="242" t="s">
        <v>231</v>
      </c>
      <c r="E1686" s="42"/>
      <c r="F1686" s="243" t="s">
        <v>1479</v>
      </c>
      <c r="G1686" s="42"/>
      <c r="H1686" s="42"/>
      <c r="I1686" s="244"/>
      <c r="J1686" s="42"/>
      <c r="K1686" s="42"/>
      <c r="L1686" s="46"/>
      <c r="M1686" s="245"/>
      <c r="N1686" s="246"/>
      <c r="O1686" s="93"/>
      <c r="P1686" s="93"/>
      <c r="Q1686" s="93"/>
      <c r="R1686" s="93"/>
      <c r="S1686" s="93"/>
      <c r="T1686" s="94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231</v>
      </c>
      <c r="AU1686" s="19" t="s">
        <v>89</v>
      </c>
    </row>
    <row r="1687" s="12" customFormat="1" ht="22.8" customHeight="1">
      <c r="A1687" s="12"/>
      <c r="B1687" s="213"/>
      <c r="C1687" s="214"/>
      <c r="D1687" s="215" t="s">
        <v>79</v>
      </c>
      <c r="E1687" s="227" t="s">
        <v>1480</v>
      </c>
      <c r="F1687" s="227" t="s">
        <v>1481</v>
      </c>
      <c r="G1687" s="214"/>
      <c r="H1687" s="214"/>
      <c r="I1687" s="217"/>
      <c r="J1687" s="228">
        <f>BK1687</f>
        <v>0</v>
      </c>
      <c r="K1687" s="214"/>
      <c r="L1687" s="219"/>
      <c r="M1687" s="220"/>
      <c r="N1687" s="221"/>
      <c r="O1687" s="221"/>
      <c r="P1687" s="222">
        <f>SUM(P1688:P1824)</f>
        <v>0</v>
      </c>
      <c r="Q1687" s="221"/>
      <c r="R1687" s="222">
        <f>SUM(R1688:R1824)</f>
        <v>2.8748270800000002</v>
      </c>
      <c r="S1687" s="221"/>
      <c r="T1687" s="223">
        <f>SUM(T1688:T1824)</f>
        <v>0</v>
      </c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R1687" s="224" t="s">
        <v>89</v>
      </c>
      <c r="AT1687" s="225" t="s">
        <v>79</v>
      </c>
      <c r="AU1687" s="225" t="s">
        <v>87</v>
      </c>
      <c r="AY1687" s="224" t="s">
        <v>222</v>
      </c>
      <c r="BK1687" s="226">
        <f>SUM(BK1688:BK1824)</f>
        <v>0</v>
      </c>
    </row>
    <row r="1688" s="2" customFormat="1" ht="24.15" customHeight="1">
      <c r="A1688" s="40"/>
      <c r="B1688" s="41"/>
      <c r="C1688" s="229" t="s">
        <v>1043</v>
      </c>
      <c r="D1688" s="229" t="s">
        <v>225</v>
      </c>
      <c r="E1688" s="230" t="s">
        <v>1482</v>
      </c>
      <c r="F1688" s="231" t="s">
        <v>1483</v>
      </c>
      <c r="G1688" s="232" t="s">
        <v>228</v>
      </c>
      <c r="H1688" s="233">
        <v>369.76100000000002</v>
      </c>
      <c r="I1688" s="234"/>
      <c r="J1688" s="235">
        <f>ROUND(I1688*H1688,2)</f>
        <v>0</v>
      </c>
      <c r="K1688" s="231" t="s">
        <v>229</v>
      </c>
      <c r="L1688" s="46"/>
      <c r="M1688" s="236" t="s">
        <v>1</v>
      </c>
      <c r="N1688" s="237" t="s">
        <v>45</v>
      </c>
      <c r="O1688" s="93"/>
      <c r="P1688" s="238">
        <f>O1688*H1688</f>
        <v>0</v>
      </c>
      <c r="Q1688" s="238">
        <v>0.0058799999999999998</v>
      </c>
      <c r="R1688" s="238">
        <f>Q1688*H1688</f>
        <v>2.1741946800000003</v>
      </c>
      <c r="S1688" s="238">
        <v>0</v>
      </c>
      <c r="T1688" s="239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40" t="s">
        <v>267</v>
      </c>
      <c r="AT1688" s="240" t="s">
        <v>225</v>
      </c>
      <c r="AU1688" s="240" t="s">
        <v>89</v>
      </c>
      <c r="AY1688" s="19" t="s">
        <v>222</v>
      </c>
      <c r="BE1688" s="241">
        <f>IF(N1688="základní",J1688,0)</f>
        <v>0</v>
      </c>
      <c r="BF1688" s="241">
        <f>IF(N1688="snížená",J1688,0)</f>
        <v>0</v>
      </c>
      <c r="BG1688" s="241">
        <f>IF(N1688="zákl. přenesená",J1688,0)</f>
        <v>0</v>
      </c>
      <c r="BH1688" s="241">
        <f>IF(N1688="sníž. přenesená",J1688,0)</f>
        <v>0</v>
      </c>
      <c r="BI1688" s="241">
        <f>IF(N1688="nulová",J1688,0)</f>
        <v>0</v>
      </c>
      <c r="BJ1688" s="19" t="s">
        <v>87</v>
      </c>
      <c r="BK1688" s="241">
        <f>ROUND(I1688*H1688,2)</f>
        <v>0</v>
      </c>
      <c r="BL1688" s="19" t="s">
        <v>267</v>
      </c>
      <c r="BM1688" s="240" t="s">
        <v>1484</v>
      </c>
    </row>
    <row r="1689" s="2" customFormat="1">
      <c r="A1689" s="40"/>
      <c r="B1689" s="41"/>
      <c r="C1689" s="42"/>
      <c r="D1689" s="242" t="s">
        <v>231</v>
      </c>
      <c r="E1689" s="42"/>
      <c r="F1689" s="243" t="s">
        <v>1485</v>
      </c>
      <c r="G1689" s="42"/>
      <c r="H1689" s="42"/>
      <c r="I1689" s="244"/>
      <c r="J1689" s="42"/>
      <c r="K1689" s="42"/>
      <c r="L1689" s="46"/>
      <c r="M1689" s="245"/>
      <c r="N1689" s="246"/>
      <c r="O1689" s="93"/>
      <c r="P1689" s="93"/>
      <c r="Q1689" s="93"/>
      <c r="R1689" s="93"/>
      <c r="S1689" s="93"/>
      <c r="T1689" s="94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231</v>
      </c>
      <c r="AU1689" s="19" t="s">
        <v>89</v>
      </c>
    </row>
    <row r="1690" s="13" customFormat="1">
      <c r="A1690" s="13"/>
      <c r="B1690" s="247"/>
      <c r="C1690" s="248"/>
      <c r="D1690" s="249" t="s">
        <v>233</v>
      </c>
      <c r="E1690" s="250" t="s">
        <v>1</v>
      </c>
      <c r="F1690" s="251" t="s">
        <v>234</v>
      </c>
      <c r="G1690" s="248"/>
      <c r="H1690" s="250" t="s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7" t="s">
        <v>233</v>
      </c>
      <c r="AU1690" s="257" t="s">
        <v>89</v>
      </c>
      <c r="AV1690" s="13" t="s">
        <v>87</v>
      </c>
      <c r="AW1690" s="13" t="s">
        <v>35</v>
      </c>
      <c r="AX1690" s="13" t="s">
        <v>80</v>
      </c>
      <c r="AY1690" s="257" t="s">
        <v>222</v>
      </c>
    </row>
    <row r="1691" s="13" customFormat="1">
      <c r="A1691" s="13"/>
      <c r="B1691" s="247"/>
      <c r="C1691" s="248"/>
      <c r="D1691" s="249" t="s">
        <v>233</v>
      </c>
      <c r="E1691" s="250" t="s">
        <v>1</v>
      </c>
      <c r="F1691" s="251" t="s">
        <v>235</v>
      </c>
      <c r="G1691" s="248"/>
      <c r="H1691" s="250" t="s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7" t="s">
        <v>233</v>
      </c>
      <c r="AU1691" s="257" t="s">
        <v>89</v>
      </c>
      <c r="AV1691" s="13" t="s">
        <v>87</v>
      </c>
      <c r="AW1691" s="13" t="s">
        <v>35</v>
      </c>
      <c r="AX1691" s="13" t="s">
        <v>80</v>
      </c>
      <c r="AY1691" s="257" t="s">
        <v>222</v>
      </c>
    </row>
    <row r="1692" s="13" customFormat="1">
      <c r="A1692" s="13"/>
      <c r="B1692" s="247"/>
      <c r="C1692" s="248"/>
      <c r="D1692" s="249" t="s">
        <v>233</v>
      </c>
      <c r="E1692" s="250" t="s">
        <v>1</v>
      </c>
      <c r="F1692" s="251" t="s">
        <v>237</v>
      </c>
      <c r="G1692" s="248"/>
      <c r="H1692" s="250" t="s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7" t="s">
        <v>233</v>
      </c>
      <c r="AU1692" s="257" t="s">
        <v>89</v>
      </c>
      <c r="AV1692" s="13" t="s">
        <v>87</v>
      </c>
      <c r="AW1692" s="13" t="s">
        <v>35</v>
      </c>
      <c r="AX1692" s="13" t="s">
        <v>80</v>
      </c>
      <c r="AY1692" s="257" t="s">
        <v>222</v>
      </c>
    </row>
    <row r="1693" s="13" customFormat="1">
      <c r="A1693" s="13"/>
      <c r="B1693" s="247"/>
      <c r="C1693" s="248"/>
      <c r="D1693" s="249" t="s">
        <v>233</v>
      </c>
      <c r="E1693" s="250" t="s">
        <v>1</v>
      </c>
      <c r="F1693" s="251" t="s">
        <v>1486</v>
      </c>
      <c r="G1693" s="248"/>
      <c r="H1693" s="250" t="s">
        <v>1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7" t="s">
        <v>233</v>
      </c>
      <c r="AU1693" s="257" t="s">
        <v>89</v>
      </c>
      <c r="AV1693" s="13" t="s">
        <v>87</v>
      </c>
      <c r="AW1693" s="13" t="s">
        <v>35</v>
      </c>
      <c r="AX1693" s="13" t="s">
        <v>80</v>
      </c>
      <c r="AY1693" s="257" t="s">
        <v>222</v>
      </c>
    </row>
    <row r="1694" s="14" customFormat="1">
      <c r="A1694" s="14"/>
      <c r="B1694" s="258"/>
      <c r="C1694" s="259"/>
      <c r="D1694" s="249" t="s">
        <v>233</v>
      </c>
      <c r="E1694" s="260" t="s">
        <v>1</v>
      </c>
      <c r="F1694" s="261" t="s">
        <v>1305</v>
      </c>
      <c r="G1694" s="259"/>
      <c r="H1694" s="262">
        <v>369.76100000000002</v>
      </c>
      <c r="I1694" s="263"/>
      <c r="J1694" s="259"/>
      <c r="K1694" s="259"/>
      <c r="L1694" s="264"/>
      <c r="M1694" s="265"/>
      <c r="N1694" s="266"/>
      <c r="O1694" s="266"/>
      <c r="P1694" s="266"/>
      <c r="Q1694" s="266"/>
      <c r="R1694" s="266"/>
      <c r="S1694" s="266"/>
      <c r="T1694" s="267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8" t="s">
        <v>233</v>
      </c>
      <c r="AU1694" s="268" t="s">
        <v>89</v>
      </c>
      <c r="AV1694" s="14" t="s">
        <v>89</v>
      </c>
      <c r="AW1694" s="14" t="s">
        <v>35</v>
      </c>
      <c r="AX1694" s="14" t="s">
        <v>80</v>
      </c>
      <c r="AY1694" s="268" t="s">
        <v>222</v>
      </c>
    </row>
    <row r="1695" s="15" customFormat="1">
      <c r="A1695" s="15"/>
      <c r="B1695" s="269"/>
      <c r="C1695" s="270"/>
      <c r="D1695" s="249" t="s">
        <v>233</v>
      </c>
      <c r="E1695" s="271" t="s">
        <v>1</v>
      </c>
      <c r="F1695" s="272" t="s">
        <v>242</v>
      </c>
      <c r="G1695" s="270"/>
      <c r="H1695" s="273">
        <v>369.76100000000002</v>
      </c>
      <c r="I1695" s="274"/>
      <c r="J1695" s="270"/>
      <c r="K1695" s="270"/>
      <c r="L1695" s="275"/>
      <c r="M1695" s="276"/>
      <c r="N1695" s="277"/>
      <c r="O1695" s="277"/>
      <c r="P1695" s="277"/>
      <c r="Q1695" s="277"/>
      <c r="R1695" s="277"/>
      <c r="S1695" s="277"/>
      <c r="T1695" s="278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79" t="s">
        <v>233</v>
      </c>
      <c r="AU1695" s="279" t="s">
        <v>89</v>
      </c>
      <c r="AV1695" s="15" t="s">
        <v>114</v>
      </c>
      <c r="AW1695" s="15" t="s">
        <v>35</v>
      </c>
      <c r="AX1695" s="15" t="s">
        <v>87</v>
      </c>
      <c r="AY1695" s="279" t="s">
        <v>222</v>
      </c>
    </row>
    <row r="1696" s="2" customFormat="1" ht="24.15" customHeight="1">
      <c r="A1696" s="40"/>
      <c r="B1696" s="41"/>
      <c r="C1696" s="229" t="s">
        <v>1487</v>
      </c>
      <c r="D1696" s="229" t="s">
        <v>225</v>
      </c>
      <c r="E1696" s="230" t="s">
        <v>1488</v>
      </c>
      <c r="F1696" s="231" t="s">
        <v>1489</v>
      </c>
      <c r="G1696" s="232" t="s">
        <v>526</v>
      </c>
      <c r="H1696" s="233">
        <v>26.879999999999999</v>
      </c>
      <c r="I1696" s="234"/>
      <c r="J1696" s="235">
        <f>ROUND(I1696*H1696,2)</f>
        <v>0</v>
      </c>
      <c r="K1696" s="231" t="s">
        <v>1230</v>
      </c>
      <c r="L1696" s="46"/>
      <c r="M1696" s="236" t="s">
        <v>1</v>
      </c>
      <c r="N1696" s="237" t="s">
        <v>45</v>
      </c>
      <c r="O1696" s="93"/>
      <c r="P1696" s="238">
        <f>O1696*H1696</f>
        <v>0</v>
      </c>
      <c r="Q1696" s="238">
        <v>0.0049899999999999996</v>
      </c>
      <c r="R1696" s="238">
        <f>Q1696*H1696</f>
        <v>0.13413119999999998</v>
      </c>
      <c r="S1696" s="238">
        <v>0</v>
      </c>
      <c r="T1696" s="239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0" t="s">
        <v>267</v>
      </c>
      <c r="AT1696" s="240" t="s">
        <v>225</v>
      </c>
      <c r="AU1696" s="240" t="s">
        <v>89</v>
      </c>
      <c r="AY1696" s="19" t="s">
        <v>222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9" t="s">
        <v>87</v>
      </c>
      <c r="BK1696" s="241">
        <f>ROUND(I1696*H1696,2)</f>
        <v>0</v>
      </c>
      <c r="BL1696" s="19" t="s">
        <v>267</v>
      </c>
      <c r="BM1696" s="240" t="s">
        <v>1490</v>
      </c>
    </row>
    <row r="1697" s="13" customFormat="1">
      <c r="A1697" s="13"/>
      <c r="B1697" s="247"/>
      <c r="C1697" s="248"/>
      <c r="D1697" s="249" t="s">
        <v>233</v>
      </c>
      <c r="E1697" s="250" t="s">
        <v>1</v>
      </c>
      <c r="F1697" s="251" t="s">
        <v>234</v>
      </c>
      <c r="G1697" s="248"/>
      <c r="H1697" s="250" t="s">
        <v>1</v>
      </c>
      <c r="I1697" s="252"/>
      <c r="J1697" s="248"/>
      <c r="K1697" s="248"/>
      <c r="L1697" s="253"/>
      <c r="M1697" s="254"/>
      <c r="N1697" s="255"/>
      <c r="O1697" s="255"/>
      <c r="P1697" s="255"/>
      <c r="Q1697" s="255"/>
      <c r="R1697" s="255"/>
      <c r="S1697" s="255"/>
      <c r="T1697" s="256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7" t="s">
        <v>233</v>
      </c>
      <c r="AU1697" s="257" t="s">
        <v>89</v>
      </c>
      <c r="AV1697" s="13" t="s">
        <v>87</v>
      </c>
      <c r="AW1697" s="13" t="s">
        <v>35</v>
      </c>
      <c r="AX1697" s="13" t="s">
        <v>80</v>
      </c>
      <c r="AY1697" s="257" t="s">
        <v>222</v>
      </c>
    </row>
    <row r="1698" s="13" customFormat="1">
      <c r="A1698" s="13"/>
      <c r="B1698" s="247"/>
      <c r="C1698" s="248"/>
      <c r="D1698" s="249" t="s">
        <v>233</v>
      </c>
      <c r="E1698" s="250" t="s">
        <v>1</v>
      </c>
      <c r="F1698" s="251" t="s">
        <v>235</v>
      </c>
      <c r="G1698" s="248"/>
      <c r="H1698" s="250" t="s">
        <v>1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7" t="s">
        <v>233</v>
      </c>
      <c r="AU1698" s="257" t="s">
        <v>89</v>
      </c>
      <c r="AV1698" s="13" t="s">
        <v>87</v>
      </c>
      <c r="AW1698" s="13" t="s">
        <v>35</v>
      </c>
      <c r="AX1698" s="13" t="s">
        <v>80</v>
      </c>
      <c r="AY1698" s="257" t="s">
        <v>222</v>
      </c>
    </row>
    <row r="1699" s="13" customFormat="1">
      <c r="A1699" s="13"/>
      <c r="B1699" s="247"/>
      <c r="C1699" s="248"/>
      <c r="D1699" s="249" t="s">
        <v>233</v>
      </c>
      <c r="E1699" s="250" t="s">
        <v>1</v>
      </c>
      <c r="F1699" s="251" t="s">
        <v>1491</v>
      </c>
      <c r="G1699" s="248"/>
      <c r="H1699" s="250" t="s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7" t="s">
        <v>233</v>
      </c>
      <c r="AU1699" s="257" t="s">
        <v>89</v>
      </c>
      <c r="AV1699" s="13" t="s">
        <v>87</v>
      </c>
      <c r="AW1699" s="13" t="s">
        <v>35</v>
      </c>
      <c r="AX1699" s="13" t="s">
        <v>80</v>
      </c>
      <c r="AY1699" s="257" t="s">
        <v>222</v>
      </c>
    </row>
    <row r="1700" s="13" customFormat="1">
      <c r="A1700" s="13"/>
      <c r="B1700" s="247"/>
      <c r="C1700" s="248"/>
      <c r="D1700" s="249" t="s">
        <v>233</v>
      </c>
      <c r="E1700" s="250" t="s">
        <v>1</v>
      </c>
      <c r="F1700" s="251" t="s">
        <v>237</v>
      </c>
      <c r="G1700" s="248"/>
      <c r="H1700" s="250" t="s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7" t="s">
        <v>233</v>
      </c>
      <c r="AU1700" s="257" t="s">
        <v>89</v>
      </c>
      <c r="AV1700" s="13" t="s">
        <v>87</v>
      </c>
      <c r="AW1700" s="13" t="s">
        <v>35</v>
      </c>
      <c r="AX1700" s="13" t="s">
        <v>80</v>
      </c>
      <c r="AY1700" s="257" t="s">
        <v>222</v>
      </c>
    </row>
    <row r="1701" s="13" customFormat="1">
      <c r="A1701" s="13"/>
      <c r="B1701" s="247"/>
      <c r="C1701" s="248"/>
      <c r="D1701" s="249" t="s">
        <v>233</v>
      </c>
      <c r="E1701" s="250" t="s">
        <v>1</v>
      </c>
      <c r="F1701" s="251" t="s">
        <v>1492</v>
      </c>
      <c r="G1701" s="248"/>
      <c r="H1701" s="250" t="s">
        <v>1</v>
      </c>
      <c r="I1701" s="252"/>
      <c r="J1701" s="248"/>
      <c r="K1701" s="248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7" t="s">
        <v>233</v>
      </c>
      <c r="AU1701" s="257" t="s">
        <v>89</v>
      </c>
      <c r="AV1701" s="13" t="s">
        <v>87</v>
      </c>
      <c r="AW1701" s="13" t="s">
        <v>35</v>
      </c>
      <c r="AX1701" s="13" t="s">
        <v>80</v>
      </c>
      <c r="AY1701" s="257" t="s">
        <v>222</v>
      </c>
    </row>
    <row r="1702" s="13" customFormat="1">
      <c r="A1702" s="13"/>
      <c r="B1702" s="247"/>
      <c r="C1702" s="248"/>
      <c r="D1702" s="249" t="s">
        <v>233</v>
      </c>
      <c r="E1702" s="250" t="s">
        <v>1</v>
      </c>
      <c r="F1702" s="251" t="s">
        <v>1493</v>
      </c>
      <c r="G1702" s="248"/>
      <c r="H1702" s="250" t="s">
        <v>1</v>
      </c>
      <c r="I1702" s="252"/>
      <c r="J1702" s="248"/>
      <c r="K1702" s="248"/>
      <c r="L1702" s="253"/>
      <c r="M1702" s="254"/>
      <c r="N1702" s="255"/>
      <c r="O1702" s="255"/>
      <c r="P1702" s="255"/>
      <c r="Q1702" s="255"/>
      <c r="R1702" s="255"/>
      <c r="S1702" s="255"/>
      <c r="T1702" s="256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7" t="s">
        <v>233</v>
      </c>
      <c r="AU1702" s="257" t="s">
        <v>89</v>
      </c>
      <c r="AV1702" s="13" t="s">
        <v>87</v>
      </c>
      <c r="AW1702" s="13" t="s">
        <v>35</v>
      </c>
      <c r="AX1702" s="13" t="s">
        <v>80</v>
      </c>
      <c r="AY1702" s="257" t="s">
        <v>222</v>
      </c>
    </row>
    <row r="1703" s="14" customFormat="1">
      <c r="A1703" s="14"/>
      <c r="B1703" s="258"/>
      <c r="C1703" s="259"/>
      <c r="D1703" s="249" t="s">
        <v>233</v>
      </c>
      <c r="E1703" s="260" t="s">
        <v>1</v>
      </c>
      <c r="F1703" s="261" t="s">
        <v>1494</v>
      </c>
      <c r="G1703" s="259"/>
      <c r="H1703" s="262">
        <v>26.879999999999999</v>
      </c>
      <c r="I1703" s="263"/>
      <c r="J1703" s="259"/>
      <c r="K1703" s="259"/>
      <c r="L1703" s="264"/>
      <c r="M1703" s="265"/>
      <c r="N1703" s="266"/>
      <c r="O1703" s="266"/>
      <c r="P1703" s="266"/>
      <c r="Q1703" s="266"/>
      <c r="R1703" s="266"/>
      <c r="S1703" s="266"/>
      <c r="T1703" s="267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8" t="s">
        <v>233</v>
      </c>
      <c r="AU1703" s="268" t="s">
        <v>89</v>
      </c>
      <c r="AV1703" s="14" t="s">
        <v>89</v>
      </c>
      <c r="AW1703" s="14" t="s">
        <v>35</v>
      </c>
      <c r="AX1703" s="14" t="s">
        <v>80</v>
      </c>
      <c r="AY1703" s="268" t="s">
        <v>222</v>
      </c>
    </row>
    <row r="1704" s="15" customFormat="1">
      <c r="A1704" s="15"/>
      <c r="B1704" s="269"/>
      <c r="C1704" s="270"/>
      <c r="D1704" s="249" t="s">
        <v>233</v>
      </c>
      <c r="E1704" s="271" t="s">
        <v>1</v>
      </c>
      <c r="F1704" s="272" t="s">
        <v>242</v>
      </c>
      <c r="G1704" s="270"/>
      <c r="H1704" s="273">
        <v>26.879999999999999</v>
      </c>
      <c r="I1704" s="274"/>
      <c r="J1704" s="270"/>
      <c r="K1704" s="270"/>
      <c r="L1704" s="275"/>
      <c r="M1704" s="276"/>
      <c r="N1704" s="277"/>
      <c r="O1704" s="277"/>
      <c r="P1704" s="277"/>
      <c r="Q1704" s="277"/>
      <c r="R1704" s="277"/>
      <c r="S1704" s="277"/>
      <c r="T1704" s="278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79" t="s">
        <v>233</v>
      </c>
      <c r="AU1704" s="279" t="s">
        <v>89</v>
      </c>
      <c r="AV1704" s="15" t="s">
        <v>114</v>
      </c>
      <c r="AW1704" s="15" t="s">
        <v>35</v>
      </c>
      <c r="AX1704" s="15" t="s">
        <v>87</v>
      </c>
      <c r="AY1704" s="279" t="s">
        <v>222</v>
      </c>
    </row>
    <row r="1705" s="2" customFormat="1" ht="24.15" customHeight="1">
      <c r="A1705" s="40"/>
      <c r="B1705" s="41"/>
      <c r="C1705" s="229" t="s">
        <v>1068</v>
      </c>
      <c r="D1705" s="229" t="s">
        <v>225</v>
      </c>
      <c r="E1705" s="230" t="s">
        <v>1495</v>
      </c>
      <c r="F1705" s="231" t="s">
        <v>1496</v>
      </c>
      <c r="G1705" s="232" t="s">
        <v>526</v>
      </c>
      <c r="H1705" s="233">
        <v>26.879999999999999</v>
      </c>
      <c r="I1705" s="234"/>
      <c r="J1705" s="235">
        <f>ROUND(I1705*H1705,2)</f>
        <v>0</v>
      </c>
      <c r="K1705" s="231" t="s">
        <v>229</v>
      </c>
      <c r="L1705" s="46"/>
      <c r="M1705" s="236" t="s">
        <v>1</v>
      </c>
      <c r="N1705" s="237" t="s">
        <v>45</v>
      </c>
      <c r="O1705" s="93"/>
      <c r="P1705" s="238">
        <f>O1705*H1705</f>
        <v>0</v>
      </c>
      <c r="Q1705" s="238">
        <v>0.0015900000000000001</v>
      </c>
      <c r="R1705" s="238">
        <f>Q1705*H1705</f>
        <v>0.042739199999999998</v>
      </c>
      <c r="S1705" s="238">
        <v>0</v>
      </c>
      <c r="T1705" s="239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40" t="s">
        <v>267</v>
      </c>
      <c r="AT1705" s="240" t="s">
        <v>225</v>
      </c>
      <c r="AU1705" s="240" t="s">
        <v>89</v>
      </c>
      <c r="AY1705" s="19" t="s">
        <v>222</v>
      </c>
      <c r="BE1705" s="241">
        <f>IF(N1705="základní",J1705,0)</f>
        <v>0</v>
      </c>
      <c r="BF1705" s="241">
        <f>IF(N1705="snížená",J1705,0)</f>
        <v>0</v>
      </c>
      <c r="BG1705" s="241">
        <f>IF(N1705="zákl. přenesená",J1705,0)</f>
        <v>0</v>
      </c>
      <c r="BH1705" s="241">
        <f>IF(N1705="sníž. přenesená",J1705,0)</f>
        <v>0</v>
      </c>
      <c r="BI1705" s="241">
        <f>IF(N1705="nulová",J1705,0)</f>
        <v>0</v>
      </c>
      <c r="BJ1705" s="19" t="s">
        <v>87</v>
      </c>
      <c r="BK1705" s="241">
        <f>ROUND(I1705*H1705,2)</f>
        <v>0</v>
      </c>
      <c r="BL1705" s="19" t="s">
        <v>267</v>
      </c>
      <c r="BM1705" s="240" t="s">
        <v>1497</v>
      </c>
    </row>
    <row r="1706" s="2" customFormat="1">
      <c r="A1706" s="40"/>
      <c r="B1706" s="41"/>
      <c r="C1706" s="42"/>
      <c r="D1706" s="242" t="s">
        <v>231</v>
      </c>
      <c r="E1706" s="42"/>
      <c r="F1706" s="243" t="s">
        <v>1498</v>
      </c>
      <c r="G1706" s="42"/>
      <c r="H1706" s="42"/>
      <c r="I1706" s="244"/>
      <c r="J1706" s="42"/>
      <c r="K1706" s="42"/>
      <c r="L1706" s="46"/>
      <c r="M1706" s="245"/>
      <c r="N1706" s="246"/>
      <c r="O1706" s="93"/>
      <c r="P1706" s="93"/>
      <c r="Q1706" s="93"/>
      <c r="R1706" s="93"/>
      <c r="S1706" s="93"/>
      <c r="T1706" s="94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231</v>
      </c>
      <c r="AU1706" s="19" t="s">
        <v>89</v>
      </c>
    </row>
    <row r="1707" s="13" customFormat="1">
      <c r="A1707" s="13"/>
      <c r="B1707" s="247"/>
      <c r="C1707" s="248"/>
      <c r="D1707" s="249" t="s">
        <v>233</v>
      </c>
      <c r="E1707" s="250" t="s">
        <v>1</v>
      </c>
      <c r="F1707" s="251" t="s">
        <v>234</v>
      </c>
      <c r="G1707" s="248"/>
      <c r="H1707" s="250" t="s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7" t="s">
        <v>233</v>
      </c>
      <c r="AU1707" s="257" t="s">
        <v>89</v>
      </c>
      <c r="AV1707" s="13" t="s">
        <v>87</v>
      </c>
      <c r="AW1707" s="13" t="s">
        <v>35</v>
      </c>
      <c r="AX1707" s="13" t="s">
        <v>80</v>
      </c>
      <c r="AY1707" s="257" t="s">
        <v>222</v>
      </c>
    </row>
    <row r="1708" s="13" customFormat="1">
      <c r="A1708" s="13"/>
      <c r="B1708" s="247"/>
      <c r="C1708" s="248"/>
      <c r="D1708" s="249" t="s">
        <v>233</v>
      </c>
      <c r="E1708" s="250" t="s">
        <v>1</v>
      </c>
      <c r="F1708" s="251" t="s">
        <v>235</v>
      </c>
      <c r="G1708" s="248"/>
      <c r="H1708" s="250" t="s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7" t="s">
        <v>233</v>
      </c>
      <c r="AU1708" s="257" t="s">
        <v>89</v>
      </c>
      <c r="AV1708" s="13" t="s">
        <v>87</v>
      </c>
      <c r="AW1708" s="13" t="s">
        <v>35</v>
      </c>
      <c r="AX1708" s="13" t="s">
        <v>80</v>
      </c>
      <c r="AY1708" s="257" t="s">
        <v>222</v>
      </c>
    </row>
    <row r="1709" s="13" customFormat="1">
      <c r="A1709" s="13"/>
      <c r="B1709" s="247"/>
      <c r="C1709" s="248"/>
      <c r="D1709" s="249" t="s">
        <v>233</v>
      </c>
      <c r="E1709" s="250" t="s">
        <v>1</v>
      </c>
      <c r="F1709" s="251" t="s">
        <v>1491</v>
      </c>
      <c r="G1709" s="248"/>
      <c r="H1709" s="250" t="s">
        <v>1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7" t="s">
        <v>233</v>
      </c>
      <c r="AU1709" s="257" t="s">
        <v>89</v>
      </c>
      <c r="AV1709" s="13" t="s">
        <v>87</v>
      </c>
      <c r="AW1709" s="13" t="s">
        <v>35</v>
      </c>
      <c r="AX1709" s="13" t="s">
        <v>80</v>
      </c>
      <c r="AY1709" s="257" t="s">
        <v>222</v>
      </c>
    </row>
    <row r="1710" s="13" customFormat="1">
      <c r="A1710" s="13"/>
      <c r="B1710" s="247"/>
      <c r="C1710" s="248"/>
      <c r="D1710" s="249" t="s">
        <v>233</v>
      </c>
      <c r="E1710" s="250" t="s">
        <v>1</v>
      </c>
      <c r="F1710" s="251" t="s">
        <v>237</v>
      </c>
      <c r="G1710" s="248"/>
      <c r="H1710" s="250" t="s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7" t="s">
        <v>233</v>
      </c>
      <c r="AU1710" s="257" t="s">
        <v>89</v>
      </c>
      <c r="AV1710" s="13" t="s">
        <v>87</v>
      </c>
      <c r="AW1710" s="13" t="s">
        <v>35</v>
      </c>
      <c r="AX1710" s="13" t="s">
        <v>80</v>
      </c>
      <c r="AY1710" s="257" t="s">
        <v>222</v>
      </c>
    </row>
    <row r="1711" s="13" customFormat="1">
      <c r="A1711" s="13"/>
      <c r="B1711" s="247"/>
      <c r="C1711" s="248"/>
      <c r="D1711" s="249" t="s">
        <v>233</v>
      </c>
      <c r="E1711" s="250" t="s">
        <v>1</v>
      </c>
      <c r="F1711" s="251" t="s">
        <v>1492</v>
      </c>
      <c r="G1711" s="248"/>
      <c r="H1711" s="250" t="s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7" t="s">
        <v>233</v>
      </c>
      <c r="AU1711" s="257" t="s">
        <v>89</v>
      </c>
      <c r="AV1711" s="13" t="s">
        <v>87</v>
      </c>
      <c r="AW1711" s="13" t="s">
        <v>35</v>
      </c>
      <c r="AX1711" s="13" t="s">
        <v>80</v>
      </c>
      <c r="AY1711" s="257" t="s">
        <v>222</v>
      </c>
    </row>
    <row r="1712" s="13" customFormat="1">
      <c r="A1712" s="13"/>
      <c r="B1712" s="247"/>
      <c r="C1712" s="248"/>
      <c r="D1712" s="249" t="s">
        <v>233</v>
      </c>
      <c r="E1712" s="250" t="s">
        <v>1</v>
      </c>
      <c r="F1712" s="251" t="s">
        <v>1499</v>
      </c>
      <c r="G1712" s="248"/>
      <c r="H1712" s="250" t="s">
        <v>1</v>
      </c>
      <c r="I1712" s="252"/>
      <c r="J1712" s="248"/>
      <c r="K1712" s="248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7" t="s">
        <v>233</v>
      </c>
      <c r="AU1712" s="257" t="s">
        <v>89</v>
      </c>
      <c r="AV1712" s="13" t="s">
        <v>87</v>
      </c>
      <c r="AW1712" s="13" t="s">
        <v>35</v>
      </c>
      <c r="AX1712" s="13" t="s">
        <v>80</v>
      </c>
      <c r="AY1712" s="257" t="s">
        <v>222</v>
      </c>
    </row>
    <row r="1713" s="14" customFormat="1">
      <c r="A1713" s="14"/>
      <c r="B1713" s="258"/>
      <c r="C1713" s="259"/>
      <c r="D1713" s="249" t="s">
        <v>233</v>
      </c>
      <c r="E1713" s="260" t="s">
        <v>1</v>
      </c>
      <c r="F1713" s="261" t="s">
        <v>1494</v>
      </c>
      <c r="G1713" s="259"/>
      <c r="H1713" s="262">
        <v>26.879999999999999</v>
      </c>
      <c r="I1713" s="263"/>
      <c r="J1713" s="259"/>
      <c r="K1713" s="259"/>
      <c r="L1713" s="264"/>
      <c r="M1713" s="265"/>
      <c r="N1713" s="266"/>
      <c r="O1713" s="266"/>
      <c r="P1713" s="266"/>
      <c r="Q1713" s="266"/>
      <c r="R1713" s="266"/>
      <c r="S1713" s="266"/>
      <c r="T1713" s="267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8" t="s">
        <v>233</v>
      </c>
      <c r="AU1713" s="268" t="s">
        <v>89</v>
      </c>
      <c r="AV1713" s="14" t="s">
        <v>89</v>
      </c>
      <c r="AW1713" s="14" t="s">
        <v>35</v>
      </c>
      <c r="AX1713" s="14" t="s">
        <v>80</v>
      </c>
      <c r="AY1713" s="268" t="s">
        <v>222</v>
      </c>
    </row>
    <row r="1714" s="15" customFormat="1">
      <c r="A1714" s="15"/>
      <c r="B1714" s="269"/>
      <c r="C1714" s="270"/>
      <c r="D1714" s="249" t="s">
        <v>233</v>
      </c>
      <c r="E1714" s="271" t="s">
        <v>1</v>
      </c>
      <c r="F1714" s="272" t="s">
        <v>242</v>
      </c>
      <c r="G1714" s="270"/>
      <c r="H1714" s="273">
        <v>26.879999999999999</v>
      </c>
      <c r="I1714" s="274"/>
      <c r="J1714" s="270"/>
      <c r="K1714" s="270"/>
      <c r="L1714" s="275"/>
      <c r="M1714" s="276"/>
      <c r="N1714" s="277"/>
      <c r="O1714" s="277"/>
      <c r="P1714" s="277"/>
      <c r="Q1714" s="277"/>
      <c r="R1714" s="277"/>
      <c r="S1714" s="277"/>
      <c r="T1714" s="278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79" t="s">
        <v>233</v>
      </c>
      <c r="AU1714" s="279" t="s">
        <v>89</v>
      </c>
      <c r="AV1714" s="15" t="s">
        <v>114</v>
      </c>
      <c r="AW1714" s="15" t="s">
        <v>35</v>
      </c>
      <c r="AX1714" s="15" t="s">
        <v>87</v>
      </c>
      <c r="AY1714" s="279" t="s">
        <v>222</v>
      </c>
    </row>
    <row r="1715" s="2" customFormat="1" ht="24.15" customHeight="1">
      <c r="A1715" s="40"/>
      <c r="B1715" s="41"/>
      <c r="C1715" s="229" t="s">
        <v>1500</v>
      </c>
      <c r="D1715" s="229" t="s">
        <v>225</v>
      </c>
      <c r="E1715" s="230" t="s">
        <v>1501</v>
      </c>
      <c r="F1715" s="231" t="s">
        <v>1502</v>
      </c>
      <c r="G1715" s="232" t="s">
        <v>526</v>
      </c>
      <c r="H1715" s="233">
        <v>52.799999999999997</v>
      </c>
      <c r="I1715" s="234"/>
      <c r="J1715" s="235">
        <f>ROUND(I1715*H1715,2)</f>
        <v>0</v>
      </c>
      <c r="K1715" s="231" t="s">
        <v>229</v>
      </c>
      <c r="L1715" s="46"/>
      <c r="M1715" s="236" t="s">
        <v>1</v>
      </c>
      <c r="N1715" s="237" t="s">
        <v>45</v>
      </c>
      <c r="O1715" s="93"/>
      <c r="P1715" s="238">
        <f>O1715*H1715</f>
        <v>0</v>
      </c>
      <c r="Q1715" s="238">
        <v>0.0022799999999999999</v>
      </c>
      <c r="R1715" s="238">
        <f>Q1715*H1715</f>
        <v>0.12038399999999999</v>
      </c>
      <c r="S1715" s="238">
        <v>0</v>
      </c>
      <c r="T1715" s="239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40" t="s">
        <v>267</v>
      </c>
      <c r="AT1715" s="240" t="s">
        <v>225</v>
      </c>
      <c r="AU1715" s="240" t="s">
        <v>89</v>
      </c>
      <c r="AY1715" s="19" t="s">
        <v>222</v>
      </c>
      <c r="BE1715" s="241">
        <f>IF(N1715="základní",J1715,0)</f>
        <v>0</v>
      </c>
      <c r="BF1715" s="241">
        <f>IF(N1715="snížená",J1715,0)</f>
        <v>0</v>
      </c>
      <c r="BG1715" s="241">
        <f>IF(N1715="zákl. přenesená",J1715,0)</f>
        <v>0</v>
      </c>
      <c r="BH1715" s="241">
        <f>IF(N1715="sníž. přenesená",J1715,0)</f>
        <v>0</v>
      </c>
      <c r="BI1715" s="241">
        <f>IF(N1715="nulová",J1715,0)</f>
        <v>0</v>
      </c>
      <c r="BJ1715" s="19" t="s">
        <v>87</v>
      </c>
      <c r="BK1715" s="241">
        <f>ROUND(I1715*H1715,2)</f>
        <v>0</v>
      </c>
      <c r="BL1715" s="19" t="s">
        <v>267</v>
      </c>
      <c r="BM1715" s="240" t="s">
        <v>1503</v>
      </c>
    </row>
    <row r="1716" s="2" customFormat="1">
      <c r="A1716" s="40"/>
      <c r="B1716" s="41"/>
      <c r="C1716" s="42"/>
      <c r="D1716" s="242" t="s">
        <v>231</v>
      </c>
      <c r="E1716" s="42"/>
      <c r="F1716" s="243" t="s">
        <v>1504</v>
      </c>
      <c r="G1716" s="42"/>
      <c r="H1716" s="42"/>
      <c r="I1716" s="244"/>
      <c r="J1716" s="42"/>
      <c r="K1716" s="42"/>
      <c r="L1716" s="46"/>
      <c r="M1716" s="245"/>
      <c r="N1716" s="246"/>
      <c r="O1716" s="93"/>
      <c r="P1716" s="93"/>
      <c r="Q1716" s="93"/>
      <c r="R1716" s="93"/>
      <c r="S1716" s="93"/>
      <c r="T1716" s="94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231</v>
      </c>
      <c r="AU1716" s="19" t="s">
        <v>89</v>
      </c>
    </row>
    <row r="1717" s="13" customFormat="1">
      <c r="A1717" s="13"/>
      <c r="B1717" s="247"/>
      <c r="C1717" s="248"/>
      <c r="D1717" s="249" t="s">
        <v>233</v>
      </c>
      <c r="E1717" s="250" t="s">
        <v>1</v>
      </c>
      <c r="F1717" s="251" t="s">
        <v>234</v>
      </c>
      <c r="G1717" s="248"/>
      <c r="H1717" s="250" t="s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7" t="s">
        <v>233</v>
      </c>
      <c r="AU1717" s="257" t="s">
        <v>89</v>
      </c>
      <c r="AV1717" s="13" t="s">
        <v>87</v>
      </c>
      <c r="AW1717" s="13" t="s">
        <v>35</v>
      </c>
      <c r="AX1717" s="13" t="s">
        <v>80</v>
      </c>
      <c r="AY1717" s="257" t="s">
        <v>222</v>
      </c>
    </row>
    <row r="1718" s="13" customFormat="1">
      <c r="A1718" s="13"/>
      <c r="B1718" s="247"/>
      <c r="C1718" s="248"/>
      <c r="D1718" s="249" t="s">
        <v>233</v>
      </c>
      <c r="E1718" s="250" t="s">
        <v>1</v>
      </c>
      <c r="F1718" s="251" t="s">
        <v>1052</v>
      </c>
      <c r="G1718" s="248"/>
      <c r="H1718" s="250" t="s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7" t="s">
        <v>233</v>
      </c>
      <c r="AU1718" s="257" t="s">
        <v>89</v>
      </c>
      <c r="AV1718" s="13" t="s">
        <v>87</v>
      </c>
      <c r="AW1718" s="13" t="s">
        <v>35</v>
      </c>
      <c r="AX1718" s="13" t="s">
        <v>80</v>
      </c>
      <c r="AY1718" s="257" t="s">
        <v>222</v>
      </c>
    </row>
    <row r="1719" s="13" customFormat="1">
      <c r="A1719" s="13"/>
      <c r="B1719" s="247"/>
      <c r="C1719" s="248"/>
      <c r="D1719" s="249" t="s">
        <v>233</v>
      </c>
      <c r="E1719" s="250" t="s">
        <v>1</v>
      </c>
      <c r="F1719" s="251" t="s">
        <v>1491</v>
      </c>
      <c r="G1719" s="248"/>
      <c r="H1719" s="250" t="s">
        <v>1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7" t="s">
        <v>233</v>
      </c>
      <c r="AU1719" s="257" t="s">
        <v>89</v>
      </c>
      <c r="AV1719" s="13" t="s">
        <v>87</v>
      </c>
      <c r="AW1719" s="13" t="s">
        <v>35</v>
      </c>
      <c r="AX1719" s="13" t="s">
        <v>80</v>
      </c>
      <c r="AY1719" s="257" t="s">
        <v>222</v>
      </c>
    </row>
    <row r="1720" s="13" customFormat="1">
      <c r="A1720" s="13"/>
      <c r="B1720" s="247"/>
      <c r="C1720" s="248"/>
      <c r="D1720" s="249" t="s">
        <v>233</v>
      </c>
      <c r="E1720" s="250" t="s">
        <v>1</v>
      </c>
      <c r="F1720" s="251" t="s">
        <v>237</v>
      </c>
      <c r="G1720" s="248"/>
      <c r="H1720" s="250" t="s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7" t="s">
        <v>233</v>
      </c>
      <c r="AU1720" s="257" t="s">
        <v>89</v>
      </c>
      <c r="AV1720" s="13" t="s">
        <v>87</v>
      </c>
      <c r="AW1720" s="13" t="s">
        <v>35</v>
      </c>
      <c r="AX1720" s="13" t="s">
        <v>80</v>
      </c>
      <c r="AY1720" s="257" t="s">
        <v>222</v>
      </c>
    </row>
    <row r="1721" s="13" customFormat="1">
      <c r="A1721" s="13"/>
      <c r="B1721" s="247"/>
      <c r="C1721" s="248"/>
      <c r="D1721" s="249" t="s">
        <v>233</v>
      </c>
      <c r="E1721" s="250" t="s">
        <v>1</v>
      </c>
      <c r="F1721" s="251" t="s">
        <v>1492</v>
      </c>
      <c r="G1721" s="248"/>
      <c r="H1721" s="250" t="s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7" t="s">
        <v>233</v>
      </c>
      <c r="AU1721" s="257" t="s">
        <v>89</v>
      </c>
      <c r="AV1721" s="13" t="s">
        <v>87</v>
      </c>
      <c r="AW1721" s="13" t="s">
        <v>35</v>
      </c>
      <c r="AX1721" s="13" t="s">
        <v>80</v>
      </c>
      <c r="AY1721" s="257" t="s">
        <v>222</v>
      </c>
    </row>
    <row r="1722" s="13" customFormat="1">
      <c r="A1722" s="13"/>
      <c r="B1722" s="247"/>
      <c r="C1722" s="248"/>
      <c r="D1722" s="249" t="s">
        <v>233</v>
      </c>
      <c r="E1722" s="250" t="s">
        <v>1</v>
      </c>
      <c r="F1722" s="251" t="s">
        <v>1505</v>
      </c>
      <c r="G1722" s="248"/>
      <c r="H1722" s="250" t="s">
        <v>1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7" t="s">
        <v>233</v>
      </c>
      <c r="AU1722" s="257" t="s">
        <v>89</v>
      </c>
      <c r="AV1722" s="13" t="s">
        <v>87</v>
      </c>
      <c r="AW1722" s="13" t="s">
        <v>35</v>
      </c>
      <c r="AX1722" s="13" t="s">
        <v>80</v>
      </c>
      <c r="AY1722" s="257" t="s">
        <v>222</v>
      </c>
    </row>
    <row r="1723" s="14" customFormat="1">
      <c r="A1723" s="14"/>
      <c r="B1723" s="258"/>
      <c r="C1723" s="259"/>
      <c r="D1723" s="249" t="s">
        <v>233</v>
      </c>
      <c r="E1723" s="260" t="s">
        <v>1</v>
      </c>
      <c r="F1723" s="261" t="s">
        <v>1506</v>
      </c>
      <c r="G1723" s="259"/>
      <c r="H1723" s="262">
        <v>52.799999999999997</v>
      </c>
      <c r="I1723" s="263"/>
      <c r="J1723" s="259"/>
      <c r="K1723" s="259"/>
      <c r="L1723" s="264"/>
      <c r="M1723" s="265"/>
      <c r="N1723" s="266"/>
      <c r="O1723" s="266"/>
      <c r="P1723" s="266"/>
      <c r="Q1723" s="266"/>
      <c r="R1723" s="266"/>
      <c r="S1723" s="266"/>
      <c r="T1723" s="267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8" t="s">
        <v>233</v>
      </c>
      <c r="AU1723" s="268" t="s">
        <v>89</v>
      </c>
      <c r="AV1723" s="14" t="s">
        <v>89</v>
      </c>
      <c r="AW1723" s="14" t="s">
        <v>35</v>
      </c>
      <c r="AX1723" s="14" t="s">
        <v>80</v>
      </c>
      <c r="AY1723" s="268" t="s">
        <v>222</v>
      </c>
    </row>
    <row r="1724" s="15" customFormat="1">
      <c r="A1724" s="15"/>
      <c r="B1724" s="269"/>
      <c r="C1724" s="270"/>
      <c r="D1724" s="249" t="s">
        <v>233</v>
      </c>
      <c r="E1724" s="271" t="s">
        <v>1</v>
      </c>
      <c r="F1724" s="272" t="s">
        <v>242</v>
      </c>
      <c r="G1724" s="270"/>
      <c r="H1724" s="273">
        <v>52.799999999999997</v>
      </c>
      <c r="I1724" s="274"/>
      <c r="J1724" s="270"/>
      <c r="K1724" s="270"/>
      <c r="L1724" s="275"/>
      <c r="M1724" s="276"/>
      <c r="N1724" s="277"/>
      <c r="O1724" s="277"/>
      <c r="P1724" s="277"/>
      <c r="Q1724" s="277"/>
      <c r="R1724" s="277"/>
      <c r="S1724" s="277"/>
      <c r="T1724" s="278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9" t="s">
        <v>233</v>
      </c>
      <c r="AU1724" s="279" t="s">
        <v>89</v>
      </c>
      <c r="AV1724" s="15" t="s">
        <v>114</v>
      </c>
      <c r="AW1724" s="15" t="s">
        <v>35</v>
      </c>
      <c r="AX1724" s="15" t="s">
        <v>87</v>
      </c>
      <c r="AY1724" s="279" t="s">
        <v>222</v>
      </c>
    </row>
    <row r="1725" s="2" customFormat="1" ht="24.15" customHeight="1">
      <c r="A1725" s="40"/>
      <c r="B1725" s="41"/>
      <c r="C1725" s="229" t="s">
        <v>1073</v>
      </c>
      <c r="D1725" s="229" t="s">
        <v>225</v>
      </c>
      <c r="E1725" s="230" t="s">
        <v>1507</v>
      </c>
      <c r="F1725" s="231" t="s">
        <v>1508</v>
      </c>
      <c r="G1725" s="232" t="s">
        <v>526</v>
      </c>
      <c r="H1725" s="233">
        <v>52.799999999999997</v>
      </c>
      <c r="I1725" s="234"/>
      <c r="J1725" s="235">
        <f>ROUND(I1725*H1725,2)</f>
        <v>0</v>
      </c>
      <c r="K1725" s="231" t="s">
        <v>229</v>
      </c>
      <c r="L1725" s="46"/>
      <c r="M1725" s="236" t="s">
        <v>1</v>
      </c>
      <c r="N1725" s="237" t="s">
        <v>45</v>
      </c>
      <c r="O1725" s="93"/>
      <c r="P1725" s="238">
        <f>O1725*H1725</f>
        <v>0</v>
      </c>
      <c r="Q1725" s="238">
        <v>0.00297</v>
      </c>
      <c r="R1725" s="238">
        <f>Q1725*H1725</f>
        <v>0.15681599999999998</v>
      </c>
      <c r="S1725" s="238">
        <v>0</v>
      </c>
      <c r="T1725" s="239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40" t="s">
        <v>267</v>
      </c>
      <c r="AT1725" s="240" t="s">
        <v>225</v>
      </c>
      <c r="AU1725" s="240" t="s">
        <v>89</v>
      </c>
      <c r="AY1725" s="19" t="s">
        <v>222</v>
      </c>
      <c r="BE1725" s="241">
        <f>IF(N1725="základní",J1725,0)</f>
        <v>0</v>
      </c>
      <c r="BF1725" s="241">
        <f>IF(N1725="snížená",J1725,0)</f>
        <v>0</v>
      </c>
      <c r="BG1725" s="241">
        <f>IF(N1725="zákl. přenesená",J1725,0)</f>
        <v>0</v>
      </c>
      <c r="BH1725" s="241">
        <f>IF(N1725="sníž. přenesená",J1725,0)</f>
        <v>0</v>
      </c>
      <c r="BI1725" s="241">
        <f>IF(N1725="nulová",J1725,0)</f>
        <v>0</v>
      </c>
      <c r="BJ1725" s="19" t="s">
        <v>87</v>
      </c>
      <c r="BK1725" s="241">
        <f>ROUND(I1725*H1725,2)</f>
        <v>0</v>
      </c>
      <c r="BL1725" s="19" t="s">
        <v>267</v>
      </c>
      <c r="BM1725" s="240" t="s">
        <v>1509</v>
      </c>
    </row>
    <row r="1726" s="2" customFormat="1">
      <c r="A1726" s="40"/>
      <c r="B1726" s="41"/>
      <c r="C1726" s="42"/>
      <c r="D1726" s="242" t="s">
        <v>231</v>
      </c>
      <c r="E1726" s="42"/>
      <c r="F1726" s="243" t="s">
        <v>1510</v>
      </c>
      <c r="G1726" s="42"/>
      <c r="H1726" s="42"/>
      <c r="I1726" s="244"/>
      <c r="J1726" s="42"/>
      <c r="K1726" s="42"/>
      <c r="L1726" s="46"/>
      <c r="M1726" s="245"/>
      <c r="N1726" s="246"/>
      <c r="O1726" s="93"/>
      <c r="P1726" s="93"/>
      <c r="Q1726" s="93"/>
      <c r="R1726" s="93"/>
      <c r="S1726" s="93"/>
      <c r="T1726" s="94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231</v>
      </c>
      <c r="AU1726" s="19" t="s">
        <v>89</v>
      </c>
    </row>
    <row r="1727" s="13" customFormat="1">
      <c r="A1727" s="13"/>
      <c r="B1727" s="247"/>
      <c r="C1727" s="248"/>
      <c r="D1727" s="249" t="s">
        <v>233</v>
      </c>
      <c r="E1727" s="250" t="s">
        <v>1</v>
      </c>
      <c r="F1727" s="251" t="s">
        <v>234</v>
      </c>
      <c r="G1727" s="248"/>
      <c r="H1727" s="250" t="s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7" t="s">
        <v>233</v>
      </c>
      <c r="AU1727" s="257" t="s">
        <v>89</v>
      </c>
      <c r="AV1727" s="13" t="s">
        <v>87</v>
      </c>
      <c r="AW1727" s="13" t="s">
        <v>35</v>
      </c>
      <c r="AX1727" s="13" t="s">
        <v>80</v>
      </c>
      <c r="AY1727" s="257" t="s">
        <v>222</v>
      </c>
    </row>
    <row r="1728" s="13" customFormat="1">
      <c r="A1728" s="13"/>
      <c r="B1728" s="247"/>
      <c r="C1728" s="248"/>
      <c r="D1728" s="249" t="s">
        <v>233</v>
      </c>
      <c r="E1728" s="250" t="s">
        <v>1</v>
      </c>
      <c r="F1728" s="251" t="s">
        <v>1052</v>
      </c>
      <c r="G1728" s="248"/>
      <c r="H1728" s="250" t="s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7" t="s">
        <v>233</v>
      </c>
      <c r="AU1728" s="257" t="s">
        <v>89</v>
      </c>
      <c r="AV1728" s="13" t="s">
        <v>87</v>
      </c>
      <c r="AW1728" s="13" t="s">
        <v>35</v>
      </c>
      <c r="AX1728" s="13" t="s">
        <v>80</v>
      </c>
      <c r="AY1728" s="257" t="s">
        <v>222</v>
      </c>
    </row>
    <row r="1729" s="13" customFormat="1">
      <c r="A1729" s="13"/>
      <c r="B1729" s="247"/>
      <c r="C1729" s="248"/>
      <c r="D1729" s="249" t="s">
        <v>233</v>
      </c>
      <c r="E1729" s="250" t="s">
        <v>1</v>
      </c>
      <c r="F1729" s="251" t="s">
        <v>1491</v>
      </c>
      <c r="G1729" s="248"/>
      <c r="H1729" s="250" t="s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7" t="s">
        <v>233</v>
      </c>
      <c r="AU1729" s="257" t="s">
        <v>89</v>
      </c>
      <c r="AV1729" s="13" t="s">
        <v>87</v>
      </c>
      <c r="AW1729" s="13" t="s">
        <v>35</v>
      </c>
      <c r="AX1729" s="13" t="s">
        <v>80</v>
      </c>
      <c r="AY1729" s="257" t="s">
        <v>222</v>
      </c>
    </row>
    <row r="1730" s="13" customFormat="1">
      <c r="A1730" s="13"/>
      <c r="B1730" s="247"/>
      <c r="C1730" s="248"/>
      <c r="D1730" s="249" t="s">
        <v>233</v>
      </c>
      <c r="E1730" s="250" t="s">
        <v>1</v>
      </c>
      <c r="F1730" s="251" t="s">
        <v>237</v>
      </c>
      <c r="G1730" s="248"/>
      <c r="H1730" s="250" t="s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7" t="s">
        <v>233</v>
      </c>
      <c r="AU1730" s="257" t="s">
        <v>89</v>
      </c>
      <c r="AV1730" s="13" t="s">
        <v>87</v>
      </c>
      <c r="AW1730" s="13" t="s">
        <v>35</v>
      </c>
      <c r="AX1730" s="13" t="s">
        <v>80</v>
      </c>
      <c r="AY1730" s="257" t="s">
        <v>222</v>
      </c>
    </row>
    <row r="1731" s="13" customFormat="1">
      <c r="A1731" s="13"/>
      <c r="B1731" s="247"/>
      <c r="C1731" s="248"/>
      <c r="D1731" s="249" t="s">
        <v>233</v>
      </c>
      <c r="E1731" s="250" t="s">
        <v>1</v>
      </c>
      <c r="F1731" s="251" t="s">
        <v>1492</v>
      </c>
      <c r="G1731" s="248"/>
      <c r="H1731" s="250" t="s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7" t="s">
        <v>233</v>
      </c>
      <c r="AU1731" s="257" t="s">
        <v>89</v>
      </c>
      <c r="AV1731" s="13" t="s">
        <v>87</v>
      </c>
      <c r="AW1731" s="13" t="s">
        <v>35</v>
      </c>
      <c r="AX1731" s="13" t="s">
        <v>80</v>
      </c>
      <c r="AY1731" s="257" t="s">
        <v>222</v>
      </c>
    </row>
    <row r="1732" s="13" customFormat="1">
      <c r="A1732" s="13"/>
      <c r="B1732" s="247"/>
      <c r="C1732" s="248"/>
      <c r="D1732" s="249" t="s">
        <v>233</v>
      </c>
      <c r="E1732" s="250" t="s">
        <v>1</v>
      </c>
      <c r="F1732" s="251" t="s">
        <v>1511</v>
      </c>
      <c r="G1732" s="248"/>
      <c r="H1732" s="250" t="s">
        <v>1</v>
      </c>
      <c r="I1732" s="252"/>
      <c r="J1732" s="248"/>
      <c r="K1732" s="248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7" t="s">
        <v>233</v>
      </c>
      <c r="AU1732" s="257" t="s">
        <v>89</v>
      </c>
      <c r="AV1732" s="13" t="s">
        <v>87</v>
      </c>
      <c r="AW1732" s="13" t="s">
        <v>35</v>
      </c>
      <c r="AX1732" s="13" t="s">
        <v>80</v>
      </c>
      <c r="AY1732" s="257" t="s">
        <v>222</v>
      </c>
    </row>
    <row r="1733" s="14" customFormat="1">
      <c r="A1733" s="14"/>
      <c r="B1733" s="258"/>
      <c r="C1733" s="259"/>
      <c r="D1733" s="249" t="s">
        <v>233</v>
      </c>
      <c r="E1733" s="260" t="s">
        <v>1</v>
      </c>
      <c r="F1733" s="261" t="s">
        <v>1506</v>
      </c>
      <c r="G1733" s="259"/>
      <c r="H1733" s="262">
        <v>52.799999999999997</v>
      </c>
      <c r="I1733" s="263"/>
      <c r="J1733" s="259"/>
      <c r="K1733" s="259"/>
      <c r="L1733" s="264"/>
      <c r="M1733" s="265"/>
      <c r="N1733" s="266"/>
      <c r="O1733" s="266"/>
      <c r="P1733" s="266"/>
      <c r="Q1733" s="266"/>
      <c r="R1733" s="266"/>
      <c r="S1733" s="266"/>
      <c r="T1733" s="267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8" t="s">
        <v>233</v>
      </c>
      <c r="AU1733" s="268" t="s">
        <v>89</v>
      </c>
      <c r="AV1733" s="14" t="s">
        <v>89</v>
      </c>
      <c r="AW1733" s="14" t="s">
        <v>35</v>
      </c>
      <c r="AX1733" s="14" t="s">
        <v>80</v>
      </c>
      <c r="AY1733" s="268" t="s">
        <v>222</v>
      </c>
    </row>
    <row r="1734" s="15" customFormat="1">
      <c r="A1734" s="15"/>
      <c r="B1734" s="269"/>
      <c r="C1734" s="270"/>
      <c r="D1734" s="249" t="s">
        <v>233</v>
      </c>
      <c r="E1734" s="271" t="s">
        <v>1</v>
      </c>
      <c r="F1734" s="272" t="s">
        <v>242</v>
      </c>
      <c r="G1734" s="270"/>
      <c r="H1734" s="273">
        <v>52.799999999999997</v>
      </c>
      <c r="I1734" s="274"/>
      <c r="J1734" s="270"/>
      <c r="K1734" s="270"/>
      <c r="L1734" s="275"/>
      <c r="M1734" s="276"/>
      <c r="N1734" s="277"/>
      <c r="O1734" s="277"/>
      <c r="P1734" s="277"/>
      <c r="Q1734" s="277"/>
      <c r="R1734" s="277"/>
      <c r="S1734" s="277"/>
      <c r="T1734" s="278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9" t="s">
        <v>233</v>
      </c>
      <c r="AU1734" s="279" t="s">
        <v>89</v>
      </c>
      <c r="AV1734" s="15" t="s">
        <v>114</v>
      </c>
      <c r="AW1734" s="15" t="s">
        <v>35</v>
      </c>
      <c r="AX1734" s="15" t="s">
        <v>87</v>
      </c>
      <c r="AY1734" s="279" t="s">
        <v>222</v>
      </c>
    </row>
    <row r="1735" s="2" customFormat="1" ht="24.15" customHeight="1">
      <c r="A1735" s="40"/>
      <c r="B1735" s="41"/>
      <c r="C1735" s="229" t="s">
        <v>1512</v>
      </c>
      <c r="D1735" s="229" t="s">
        <v>225</v>
      </c>
      <c r="E1735" s="230" t="s">
        <v>1513</v>
      </c>
      <c r="F1735" s="231" t="s">
        <v>1514</v>
      </c>
      <c r="G1735" s="232" t="s">
        <v>526</v>
      </c>
      <c r="H1735" s="233">
        <v>48</v>
      </c>
      <c r="I1735" s="234"/>
      <c r="J1735" s="235">
        <f>ROUND(I1735*H1735,2)</f>
        <v>0</v>
      </c>
      <c r="K1735" s="231" t="s">
        <v>229</v>
      </c>
      <c r="L1735" s="46"/>
      <c r="M1735" s="236" t="s">
        <v>1</v>
      </c>
      <c r="N1735" s="237" t="s">
        <v>45</v>
      </c>
      <c r="O1735" s="93"/>
      <c r="P1735" s="238">
        <f>O1735*H1735</f>
        <v>0</v>
      </c>
      <c r="Q1735" s="238">
        <v>0.00172</v>
      </c>
      <c r="R1735" s="238">
        <f>Q1735*H1735</f>
        <v>0.082559999999999994</v>
      </c>
      <c r="S1735" s="238">
        <v>0</v>
      </c>
      <c r="T1735" s="239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40" t="s">
        <v>267</v>
      </c>
      <c r="AT1735" s="240" t="s">
        <v>225</v>
      </c>
      <c r="AU1735" s="240" t="s">
        <v>89</v>
      </c>
      <c r="AY1735" s="19" t="s">
        <v>222</v>
      </c>
      <c r="BE1735" s="241">
        <f>IF(N1735="základní",J1735,0)</f>
        <v>0</v>
      </c>
      <c r="BF1735" s="241">
        <f>IF(N1735="snížená",J1735,0)</f>
        <v>0</v>
      </c>
      <c r="BG1735" s="241">
        <f>IF(N1735="zákl. přenesená",J1735,0)</f>
        <v>0</v>
      </c>
      <c r="BH1735" s="241">
        <f>IF(N1735="sníž. přenesená",J1735,0)</f>
        <v>0</v>
      </c>
      <c r="BI1735" s="241">
        <f>IF(N1735="nulová",J1735,0)</f>
        <v>0</v>
      </c>
      <c r="BJ1735" s="19" t="s">
        <v>87</v>
      </c>
      <c r="BK1735" s="241">
        <f>ROUND(I1735*H1735,2)</f>
        <v>0</v>
      </c>
      <c r="BL1735" s="19" t="s">
        <v>267</v>
      </c>
      <c r="BM1735" s="240" t="s">
        <v>1515</v>
      </c>
    </row>
    <row r="1736" s="2" customFormat="1">
      <c r="A1736" s="40"/>
      <c r="B1736" s="41"/>
      <c r="C1736" s="42"/>
      <c r="D1736" s="242" t="s">
        <v>231</v>
      </c>
      <c r="E1736" s="42"/>
      <c r="F1736" s="243" t="s">
        <v>1516</v>
      </c>
      <c r="G1736" s="42"/>
      <c r="H1736" s="42"/>
      <c r="I1736" s="244"/>
      <c r="J1736" s="42"/>
      <c r="K1736" s="42"/>
      <c r="L1736" s="46"/>
      <c r="M1736" s="245"/>
      <c r="N1736" s="246"/>
      <c r="O1736" s="93"/>
      <c r="P1736" s="93"/>
      <c r="Q1736" s="93"/>
      <c r="R1736" s="93"/>
      <c r="S1736" s="93"/>
      <c r="T1736" s="94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231</v>
      </c>
      <c r="AU1736" s="19" t="s">
        <v>89</v>
      </c>
    </row>
    <row r="1737" s="13" customFormat="1">
      <c r="A1737" s="13"/>
      <c r="B1737" s="247"/>
      <c r="C1737" s="248"/>
      <c r="D1737" s="249" t="s">
        <v>233</v>
      </c>
      <c r="E1737" s="250" t="s">
        <v>1</v>
      </c>
      <c r="F1737" s="251" t="s">
        <v>234</v>
      </c>
      <c r="G1737" s="248"/>
      <c r="H1737" s="250" t="s">
        <v>1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7" t="s">
        <v>233</v>
      </c>
      <c r="AU1737" s="257" t="s">
        <v>89</v>
      </c>
      <c r="AV1737" s="13" t="s">
        <v>87</v>
      </c>
      <c r="AW1737" s="13" t="s">
        <v>35</v>
      </c>
      <c r="AX1737" s="13" t="s">
        <v>80</v>
      </c>
      <c r="AY1737" s="257" t="s">
        <v>222</v>
      </c>
    </row>
    <row r="1738" s="13" customFormat="1">
      <c r="A1738" s="13"/>
      <c r="B1738" s="247"/>
      <c r="C1738" s="248"/>
      <c r="D1738" s="249" t="s">
        <v>233</v>
      </c>
      <c r="E1738" s="250" t="s">
        <v>1</v>
      </c>
      <c r="F1738" s="251" t="s">
        <v>235</v>
      </c>
      <c r="G1738" s="248"/>
      <c r="H1738" s="250" t="s">
        <v>1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7" t="s">
        <v>233</v>
      </c>
      <c r="AU1738" s="257" t="s">
        <v>89</v>
      </c>
      <c r="AV1738" s="13" t="s">
        <v>87</v>
      </c>
      <c r="AW1738" s="13" t="s">
        <v>35</v>
      </c>
      <c r="AX1738" s="13" t="s">
        <v>80</v>
      </c>
      <c r="AY1738" s="257" t="s">
        <v>222</v>
      </c>
    </row>
    <row r="1739" s="13" customFormat="1">
      <c r="A1739" s="13"/>
      <c r="B1739" s="247"/>
      <c r="C1739" s="248"/>
      <c r="D1739" s="249" t="s">
        <v>233</v>
      </c>
      <c r="E1739" s="250" t="s">
        <v>1</v>
      </c>
      <c r="F1739" s="251" t="s">
        <v>1491</v>
      </c>
      <c r="G1739" s="248"/>
      <c r="H1739" s="250" t="s">
        <v>1</v>
      </c>
      <c r="I1739" s="252"/>
      <c r="J1739" s="248"/>
      <c r="K1739" s="248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7" t="s">
        <v>233</v>
      </c>
      <c r="AU1739" s="257" t="s">
        <v>89</v>
      </c>
      <c r="AV1739" s="13" t="s">
        <v>87</v>
      </c>
      <c r="AW1739" s="13" t="s">
        <v>35</v>
      </c>
      <c r="AX1739" s="13" t="s">
        <v>80</v>
      </c>
      <c r="AY1739" s="257" t="s">
        <v>222</v>
      </c>
    </row>
    <row r="1740" s="13" customFormat="1">
      <c r="A1740" s="13"/>
      <c r="B1740" s="247"/>
      <c r="C1740" s="248"/>
      <c r="D1740" s="249" t="s">
        <v>233</v>
      </c>
      <c r="E1740" s="250" t="s">
        <v>1</v>
      </c>
      <c r="F1740" s="251" t="s">
        <v>237</v>
      </c>
      <c r="G1740" s="248"/>
      <c r="H1740" s="250" t="s">
        <v>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7" t="s">
        <v>233</v>
      </c>
      <c r="AU1740" s="257" t="s">
        <v>89</v>
      </c>
      <c r="AV1740" s="13" t="s">
        <v>87</v>
      </c>
      <c r="AW1740" s="13" t="s">
        <v>35</v>
      </c>
      <c r="AX1740" s="13" t="s">
        <v>80</v>
      </c>
      <c r="AY1740" s="257" t="s">
        <v>222</v>
      </c>
    </row>
    <row r="1741" s="13" customFormat="1">
      <c r="A1741" s="13"/>
      <c r="B1741" s="247"/>
      <c r="C1741" s="248"/>
      <c r="D1741" s="249" t="s">
        <v>233</v>
      </c>
      <c r="E1741" s="250" t="s">
        <v>1</v>
      </c>
      <c r="F1741" s="251" t="s">
        <v>1492</v>
      </c>
      <c r="G1741" s="248"/>
      <c r="H1741" s="250" t="s">
        <v>1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7" t="s">
        <v>233</v>
      </c>
      <c r="AU1741" s="257" t="s">
        <v>89</v>
      </c>
      <c r="AV1741" s="13" t="s">
        <v>87</v>
      </c>
      <c r="AW1741" s="13" t="s">
        <v>35</v>
      </c>
      <c r="AX1741" s="13" t="s">
        <v>80</v>
      </c>
      <c r="AY1741" s="257" t="s">
        <v>222</v>
      </c>
    </row>
    <row r="1742" s="13" customFormat="1">
      <c r="A1742" s="13"/>
      <c r="B1742" s="247"/>
      <c r="C1742" s="248"/>
      <c r="D1742" s="249" t="s">
        <v>233</v>
      </c>
      <c r="E1742" s="250" t="s">
        <v>1</v>
      </c>
      <c r="F1742" s="251" t="s">
        <v>1517</v>
      </c>
      <c r="G1742" s="248"/>
      <c r="H1742" s="250" t="s">
        <v>1</v>
      </c>
      <c r="I1742" s="252"/>
      <c r="J1742" s="248"/>
      <c r="K1742" s="248"/>
      <c r="L1742" s="253"/>
      <c r="M1742" s="254"/>
      <c r="N1742" s="255"/>
      <c r="O1742" s="255"/>
      <c r="P1742" s="255"/>
      <c r="Q1742" s="255"/>
      <c r="R1742" s="255"/>
      <c r="S1742" s="255"/>
      <c r="T1742" s="25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7" t="s">
        <v>233</v>
      </c>
      <c r="AU1742" s="257" t="s">
        <v>89</v>
      </c>
      <c r="AV1742" s="13" t="s">
        <v>87</v>
      </c>
      <c r="AW1742" s="13" t="s">
        <v>35</v>
      </c>
      <c r="AX1742" s="13" t="s">
        <v>80</v>
      </c>
      <c r="AY1742" s="257" t="s">
        <v>222</v>
      </c>
    </row>
    <row r="1743" s="14" customFormat="1">
      <c r="A1743" s="14"/>
      <c r="B1743" s="258"/>
      <c r="C1743" s="259"/>
      <c r="D1743" s="249" t="s">
        <v>233</v>
      </c>
      <c r="E1743" s="260" t="s">
        <v>1</v>
      </c>
      <c r="F1743" s="261" t="s">
        <v>1518</v>
      </c>
      <c r="G1743" s="259"/>
      <c r="H1743" s="262">
        <v>48</v>
      </c>
      <c r="I1743" s="263"/>
      <c r="J1743" s="259"/>
      <c r="K1743" s="259"/>
      <c r="L1743" s="264"/>
      <c r="M1743" s="265"/>
      <c r="N1743" s="266"/>
      <c r="O1743" s="266"/>
      <c r="P1743" s="266"/>
      <c r="Q1743" s="266"/>
      <c r="R1743" s="266"/>
      <c r="S1743" s="266"/>
      <c r="T1743" s="267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8" t="s">
        <v>233</v>
      </c>
      <c r="AU1743" s="268" t="s">
        <v>89</v>
      </c>
      <c r="AV1743" s="14" t="s">
        <v>89</v>
      </c>
      <c r="AW1743" s="14" t="s">
        <v>35</v>
      </c>
      <c r="AX1743" s="14" t="s">
        <v>80</v>
      </c>
      <c r="AY1743" s="268" t="s">
        <v>222</v>
      </c>
    </row>
    <row r="1744" s="15" customFormat="1">
      <c r="A1744" s="15"/>
      <c r="B1744" s="269"/>
      <c r="C1744" s="270"/>
      <c r="D1744" s="249" t="s">
        <v>233</v>
      </c>
      <c r="E1744" s="271" t="s">
        <v>1</v>
      </c>
      <c r="F1744" s="272" t="s">
        <v>242</v>
      </c>
      <c r="G1744" s="270"/>
      <c r="H1744" s="273">
        <v>48</v>
      </c>
      <c r="I1744" s="274"/>
      <c r="J1744" s="270"/>
      <c r="K1744" s="270"/>
      <c r="L1744" s="275"/>
      <c r="M1744" s="276"/>
      <c r="N1744" s="277"/>
      <c r="O1744" s="277"/>
      <c r="P1744" s="277"/>
      <c r="Q1744" s="277"/>
      <c r="R1744" s="277"/>
      <c r="S1744" s="277"/>
      <c r="T1744" s="278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9" t="s">
        <v>233</v>
      </c>
      <c r="AU1744" s="279" t="s">
        <v>89</v>
      </c>
      <c r="AV1744" s="15" t="s">
        <v>114</v>
      </c>
      <c r="AW1744" s="15" t="s">
        <v>35</v>
      </c>
      <c r="AX1744" s="15" t="s">
        <v>87</v>
      </c>
      <c r="AY1744" s="279" t="s">
        <v>222</v>
      </c>
    </row>
    <row r="1745" s="2" customFormat="1" ht="24.15" customHeight="1">
      <c r="A1745" s="40"/>
      <c r="B1745" s="41"/>
      <c r="C1745" s="229" t="s">
        <v>1077</v>
      </c>
      <c r="D1745" s="229" t="s">
        <v>225</v>
      </c>
      <c r="E1745" s="230" t="s">
        <v>1519</v>
      </c>
      <c r="F1745" s="231" t="s">
        <v>1520</v>
      </c>
      <c r="G1745" s="232" t="s">
        <v>477</v>
      </c>
      <c r="H1745" s="233">
        <v>1</v>
      </c>
      <c r="I1745" s="234"/>
      <c r="J1745" s="235">
        <f>ROUND(I1745*H1745,2)</f>
        <v>0</v>
      </c>
      <c r="K1745" s="231" t="s">
        <v>229</v>
      </c>
      <c r="L1745" s="46"/>
      <c r="M1745" s="236" t="s">
        <v>1</v>
      </c>
      <c r="N1745" s="237" t="s">
        <v>45</v>
      </c>
      <c r="O1745" s="93"/>
      <c r="P1745" s="238">
        <f>O1745*H1745</f>
        <v>0</v>
      </c>
      <c r="Q1745" s="238">
        <v>0.0087100000000000007</v>
      </c>
      <c r="R1745" s="238">
        <f>Q1745*H1745</f>
        <v>0.0087100000000000007</v>
      </c>
      <c r="S1745" s="238">
        <v>0</v>
      </c>
      <c r="T1745" s="239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40" t="s">
        <v>114</v>
      </c>
      <c r="AT1745" s="240" t="s">
        <v>225</v>
      </c>
      <c r="AU1745" s="240" t="s">
        <v>89</v>
      </c>
      <c r="AY1745" s="19" t="s">
        <v>222</v>
      </c>
      <c r="BE1745" s="241">
        <f>IF(N1745="základní",J1745,0)</f>
        <v>0</v>
      </c>
      <c r="BF1745" s="241">
        <f>IF(N1745="snížená",J1745,0)</f>
        <v>0</v>
      </c>
      <c r="BG1745" s="241">
        <f>IF(N1745="zákl. přenesená",J1745,0)</f>
        <v>0</v>
      </c>
      <c r="BH1745" s="241">
        <f>IF(N1745="sníž. přenesená",J1745,0)</f>
        <v>0</v>
      </c>
      <c r="BI1745" s="241">
        <f>IF(N1745="nulová",J1745,0)</f>
        <v>0</v>
      </c>
      <c r="BJ1745" s="19" t="s">
        <v>87</v>
      </c>
      <c r="BK1745" s="241">
        <f>ROUND(I1745*H1745,2)</f>
        <v>0</v>
      </c>
      <c r="BL1745" s="19" t="s">
        <v>114</v>
      </c>
      <c r="BM1745" s="240" t="s">
        <v>1521</v>
      </c>
    </row>
    <row r="1746" s="2" customFormat="1">
      <c r="A1746" s="40"/>
      <c r="B1746" s="41"/>
      <c r="C1746" s="42"/>
      <c r="D1746" s="242" t="s">
        <v>231</v>
      </c>
      <c r="E1746" s="42"/>
      <c r="F1746" s="243" t="s">
        <v>1522</v>
      </c>
      <c r="G1746" s="42"/>
      <c r="H1746" s="42"/>
      <c r="I1746" s="244"/>
      <c r="J1746" s="42"/>
      <c r="K1746" s="42"/>
      <c r="L1746" s="46"/>
      <c r="M1746" s="245"/>
      <c r="N1746" s="246"/>
      <c r="O1746" s="93"/>
      <c r="P1746" s="93"/>
      <c r="Q1746" s="93"/>
      <c r="R1746" s="93"/>
      <c r="S1746" s="93"/>
      <c r="T1746" s="94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231</v>
      </c>
      <c r="AU1746" s="19" t="s">
        <v>89</v>
      </c>
    </row>
    <row r="1747" s="13" customFormat="1">
      <c r="A1747" s="13"/>
      <c r="B1747" s="247"/>
      <c r="C1747" s="248"/>
      <c r="D1747" s="249" t="s">
        <v>233</v>
      </c>
      <c r="E1747" s="250" t="s">
        <v>1</v>
      </c>
      <c r="F1747" s="251" t="s">
        <v>1491</v>
      </c>
      <c r="G1747" s="248"/>
      <c r="H1747" s="250" t="s">
        <v>1</v>
      </c>
      <c r="I1747" s="252"/>
      <c r="J1747" s="248"/>
      <c r="K1747" s="248"/>
      <c r="L1747" s="253"/>
      <c r="M1747" s="254"/>
      <c r="N1747" s="255"/>
      <c r="O1747" s="255"/>
      <c r="P1747" s="255"/>
      <c r="Q1747" s="255"/>
      <c r="R1747" s="255"/>
      <c r="S1747" s="255"/>
      <c r="T1747" s="256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7" t="s">
        <v>233</v>
      </c>
      <c r="AU1747" s="257" t="s">
        <v>89</v>
      </c>
      <c r="AV1747" s="13" t="s">
        <v>87</v>
      </c>
      <c r="AW1747" s="13" t="s">
        <v>35</v>
      </c>
      <c r="AX1747" s="13" t="s">
        <v>80</v>
      </c>
      <c r="AY1747" s="257" t="s">
        <v>222</v>
      </c>
    </row>
    <row r="1748" s="13" customFormat="1">
      <c r="A1748" s="13"/>
      <c r="B1748" s="247"/>
      <c r="C1748" s="248"/>
      <c r="D1748" s="249" t="s">
        <v>233</v>
      </c>
      <c r="E1748" s="250" t="s">
        <v>1</v>
      </c>
      <c r="F1748" s="251" t="s">
        <v>1492</v>
      </c>
      <c r="G1748" s="248"/>
      <c r="H1748" s="250" t="s">
        <v>1</v>
      </c>
      <c r="I1748" s="252"/>
      <c r="J1748" s="248"/>
      <c r="K1748" s="248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7" t="s">
        <v>233</v>
      </c>
      <c r="AU1748" s="257" t="s">
        <v>89</v>
      </c>
      <c r="AV1748" s="13" t="s">
        <v>87</v>
      </c>
      <c r="AW1748" s="13" t="s">
        <v>35</v>
      </c>
      <c r="AX1748" s="13" t="s">
        <v>80</v>
      </c>
      <c r="AY1748" s="257" t="s">
        <v>222</v>
      </c>
    </row>
    <row r="1749" s="14" customFormat="1">
      <c r="A1749" s="14"/>
      <c r="B1749" s="258"/>
      <c r="C1749" s="259"/>
      <c r="D1749" s="249" t="s">
        <v>233</v>
      </c>
      <c r="E1749" s="260" t="s">
        <v>1</v>
      </c>
      <c r="F1749" s="261" t="s">
        <v>1142</v>
      </c>
      <c r="G1749" s="259"/>
      <c r="H1749" s="262">
        <v>1</v>
      </c>
      <c r="I1749" s="263"/>
      <c r="J1749" s="259"/>
      <c r="K1749" s="259"/>
      <c r="L1749" s="264"/>
      <c r="M1749" s="265"/>
      <c r="N1749" s="266"/>
      <c r="O1749" s="266"/>
      <c r="P1749" s="266"/>
      <c r="Q1749" s="266"/>
      <c r="R1749" s="266"/>
      <c r="S1749" s="266"/>
      <c r="T1749" s="267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8" t="s">
        <v>233</v>
      </c>
      <c r="AU1749" s="268" t="s">
        <v>89</v>
      </c>
      <c r="AV1749" s="14" t="s">
        <v>89</v>
      </c>
      <c r="AW1749" s="14" t="s">
        <v>35</v>
      </c>
      <c r="AX1749" s="14" t="s">
        <v>80</v>
      </c>
      <c r="AY1749" s="268" t="s">
        <v>222</v>
      </c>
    </row>
    <row r="1750" s="15" customFormat="1">
      <c r="A1750" s="15"/>
      <c r="B1750" s="269"/>
      <c r="C1750" s="270"/>
      <c r="D1750" s="249" t="s">
        <v>233</v>
      </c>
      <c r="E1750" s="271" t="s">
        <v>1</v>
      </c>
      <c r="F1750" s="272" t="s">
        <v>242</v>
      </c>
      <c r="G1750" s="270"/>
      <c r="H1750" s="273">
        <v>1</v>
      </c>
      <c r="I1750" s="274"/>
      <c r="J1750" s="270"/>
      <c r="K1750" s="270"/>
      <c r="L1750" s="275"/>
      <c r="M1750" s="276"/>
      <c r="N1750" s="277"/>
      <c r="O1750" s="277"/>
      <c r="P1750" s="277"/>
      <c r="Q1750" s="277"/>
      <c r="R1750" s="277"/>
      <c r="S1750" s="277"/>
      <c r="T1750" s="278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79" t="s">
        <v>233</v>
      </c>
      <c r="AU1750" s="279" t="s">
        <v>89</v>
      </c>
      <c r="AV1750" s="15" t="s">
        <v>114</v>
      </c>
      <c r="AW1750" s="15" t="s">
        <v>35</v>
      </c>
      <c r="AX1750" s="15" t="s">
        <v>87</v>
      </c>
      <c r="AY1750" s="279" t="s">
        <v>222</v>
      </c>
    </row>
    <row r="1751" s="2" customFormat="1" ht="24.15" customHeight="1">
      <c r="A1751" s="40"/>
      <c r="B1751" s="41"/>
      <c r="C1751" s="229" t="s">
        <v>1523</v>
      </c>
      <c r="D1751" s="229" t="s">
        <v>225</v>
      </c>
      <c r="E1751" s="230" t="s">
        <v>1524</v>
      </c>
      <c r="F1751" s="231" t="s">
        <v>1525</v>
      </c>
      <c r="G1751" s="232" t="s">
        <v>526</v>
      </c>
      <c r="H1751" s="233">
        <v>13.699999999999999</v>
      </c>
      <c r="I1751" s="234"/>
      <c r="J1751" s="235">
        <f>ROUND(I1751*H1751,2)</f>
        <v>0</v>
      </c>
      <c r="K1751" s="231" t="s">
        <v>229</v>
      </c>
      <c r="L1751" s="46"/>
      <c r="M1751" s="236" t="s">
        <v>1</v>
      </c>
      <c r="N1751" s="237" t="s">
        <v>45</v>
      </c>
      <c r="O1751" s="93"/>
      <c r="P1751" s="238">
        <f>O1751*H1751</f>
        <v>0</v>
      </c>
      <c r="Q1751" s="238">
        <v>0.00079000000000000001</v>
      </c>
      <c r="R1751" s="238">
        <f>Q1751*H1751</f>
        <v>0.010822999999999999</v>
      </c>
      <c r="S1751" s="238">
        <v>0</v>
      </c>
      <c r="T1751" s="239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40" t="s">
        <v>267</v>
      </c>
      <c r="AT1751" s="240" t="s">
        <v>225</v>
      </c>
      <c r="AU1751" s="240" t="s">
        <v>89</v>
      </c>
      <c r="AY1751" s="19" t="s">
        <v>222</v>
      </c>
      <c r="BE1751" s="241">
        <f>IF(N1751="základní",J1751,0)</f>
        <v>0</v>
      </c>
      <c r="BF1751" s="241">
        <f>IF(N1751="snížená",J1751,0)</f>
        <v>0</v>
      </c>
      <c r="BG1751" s="241">
        <f>IF(N1751="zákl. přenesená",J1751,0)</f>
        <v>0</v>
      </c>
      <c r="BH1751" s="241">
        <f>IF(N1751="sníž. přenesená",J1751,0)</f>
        <v>0</v>
      </c>
      <c r="BI1751" s="241">
        <f>IF(N1751="nulová",J1751,0)</f>
        <v>0</v>
      </c>
      <c r="BJ1751" s="19" t="s">
        <v>87</v>
      </c>
      <c r="BK1751" s="241">
        <f>ROUND(I1751*H1751,2)</f>
        <v>0</v>
      </c>
      <c r="BL1751" s="19" t="s">
        <v>267</v>
      </c>
      <c r="BM1751" s="240" t="s">
        <v>1526</v>
      </c>
    </row>
    <row r="1752" s="2" customFormat="1">
      <c r="A1752" s="40"/>
      <c r="B1752" s="41"/>
      <c r="C1752" s="42"/>
      <c r="D1752" s="242" t="s">
        <v>231</v>
      </c>
      <c r="E1752" s="42"/>
      <c r="F1752" s="243" t="s">
        <v>1527</v>
      </c>
      <c r="G1752" s="42"/>
      <c r="H1752" s="42"/>
      <c r="I1752" s="244"/>
      <c r="J1752" s="42"/>
      <c r="K1752" s="42"/>
      <c r="L1752" s="46"/>
      <c r="M1752" s="245"/>
      <c r="N1752" s="246"/>
      <c r="O1752" s="93"/>
      <c r="P1752" s="93"/>
      <c r="Q1752" s="93"/>
      <c r="R1752" s="93"/>
      <c r="S1752" s="93"/>
      <c r="T1752" s="94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231</v>
      </c>
      <c r="AU1752" s="19" t="s">
        <v>89</v>
      </c>
    </row>
    <row r="1753" s="2" customFormat="1">
      <c r="A1753" s="40"/>
      <c r="B1753" s="41"/>
      <c r="C1753" s="42"/>
      <c r="D1753" s="249" t="s">
        <v>1184</v>
      </c>
      <c r="E1753" s="42"/>
      <c r="F1753" s="314" t="s">
        <v>1528</v>
      </c>
      <c r="G1753" s="42"/>
      <c r="H1753" s="42"/>
      <c r="I1753" s="244"/>
      <c r="J1753" s="42"/>
      <c r="K1753" s="42"/>
      <c r="L1753" s="46"/>
      <c r="M1753" s="245"/>
      <c r="N1753" s="246"/>
      <c r="O1753" s="93"/>
      <c r="P1753" s="93"/>
      <c r="Q1753" s="93"/>
      <c r="R1753" s="93"/>
      <c r="S1753" s="93"/>
      <c r="T1753" s="94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1184</v>
      </c>
      <c r="AU1753" s="19" t="s">
        <v>89</v>
      </c>
    </row>
    <row r="1754" s="13" customFormat="1">
      <c r="A1754" s="13"/>
      <c r="B1754" s="247"/>
      <c r="C1754" s="248"/>
      <c r="D1754" s="249" t="s">
        <v>233</v>
      </c>
      <c r="E1754" s="250" t="s">
        <v>1</v>
      </c>
      <c r="F1754" s="251" t="s">
        <v>234</v>
      </c>
      <c r="G1754" s="248"/>
      <c r="H1754" s="250" t="s">
        <v>1</v>
      </c>
      <c r="I1754" s="252"/>
      <c r="J1754" s="248"/>
      <c r="K1754" s="248"/>
      <c r="L1754" s="253"/>
      <c r="M1754" s="254"/>
      <c r="N1754" s="255"/>
      <c r="O1754" s="255"/>
      <c r="P1754" s="255"/>
      <c r="Q1754" s="255"/>
      <c r="R1754" s="255"/>
      <c r="S1754" s="255"/>
      <c r="T1754" s="25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7" t="s">
        <v>233</v>
      </c>
      <c r="AU1754" s="257" t="s">
        <v>89</v>
      </c>
      <c r="AV1754" s="13" t="s">
        <v>87</v>
      </c>
      <c r="AW1754" s="13" t="s">
        <v>35</v>
      </c>
      <c r="AX1754" s="13" t="s">
        <v>80</v>
      </c>
      <c r="AY1754" s="257" t="s">
        <v>222</v>
      </c>
    </row>
    <row r="1755" s="13" customFormat="1">
      <c r="A1755" s="13"/>
      <c r="B1755" s="247"/>
      <c r="C1755" s="248"/>
      <c r="D1755" s="249" t="s">
        <v>233</v>
      </c>
      <c r="E1755" s="250" t="s">
        <v>1</v>
      </c>
      <c r="F1755" s="251" t="s">
        <v>235</v>
      </c>
      <c r="G1755" s="248"/>
      <c r="H1755" s="250" t="s">
        <v>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7" t="s">
        <v>233</v>
      </c>
      <c r="AU1755" s="257" t="s">
        <v>89</v>
      </c>
      <c r="AV1755" s="13" t="s">
        <v>87</v>
      </c>
      <c r="AW1755" s="13" t="s">
        <v>35</v>
      </c>
      <c r="AX1755" s="13" t="s">
        <v>80</v>
      </c>
      <c r="AY1755" s="257" t="s">
        <v>222</v>
      </c>
    </row>
    <row r="1756" s="13" customFormat="1">
      <c r="A1756" s="13"/>
      <c r="B1756" s="247"/>
      <c r="C1756" s="248"/>
      <c r="D1756" s="249" t="s">
        <v>233</v>
      </c>
      <c r="E1756" s="250" t="s">
        <v>1</v>
      </c>
      <c r="F1756" s="251" t="s">
        <v>237</v>
      </c>
      <c r="G1756" s="248"/>
      <c r="H1756" s="250" t="s">
        <v>1</v>
      </c>
      <c r="I1756" s="252"/>
      <c r="J1756" s="248"/>
      <c r="K1756" s="248"/>
      <c r="L1756" s="253"/>
      <c r="M1756" s="254"/>
      <c r="N1756" s="255"/>
      <c r="O1756" s="255"/>
      <c r="P1756" s="255"/>
      <c r="Q1756" s="255"/>
      <c r="R1756" s="255"/>
      <c r="S1756" s="255"/>
      <c r="T1756" s="256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7" t="s">
        <v>233</v>
      </c>
      <c r="AU1756" s="257" t="s">
        <v>89</v>
      </c>
      <c r="AV1756" s="13" t="s">
        <v>87</v>
      </c>
      <c r="AW1756" s="13" t="s">
        <v>35</v>
      </c>
      <c r="AX1756" s="13" t="s">
        <v>80</v>
      </c>
      <c r="AY1756" s="257" t="s">
        <v>222</v>
      </c>
    </row>
    <row r="1757" s="13" customFormat="1">
      <c r="A1757" s="13"/>
      <c r="B1757" s="247"/>
      <c r="C1757" s="248"/>
      <c r="D1757" s="249" t="s">
        <v>233</v>
      </c>
      <c r="E1757" s="250" t="s">
        <v>1</v>
      </c>
      <c r="F1757" s="251" t="s">
        <v>1529</v>
      </c>
      <c r="G1757" s="248"/>
      <c r="H1757" s="250" t="s">
        <v>1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7" t="s">
        <v>233</v>
      </c>
      <c r="AU1757" s="257" t="s">
        <v>89</v>
      </c>
      <c r="AV1757" s="13" t="s">
        <v>87</v>
      </c>
      <c r="AW1757" s="13" t="s">
        <v>35</v>
      </c>
      <c r="AX1757" s="13" t="s">
        <v>80</v>
      </c>
      <c r="AY1757" s="257" t="s">
        <v>222</v>
      </c>
    </row>
    <row r="1758" s="14" customFormat="1">
      <c r="A1758" s="14"/>
      <c r="B1758" s="258"/>
      <c r="C1758" s="259"/>
      <c r="D1758" s="249" t="s">
        <v>233</v>
      </c>
      <c r="E1758" s="260" t="s">
        <v>1</v>
      </c>
      <c r="F1758" s="261" t="s">
        <v>1530</v>
      </c>
      <c r="G1758" s="259"/>
      <c r="H1758" s="262">
        <v>2</v>
      </c>
      <c r="I1758" s="263"/>
      <c r="J1758" s="259"/>
      <c r="K1758" s="259"/>
      <c r="L1758" s="264"/>
      <c r="M1758" s="265"/>
      <c r="N1758" s="266"/>
      <c r="O1758" s="266"/>
      <c r="P1758" s="266"/>
      <c r="Q1758" s="266"/>
      <c r="R1758" s="266"/>
      <c r="S1758" s="266"/>
      <c r="T1758" s="267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8" t="s">
        <v>233</v>
      </c>
      <c r="AU1758" s="268" t="s">
        <v>89</v>
      </c>
      <c r="AV1758" s="14" t="s">
        <v>89</v>
      </c>
      <c r="AW1758" s="14" t="s">
        <v>35</v>
      </c>
      <c r="AX1758" s="14" t="s">
        <v>80</v>
      </c>
      <c r="AY1758" s="268" t="s">
        <v>222</v>
      </c>
    </row>
    <row r="1759" s="14" customFormat="1">
      <c r="A1759" s="14"/>
      <c r="B1759" s="258"/>
      <c r="C1759" s="259"/>
      <c r="D1759" s="249" t="s">
        <v>233</v>
      </c>
      <c r="E1759" s="260" t="s">
        <v>1</v>
      </c>
      <c r="F1759" s="261" t="s">
        <v>1531</v>
      </c>
      <c r="G1759" s="259"/>
      <c r="H1759" s="262">
        <v>3.6000000000000001</v>
      </c>
      <c r="I1759" s="263"/>
      <c r="J1759" s="259"/>
      <c r="K1759" s="259"/>
      <c r="L1759" s="264"/>
      <c r="M1759" s="265"/>
      <c r="N1759" s="266"/>
      <c r="O1759" s="266"/>
      <c r="P1759" s="266"/>
      <c r="Q1759" s="266"/>
      <c r="R1759" s="266"/>
      <c r="S1759" s="266"/>
      <c r="T1759" s="267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8" t="s">
        <v>233</v>
      </c>
      <c r="AU1759" s="268" t="s">
        <v>89</v>
      </c>
      <c r="AV1759" s="14" t="s">
        <v>89</v>
      </c>
      <c r="AW1759" s="14" t="s">
        <v>35</v>
      </c>
      <c r="AX1759" s="14" t="s">
        <v>80</v>
      </c>
      <c r="AY1759" s="268" t="s">
        <v>222</v>
      </c>
    </row>
    <row r="1760" s="14" customFormat="1">
      <c r="A1760" s="14"/>
      <c r="B1760" s="258"/>
      <c r="C1760" s="259"/>
      <c r="D1760" s="249" t="s">
        <v>233</v>
      </c>
      <c r="E1760" s="260" t="s">
        <v>1</v>
      </c>
      <c r="F1760" s="261" t="s">
        <v>1532</v>
      </c>
      <c r="G1760" s="259"/>
      <c r="H1760" s="262">
        <v>3.6000000000000001</v>
      </c>
      <c r="I1760" s="263"/>
      <c r="J1760" s="259"/>
      <c r="K1760" s="259"/>
      <c r="L1760" s="264"/>
      <c r="M1760" s="265"/>
      <c r="N1760" s="266"/>
      <c r="O1760" s="266"/>
      <c r="P1760" s="266"/>
      <c r="Q1760" s="266"/>
      <c r="R1760" s="266"/>
      <c r="S1760" s="266"/>
      <c r="T1760" s="267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8" t="s">
        <v>233</v>
      </c>
      <c r="AU1760" s="268" t="s">
        <v>89</v>
      </c>
      <c r="AV1760" s="14" t="s">
        <v>89</v>
      </c>
      <c r="AW1760" s="14" t="s">
        <v>35</v>
      </c>
      <c r="AX1760" s="14" t="s">
        <v>80</v>
      </c>
      <c r="AY1760" s="268" t="s">
        <v>222</v>
      </c>
    </row>
    <row r="1761" s="14" customFormat="1">
      <c r="A1761" s="14"/>
      <c r="B1761" s="258"/>
      <c r="C1761" s="259"/>
      <c r="D1761" s="249" t="s">
        <v>233</v>
      </c>
      <c r="E1761" s="260" t="s">
        <v>1</v>
      </c>
      <c r="F1761" s="261" t="s">
        <v>1533</v>
      </c>
      <c r="G1761" s="259"/>
      <c r="H1761" s="262">
        <v>4.5</v>
      </c>
      <c r="I1761" s="263"/>
      <c r="J1761" s="259"/>
      <c r="K1761" s="259"/>
      <c r="L1761" s="264"/>
      <c r="M1761" s="265"/>
      <c r="N1761" s="266"/>
      <c r="O1761" s="266"/>
      <c r="P1761" s="266"/>
      <c r="Q1761" s="266"/>
      <c r="R1761" s="266"/>
      <c r="S1761" s="266"/>
      <c r="T1761" s="267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8" t="s">
        <v>233</v>
      </c>
      <c r="AU1761" s="268" t="s">
        <v>89</v>
      </c>
      <c r="AV1761" s="14" t="s">
        <v>89</v>
      </c>
      <c r="AW1761" s="14" t="s">
        <v>35</v>
      </c>
      <c r="AX1761" s="14" t="s">
        <v>80</v>
      </c>
      <c r="AY1761" s="268" t="s">
        <v>222</v>
      </c>
    </row>
    <row r="1762" s="15" customFormat="1">
      <c r="A1762" s="15"/>
      <c r="B1762" s="269"/>
      <c r="C1762" s="270"/>
      <c r="D1762" s="249" t="s">
        <v>233</v>
      </c>
      <c r="E1762" s="271" t="s">
        <v>1</v>
      </c>
      <c r="F1762" s="272" t="s">
        <v>242</v>
      </c>
      <c r="G1762" s="270"/>
      <c r="H1762" s="273">
        <v>13.699999999999999</v>
      </c>
      <c r="I1762" s="274"/>
      <c r="J1762" s="270"/>
      <c r="K1762" s="270"/>
      <c r="L1762" s="275"/>
      <c r="M1762" s="276"/>
      <c r="N1762" s="277"/>
      <c r="O1762" s="277"/>
      <c r="P1762" s="277"/>
      <c r="Q1762" s="277"/>
      <c r="R1762" s="277"/>
      <c r="S1762" s="277"/>
      <c r="T1762" s="278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79" t="s">
        <v>233</v>
      </c>
      <c r="AU1762" s="279" t="s">
        <v>89</v>
      </c>
      <c r="AV1762" s="15" t="s">
        <v>114</v>
      </c>
      <c r="AW1762" s="15" t="s">
        <v>35</v>
      </c>
      <c r="AX1762" s="15" t="s">
        <v>87</v>
      </c>
      <c r="AY1762" s="279" t="s">
        <v>222</v>
      </c>
    </row>
    <row r="1763" s="2" customFormat="1" ht="24.15" customHeight="1">
      <c r="A1763" s="40"/>
      <c r="B1763" s="41"/>
      <c r="C1763" s="229" t="s">
        <v>1082</v>
      </c>
      <c r="D1763" s="229" t="s">
        <v>225</v>
      </c>
      <c r="E1763" s="230" t="s">
        <v>1534</v>
      </c>
      <c r="F1763" s="231" t="s">
        <v>1535</v>
      </c>
      <c r="G1763" s="232" t="s">
        <v>526</v>
      </c>
      <c r="H1763" s="233">
        <v>6.3499999999999996</v>
      </c>
      <c r="I1763" s="234"/>
      <c r="J1763" s="235">
        <f>ROUND(I1763*H1763,2)</f>
        <v>0</v>
      </c>
      <c r="K1763" s="231" t="s">
        <v>229</v>
      </c>
      <c r="L1763" s="46"/>
      <c r="M1763" s="236" t="s">
        <v>1</v>
      </c>
      <c r="N1763" s="237" t="s">
        <v>45</v>
      </c>
      <c r="O1763" s="93"/>
      <c r="P1763" s="238">
        <f>O1763*H1763</f>
        <v>0</v>
      </c>
      <c r="Q1763" s="238">
        <v>0.0022799999999999999</v>
      </c>
      <c r="R1763" s="238">
        <f>Q1763*H1763</f>
        <v>0.014477999999999998</v>
      </c>
      <c r="S1763" s="238">
        <v>0</v>
      </c>
      <c r="T1763" s="239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40" t="s">
        <v>267</v>
      </c>
      <c r="AT1763" s="240" t="s">
        <v>225</v>
      </c>
      <c r="AU1763" s="240" t="s">
        <v>89</v>
      </c>
      <c r="AY1763" s="19" t="s">
        <v>222</v>
      </c>
      <c r="BE1763" s="241">
        <f>IF(N1763="základní",J1763,0)</f>
        <v>0</v>
      </c>
      <c r="BF1763" s="241">
        <f>IF(N1763="snížená",J1763,0)</f>
        <v>0</v>
      </c>
      <c r="BG1763" s="241">
        <f>IF(N1763="zákl. přenesená",J1763,0)</f>
        <v>0</v>
      </c>
      <c r="BH1763" s="241">
        <f>IF(N1763="sníž. přenesená",J1763,0)</f>
        <v>0</v>
      </c>
      <c r="BI1763" s="241">
        <f>IF(N1763="nulová",J1763,0)</f>
        <v>0</v>
      </c>
      <c r="BJ1763" s="19" t="s">
        <v>87</v>
      </c>
      <c r="BK1763" s="241">
        <f>ROUND(I1763*H1763,2)</f>
        <v>0</v>
      </c>
      <c r="BL1763" s="19" t="s">
        <v>267</v>
      </c>
      <c r="BM1763" s="240" t="s">
        <v>1536</v>
      </c>
    </row>
    <row r="1764" s="2" customFormat="1">
      <c r="A1764" s="40"/>
      <c r="B1764" s="41"/>
      <c r="C1764" s="42"/>
      <c r="D1764" s="242" t="s">
        <v>231</v>
      </c>
      <c r="E1764" s="42"/>
      <c r="F1764" s="243" t="s">
        <v>1537</v>
      </c>
      <c r="G1764" s="42"/>
      <c r="H1764" s="42"/>
      <c r="I1764" s="244"/>
      <c r="J1764" s="42"/>
      <c r="K1764" s="42"/>
      <c r="L1764" s="46"/>
      <c r="M1764" s="245"/>
      <c r="N1764" s="246"/>
      <c r="O1764" s="93"/>
      <c r="P1764" s="93"/>
      <c r="Q1764" s="93"/>
      <c r="R1764" s="93"/>
      <c r="S1764" s="93"/>
      <c r="T1764" s="94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231</v>
      </c>
      <c r="AU1764" s="19" t="s">
        <v>89</v>
      </c>
    </row>
    <row r="1765" s="13" customFormat="1">
      <c r="A1765" s="13"/>
      <c r="B1765" s="247"/>
      <c r="C1765" s="248"/>
      <c r="D1765" s="249" t="s">
        <v>233</v>
      </c>
      <c r="E1765" s="250" t="s">
        <v>1</v>
      </c>
      <c r="F1765" s="251" t="s">
        <v>234</v>
      </c>
      <c r="G1765" s="248"/>
      <c r="H1765" s="250" t="s">
        <v>1</v>
      </c>
      <c r="I1765" s="252"/>
      <c r="J1765" s="248"/>
      <c r="K1765" s="248"/>
      <c r="L1765" s="253"/>
      <c r="M1765" s="254"/>
      <c r="N1765" s="255"/>
      <c r="O1765" s="255"/>
      <c r="P1765" s="255"/>
      <c r="Q1765" s="255"/>
      <c r="R1765" s="255"/>
      <c r="S1765" s="255"/>
      <c r="T1765" s="256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7" t="s">
        <v>233</v>
      </c>
      <c r="AU1765" s="257" t="s">
        <v>89</v>
      </c>
      <c r="AV1765" s="13" t="s">
        <v>87</v>
      </c>
      <c r="AW1765" s="13" t="s">
        <v>35</v>
      </c>
      <c r="AX1765" s="13" t="s">
        <v>80</v>
      </c>
      <c r="AY1765" s="257" t="s">
        <v>222</v>
      </c>
    </row>
    <row r="1766" s="13" customFormat="1">
      <c r="A1766" s="13"/>
      <c r="B1766" s="247"/>
      <c r="C1766" s="248"/>
      <c r="D1766" s="249" t="s">
        <v>233</v>
      </c>
      <c r="E1766" s="250" t="s">
        <v>1</v>
      </c>
      <c r="F1766" s="251" t="s">
        <v>235</v>
      </c>
      <c r="G1766" s="248"/>
      <c r="H1766" s="250" t="s">
        <v>1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7" t="s">
        <v>233</v>
      </c>
      <c r="AU1766" s="257" t="s">
        <v>89</v>
      </c>
      <c r="AV1766" s="13" t="s">
        <v>87</v>
      </c>
      <c r="AW1766" s="13" t="s">
        <v>35</v>
      </c>
      <c r="AX1766" s="13" t="s">
        <v>80</v>
      </c>
      <c r="AY1766" s="257" t="s">
        <v>222</v>
      </c>
    </row>
    <row r="1767" s="13" customFormat="1">
      <c r="A1767" s="13"/>
      <c r="B1767" s="247"/>
      <c r="C1767" s="248"/>
      <c r="D1767" s="249" t="s">
        <v>233</v>
      </c>
      <c r="E1767" s="250" t="s">
        <v>1</v>
      </c>
      <c r="F1767" s="251" t="s">
        <v>1491</v>
      </c>
      <c r="G1767" s="248"/>
      <c r="H1767" s="250" t="s">
        <v>1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7" t="s">
        <v>233</v>
      </c>
      <c r="AU1767" s="257" t="s">
        <v>89</v>
      </c>
      <c r="AV1767" s="13" t="s">
        <v>87</v>
      </c>
      <c r="AW1767" s="13" t="s">
        <v>35</v>
      </c>
      <c r="AX1767" s="13" t="s">
        <v>80</v>
      </c>
      <c r="AY1767" s="257" t="s">
        <v>222</v>
      </c>
    </row>
    <row r="1768" s="13" customFormat="1">
      <c r="A1768" s="13"/>
      <c r="B1768" s="247"/>
      <c r="C1768" s="248"/>
      <c r="D1768" s="249" t="s">
        <v>233</v>
      </c>
      <c r="E1768" s="250" t="s">
        <v>1</v>
      </c>
      <c r="F1768" s="251" t="s">
        <v>237</v>
      </c>
      <c r="G1768" s="248"/>
      <c r="H1768" s="250" t="s">
        <v>1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7" t="s">
        <v>233</v>
      </c>
      <c r="AU1768" s="257" t="s">
        <v>89</v>
      </c>
      <c r="AV1768" s="13" t="s">
        <v>87</v>
      </c>
      <c r="AW1768" s="13" t="s">
        <v>35</v>
      </c>
      <c r="AX1768" s="13" t="s">
        <v>80</v>
      </c>
      <c r="AY1768" s="257" t="s">
        <v>222</v>
      </c>
    </row>
    <row r="1769" s="13" customFormat="1">
      <c r="A1769" s="13"/>
      <c r="B1769" s="247"/>
      <c r="C1769" s="248"/>
      <c r="D1769" s="249" t="s">
        <v>233</v>
      </c>
      <c r="E1769" s="250" t="s">
        <v>1</v>
      </c>
      <c r="F1769" s="251" t="s">
        <v>1492</v>
      </c>
      <c r="G1769" s="248"/>
      <c r="H1769" s="250" t="s">
        <v>1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7" t="s">
        <v>233</v>
      </c>
      <c r="AU1769" s="257" t="s">
        <v>89</v>
      </c>
      <c r="AV1769" s="13" t="s">
        <v>87</v>
      </c>
      <c r="AW1769" s="13" t="s">
        <v>35</v>
      </c>
      <c r="AX1769" s="13" t="s">
        <v>80</v>
      </c>
      <c r="AY1769" s="257" t="s">
        <v>222</v>
      </c>
    </row>
    <row r="1770" s="13" customFormat="1">
      <c r="A1770" s="13"/>
      <c r="B1770" s="247"/>
      <c r="C1770" s="248"/>
      <c r="D1770" s="249" t="s">
        <v>233</v>
      </c>
      <c r="E1770" s="250" t="s">
        <v>1</v>
      </c>
      <c r="F1770" s="251" t="s">
        <v>1538</v>
      </c>
      <c r="G1770" s="248"/>
      <c r="H1770" s="250" t="s">
        <v>1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7" t="s">
        <v>233</v>
      </c>
      <c r="AU1770" s="257" t="s">
        <v>89</v>
      </c>
      <c r="AV1770" s="13" t="s">
        <v>87</v>
      </c>
      <c r="AW1770" s="13" t="s">
        <v>35</v>
      </c>
      <c r="AX1770" s="13" t="s">
        <v>80</v>
      </c>
      <c r="AY1770" s="257" t="s">
        <v>222</v>
      </c>
    </row>
    <row r="1771" s="14" customFormat="1">
      <c r="A1771" s="14"/>
      <c r="B1771" s="258"/>
      <c r="C1771" s="259"/>
      <c r="D1771" s="249" t="s">
        <v>233</v>
      </c>
      <c r="E1771" s="260" t="s">
        <v>1</v>
      </c>
      <c r="F1771" s="261" t="s">
        <v>1539</v>
      </c>
      <c r="G1771" s="259"/>
      <c r="H1771" s="262">
        <v>6.3499999999999996</v>
      </c>
      <c r="I1771" s="263"/>
      <c r="J1771" s="259"/>
      <c r="K1771" s="259"/>
      <c r="L1771" s="264"/>
      <c r="M1771" s="265"/>
      <c r="N1771" s="266"/>
      <c r="O1771" s="266"/>
      <c r="P1771" s="266"/>
      <c r="Q1771" s="266"/>
      <c r="R1771" s="266"/>
      <c r="S1771" s="266"/>
      <c r="T1771" s="267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8" t="s">
        <v>233</v>
      </c>
      <c r="AU1771" s="268" t="s">
        <v>89</v>
      </c>
      <c r="AV1771" s="14" t="s">
        <v>89</v>
      </c>
      <c r="AW1771" s="14" t="s">
        <v>35</v>
      </c>
      <c r="AX1771" s="14" t="s">
        <v>80</v>
      </c>
      <c r="AY1771" s="268" t="s">
        <v>222</v>
      </c>
    </row>
    <row r="1772" s="15" customFormat="1">
      <c r="A1772" s="15"/>
      <c r="B1772" s="269"/>
      <c r="C1772" s="270"/>
      <c r="D1772" s="249" t="s">
        <v>233</v>
      </c>
      <c r="E1772" s="271" t="s">
        <v>1</v>
      </c>
      <c r="F1772" s="272" t="s">
        <v>242</v>
      </c>
      <c r="G1772" s="270"/>
      <c r="H1772" s="273">
        <v>6.3499999999999996</v>
      </c>
      <c r="I1772" s="274"/>
      <c r="J1772" s="270"/>
      <c r="K1772" s="270"/>
      <c r="L1772" s="275"/>
      <c r="M1772" s="276"/>
      <c r="N1772" s="277"/>
      <c r="O1772" s="277"/>
      <c r="P1772" s="277"/>
      <c r="Q1772" s="277"/>
      <c r="R1772" s="277"/>
      <c r="S1772" s="277"/>
      <c r="T1772" s="278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79" t="s">
        <v>233</v>
      </c>
      <c r="AU1772" s="279" t="s">
        <v>89</v>
      </c>
      <c r="AV1772" s="15" t="s">
        <v>114</v>
      </c>
      <c r="AW1772" s="15" t="s">
        <v>35</v>
      </c>
      <c r="AX1772" s="15" t="s">
        <v>87</v>
      </c>
      <c r="AY1772" s="279" t="s">
        <v>222</v>
      </c>
    </row>
    <row r="1773" s="2" customFormat="1" ht="24.15" customHeight="1">
      <c r="A1773" s="40"/>
      <c r="B1773" s="41"/>
      <c r="C1773" s="229" t="s">
        <v>1540</v>
      </c>
      <c r="D1773" s="229" t="s">
        <v>225</v>
      </c>
      <c r="E1773" s="230" t="s">
        <v>1541</v>
      </c>
      <c r="F1773" s="231" t="s">
        <v>1542</v>
      </c>
      <c r="G1773" s="232" t="s">
        <v>526</v>
      </c>
      <c r="H1773" s="233">
        <v>52.799999999999997</v>
      </c>
      <c r="I1773" s="234"/>
      <c r="J1773" s="235">
        <f>ROUND(I1773*H1773,2)</f>
        <v>0</v>
      </c>
      <c r="K1773" s="231" t="s">
        <v>229</v>
      </c>
      <c r="L1773" s="46"/>
      <c r="M1773" s="236" t="s">
        <v>1</v>
      </c>
      <c r="N1773" s="237" t="s">
        <v>45</v>
      </c>
      <c r="O1773" s="93"/>
      <c r="P1773" s="238">
        <f>O1773*H1773</f>
        <v>0</v>
      </c>
      <c r="Q1773" s="238">
        <v>0.0016900000000000001</v>
      </c>
      <c r="R1773" s="238">
        <f>Q1773*H1773</f>
        <v>0.089232000000000006</v>
      </c>
      <c r="S1773" s="238">
        <v>0</v>
      </c>
      <c r="T1773" s="239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40" t="s">
        <v>267</v>
      </c>
      <c r="AT1773" s="240" t="s">
        <v>225</v>
      </c>
      <c r="AU1773" s="240" t="s">
        <v>89</v>
      </c>
      <c r="AY1773" s="19" t="s">
        <v>222</v>
      </c>
      <c r="BE1773" s="241">
        <f>IF(N1773="základní",J1773,0)</f>
        <v>0</v>
      </c>
      <c r="BF1773" s="241">
        <f>IF(N1773="snížená",J1773,0)</f>
        <v>0</v>
      </c>
      <c r="BG1773" s="241">
        <f>IF(N1773="zákl. přenesená",J1773,0)</f>
        <v>0</v>
      </c>
      <c r="BH1773" s="241">
        <f>IF(N1773="sníž. přenesená",J1773,0)</f>
        <v>0</v>
      </c>
      <c r="BI1773" s="241">
        <f>IF(N1773="nulová",J1773,0)</f>
        <v>0</v>
      </c>
      <c r="BJ1773" s="19" t="s">
        <v>87</v>
      </c>
      <c r="BK1773" s="241">
        <f>ROUND(I1773*H1773,2)</f>
        <v>0</v>
      </c>
      <c r="BL1773" s="19" t="s">
        <v>267</v>
      </c>
      <c r="BM1773" s="240" t="s">
        <v>1543</v>
      </c>
    </row>
    <row r="1774" s="2" customFormat="1">
      <c r="A1774" s="40"/>
      <c r="B1774" s="41"/>
      <c r="C1774" s="42"/>
      <c r="D1774" s="242" t="s">
        <v>231</v>
      </c>
      <c r="E1774" s="42"/>
      <c r="F1774" s="243" t="s">
        <v>1544</v>
      </c>
      <c r="G1774" s="42"/>
      <c r="H1774" s="42"/>
      <c r="I1774" s="244"/>
      <c r="J1774" s="42"/>
      <c r="K1774" s="42"/>
      <c r="L1774" s="46"/>
      <c r="M1774" s="245"/>
      <c r="N1774" s="246"/>
      <c r="O1774" s="93"/>
      <c r="P1774" s="93"/>
      <c r="Q1774" s="93"/>
      <c r="R1774" s="93"/>
      <c r="S1774" s="93"/>
      <c r="T1774" s="94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9" t="s">
        <v>231</v>
      </c>
      <c r="AU1774" s="19" t="s">
        <v>89</v>
      </c>
    </row>
    <row r="1775" s="13" customFormat="1">
      <c r="A1775" s="13"/>
      <c r="B1775" s="247"/>
      <c r="C1775" s="248"/>
      <c r="D1775" s="249" t="s">
        <v>233</v>
      </c>
      <c r="E1775" s="250" t="s">
        <v>1</v>
      </c>
      <c r="F1775" s="251" t="s">
        <v>234</v>
      </c>
      <c r="G1775" s="248"/>
      <c r="H1775" s="250" t="s">
        <v>1</v>
      </c>
      <c r="I1775" s="252"/>
      <c r="J1775" s="248"/>
      <c r="K1775" s="248"/>
      <c r="L1775" s="253"/>
      <c r="M1775" s="254"/>
      <c r="N1775" s="255"/>
      <c r="O1775" s="255"/>
      <c r="P1775" s="255"/>
      <c r="Q1775" s="255"/>
      <c r="R1775" s="255"/>
      <c r="S1775" s="255"/>
      <c r="T1775" s="256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7" t="s">
        <v>233</v>
      </c>
      <c r="AU1775" s="257" t="s">
        <v>89</v>
      </c>
      <c r="AV1775" s="13" t="s">
        <v>87</v>
      </c>
      <c r="AW1775" s="13" t="s">
        <v>35</v>
      </c>
      <c r="AX1775" s="13" t="s">
        <v>80</v>
      </c>
      <c r="AY1775" s="257" t="s">
        <v>222</v>
      </c>
    </row>
    <row r="1776" s="13" customFormat="1">
      <c r="A1776" s="13"/>
      <c r="B1776" s="247"/>
      <c r="C1776" s="248"/>
      <c r="D1776" s="249" t="s">
        <v>233</v>
      </c>
      <c r="E1776" s="250" t="s">
        <v>1</v>
      </c>
      <c r="F1776" s="251" t="s">
        <v>235</v>
      </c>
      <c r="G1776" s="248"/>
      <c r="H1776" s="250" t="s">
        <v>1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7" t="s">
        <v>233</v>
      </c>
      <c r="AU1776" s="257" t="s">
        <v>89</v>
      </c>
      <c r="AV1776" s="13" t="s">
        <v>87</v>
      </c>
      <c r="AW1776" s="13" t="s">
        <v>35</v>
      </c>
      <c r="AX1776" s="13" t="s">
        <v>80</v>
      </c>
      <c r="AY1776" s="257" t="s">
        <v>222</v>
      </c>
    </row>
    <row r="1777" s="13" customFormat="1">
      <c r="A1777" s="13"/>
      <c r="B1777" s="247"/>
      <c r="C1777" s="248"/>
      <c r="D1777" s="249" t="s">
        <v>233</v>
      </c>
      <c r="E1777" s="250" t="s">
        <v>1</v>
      </c>
      <c r="F1777" s="251" t="s">
        <v>1491</v>
      </c>
      <c r="G1777" s="248"/>
      <c r="H1777" s="250" t="s">
        <v>1</v>
      </c>
      <c r="I1777" s="252"/>
      <c r="J1777" s="248"/>
      <c r="K1777" s="248"/>
      <c r="L1777" s="253"/>
      <c r="M1777" s="254"/>
      <c r="N1777" s="255"/>
      <c r="O1777" s="255"/>
      <c r="P1777" s="255"/>
      <c r="Q1777" s="255"/>
      <c r="R1777" s="255"/>
      <c r="S1777" s="255"/>
      <c r="T1777" s="256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7" t="s">
        <v>233</v>
      </c>
      <c r="AU1777" s="257" t="s">
        <v>89</v>
      </c>
      <c r="AV1777" s="13" t="s">
        <v>87</v>
      </c>
      <c r="AW1777" s="13" t="s">
        <v>35</v>
      </c>
      <c r="AX1777" s="13" t="s">
        <v>80</v>
      </c>
      <c r="AY1777" s="257" t="s">
        <v>222</v>
      </c>
    </row>
    <row r="1778" s="13" customFormat="1">
      <c r="A1778" s="13"/>
      <c r="B1778" s="247"/>
      <c r="C1778" s="248"/>
      <c r="D1778" s="249" t="s">
        <v>233</v>
      </c>
      <c r="E1778" s="250" t="s">
        <v>1</v>
      </c>
      <c r="F1778" s="251" t="s">
        <v>237</v>
      </c>
      <c r="G1778" s="248"/>
      <c r="H1778" s="250" t="s">
        <v>1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7" t="s">
        <v>233</v>
      </c>
      <c r="AU1778" s="257" t="s">
        <v>89</v>
      </c>
      <c r="AV1778" s="13" t="s">
        <v>87</v>
      </c>
      <c r="AW1778" s="13" t="s">
        <v>35</v>
      </c>
      <c r="AX1778" s="13" t="s">
        <v>80</v>
      </c>
      <c r="AY1778" s="257" t="s">
        <v>222</v>
      </c>
    </row>
    <row r="1779" s="13" customFormat="1">
      <c r="A1779" s="13"/>
      <c r="B1779" s="247"/>
      <c r="C1779" s="248"/>
      <c r="D1779" s="249" t="s">
        <v>233</v>
      </c>
      <c r="E1779" s="250" t="s">
        <v>1</v>
      </c>
      <c r="F1779" s="251" t="s">
        <v>1492</v>
      </c>
      <c r="G1779" s="248"/>
      <c r="H1779" s="250" t="s">
        <v>1</v>
      </c>
      <c r="I1779" s="252"/>
      <c r="J1779" s="248"/>
      <c r="K1779" s="248"/>
      <c r="L1779" s="253"/>
      <c r="M1779" s="254"/>
      <c r="N1779" s="255"/>
      <c r="O1779" s="255"/>
      <c r="P1779" s="255"/>
      <c r="Q1779" s="255"/>
      <c r="R1779" s="255"/>
      <c r="S1779" s="255"/>
      <c r="T1779" s="256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7" t="s">
        <v>233</v>
      </c>
      <c r="AU1779" s="257" t="s">
        <v>89</v>
      </c>
      <c r="AV1779" s="13" t="s">
        <v>87</v>
      </c>
      <c r="AW1779" s="13" t="s">
        <v>35</v>
      </c>
      <c r="AX1779" s="13" t="s">
        <v>80</v>
      </c>
      <c r="AY1779" s="257" t="s">
        <v>222</v>
      </c>
    </row>
    <row r="1780" s="13" customFormat="1">
      <c r="A1780" s="13"/>
      <c r="B1780" s="247"/>
      <c r="C1780" s="248"/>
      <c r="D1780" s="249" t="s">
        <v>233</v>
      </c>
      <c r="E1780" s="250" t="s">
        <v>1</v>
      </c>
      <c r="F1780" s="251" t="s">
        <v>1545</v>
      </c>
      <c r="G1780" s="248"/>
      <c r="H1780" s="250" t="s">
        <v>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7" t="s">
        <v>233</v>
      </c>
      <c r="AU1780" s="257" t="s">
        <v>89</v>
      </c>
      <c r="AV1780" s="13" t="s">
        <v>87</v>
      </c>
      <c r="AW1780" s="13" t="s">
        <v>35</v>
      </c>
      <c r="AX1780" s="13" t="s">
        <v>80</v>
      </c>
      <c r="AY1780" s="257" t="s">
        <v>222</v>
      </c>
    </row>
    <row r="1781" s="14" customFormat="1">
      <c r="A1781" s="14"/>
      <c r="B1781" s="258"/>
      <c r="C1781" s="259"/>
      <c r="D1781" s="249" t="s">
        <v>233</v>
      </c>
      <c r="E1781" s="260" t="s">
        <v>1</v>
      </c>
      <c r="F1781" s="261" t="s">
        <v>1546</v>
      </c>
      <c r="G1781" s="259"/>
      <c r="H1781" s="262">
        <v>52.799999999999997</v>
      </c>
      <c r="I1781" s="263"/>
      <c r="J1781" s="259"/>
      <c r="K1781" s="259"/>
      <c r="L1781" s="264"/>
      <c r="M1781" s="265"/>
      <c r="N1781" s="266"/>
      <c r="O1781" s="266"/>
      <c r="P1781" s="266"/>
      <c r="Q1781" s="266"/>
      <c r="R1781" s="266"/>
      <c r="S1781" s="266"/>
      <c r="T1781" s="267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8" t="s">
        <v>233</v>
      </c>
      <c r="AU1781" s="268" t="s">
        <v>89</v>
      </c>
      <c r="AV1781" s="14" t="s">
        <v>89</v>
      </c>
      <c r="AW1781" s="14" t="s">
        <v>35</v>
      </c>
      <c r="AX1781" s="14" t="s">
        <v>80</v>
      </c>
      <c r="AY1781" s="268" t="s">
        <v>222</v>
      </c>
    </row>
    <row r="1782" s="15" customFormat="1">
      <c r="A1782" s="15"/>
      <c r="B1782" s="269"/>
      <c r="C1782" s="270"/>
      <c r="D1782" s="249" t="s">
        <v>233</v>
      </c>
      <c r="E1782" s="271" t="s">
        <v>1</v>
      </c>
      <c r="F1782" s="272" t="s">
        <v>242</v>
      </c>
      <c r="G1782" s="270"/>
      <c r="H1782" s="273">
        <v>52.799999999999997</v>
      </c>
      <c r="I1782" s="274"/>
      <c r="J1782" s="270"/>
      <c r="K1782" s="270"/>
      <c r="L1782" s="275"/>
      <c r="M1782" s="276"/>
      <c r="N1782" s="277"/>
      <c r="O1782" s="277"/>
      <c r="P1782" s="277"/>
      <c r="Q1782" s="277"/>
      <c r="R1782" s="277"/>
      <c r="S1782" s="277"/>
      <c r="T1782" s="278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79" t="s">
        <v>233</v>
      </c>
      <c r="AU1782" s="279" t="s">
        <v>89</v>
      </c>
      <c r="AV1782" s="15" t="s">
        <v>114</v>
      </c>
      <c r="AW1782" s="15" t="s">
        <v>35</v>
      </c>
      <c r="AX1782" s="15" t="s">
        <v>87</v>
      </c>
      <c r="AY1782" s="279" t="s">
        <v>222</v>
      </c>
    </row>
    <row r="1783" s="2" customFormat="1" ht="24.15" customHeight="1">
      <c r="A1783" s="40"/>
      <c r="B1783" s="41"/>
      <c r="C1783" s="229" t="s">
        <v>1547</v>
      </c>
      <c r="D1783" s="229" t="s">
        <v>225</v>
      </c>
      <c r="E1783" s="230" t="s">
        <v>1548</v>
      </c>
      <c r="F1783" s="231" t="s">
        <v>1549</v>
      </c>
      <c r="G1783" s="232" t="s">
        <v>477</v>
      </c>
      <c r="H1783" s="233">
        <v>1</v>
      </c>
      <c r="I1783" s="234"/>
      <c r="J1783" s="235">
        <f>ROUND(I1783*H1783,2)</f>
        <v>0</v>
      </c>
      <c r="K1783" s="231" t="s">
        <v>229</v>
      </c>
      <c r="L1783" s="46"/>
      <c r="M1783" s="236" t="s">
        <v>1</v>
      </c>
      <c r="N1783" s="237" t="s">
        <v>45</v>
      </c>
      <c r="O1783" s="93"/>
      <c r="P1783" s="238">
        <f>O1783*H1783</f>
        <v>0</v>
      </c>
      <c r="Q1783" s="238">
        <v>0.00031</v>
      </c>
      <c r="R1783" s="238">
        <f>Q1783*H1783</f>
        <v>0.00031</v>
      </c>
      <c r="S1783" s="238">
        <v>0</v>
      </c>
      <c r="T1783" s="239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40" t="s">
        <v>267</v>
      </c>
      <c r="AT1783" s="240" t="s">
        <v>225</v>
      </c>
      <c r="AU1783" s="240" t="s">
        <v>89</v>
      </c>
      <c r="AY1783" s="19" t="s">
        <v>222</v>
      </c>
      <c r="BE1783" s="241">
        <f>IF(N1783="základní",J1783,0)</f>
        <v>0</v>
      </c>
      <c r="BF1783" s="241">
        <f>IF(N1783="snížená",J1783,0)</f>
        <v>0</v>
      </c>
      <c r="BG1783" s="241">
        <f>IF(N1783="zákl. přenesená",J1783,0)</f>
        <v>0</v>
      </c>
      <c r="BH1783" s="241">
        <f>IF(N1783="sníž. přenesená",J1783,0)</f>
        <v>0</v>
      </c>
      <c r="BI1783" s="241">
        <f>IF(N1783="nulová",J1783,0)</f>
        <v>0</v>
      </c>
      <c r="BJ1783" s="19" t="s">
        <v>87</v>
      </c>
      <c r="BK1783" s="241">
        <f>ROUND(I1783*H1783,2)</f>
        <v>0</v>
      </c>
      <c r="BL1783" s="19" t="s">
        <v>267</v>
      </c>
      <c r="BM1783" s="240" t="s">
        <v>1550</v>
      </c>
    </row>
    <row r="1784" s="2" customFormat="1">
      <c r="A1784" s="40"/>
      <c r="B1784" s="41"/>
      <c r="C1784" s="42"/>
      <c r="D1784" s="242" t="s">
        <v>231</v>
      </c>
      <c r="E1784" s="42"/>
      <c r="F1784" s="243" t="s">
        <v>1551</v>
      </c>
      <c r="G1784" s="42"/>
      <c r="H1784" s="42"/>
      <c r="I1784" s="244"/>
      <c r="J1784" s="42"/>
      <c r="K1784" s="42"/>
      <c r="L1784" s="46"/>
      <c r="M1784" s="245"/>
      <c r="N1784" s="246"/>
      <c r="O1784" s="93"/>
      <c r="P1784" s="93"/>
      <c r="Q1784" s="93"/>
      <c r="R1784" s="93"/>
      <c r="S1784" s="93"/>
      <c r="T1784" s="94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231</v>
      </c>
      <c r="AU1784" s="19" t="s">
        <v>89</v>
      </c>
    </row>
    <row r="1785" s="13" customFormat="1">
      <c r="A1785" s="13"/>
      <c r="B1785" s="247"/>
      <c r="C1785" s="248"/>
      <c r="D1785" s="249" t="s">
        <v>233</v>
      </c>
      <c r="E1785" s="250" t="s">
        <v>1</v>
      </c>
      <c r="F1785" s="251" t="s">
        <v>234</v>
      </c>
      <c r="G1785" s="248"/>
      <c r="H1785" s="250" t="s">
        <v>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7" t="s">
        <v>233</v>
      </c>
      <c r="AU1785" s="257" t="s">
        <v>89</v>
      </c>
      <c r="AV1785" s="13" t="s">
        <v>87</v>
      </c>
      <c r="AW1785" s="13" t="s">
        <v>35</v>
      </c>
      <c r="AX1785" s="13" t="s">
        <v>80</v>
      </c>
      <c r="AY1785" s="257" t="s">
        <v>222</v>
      </c>
    </row>
    <row r="1786" s="13" customFormat="1">
      <c r="A1786" s="13"/>
      <c r="B1786" s="247"/>
      <c r="C1786" s="248"/>
      <c r="D1786" s="249" t="s">
        <v>233</v>
      </c>
      <c r="E1786" s="250" t="s">
        <v>1</v>
      </c>
      <c r="F1786" s="251" t="s">
        <v>235</v>
      </c>
      <c r="G1786" s="248"/>
      <c r="H1786" s="250" t="s">
        <v>1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7" t="s">
        <v>233</v>
      </c>
      <c r="AU1786" s="257" t="s">
        <v>89</v>
      </c>
      <c r="AV1786" s="13" t="s">
        <v>87</v>
      </c>
      <c r="AW1786" s="13" t="s">
        <v>35</v>
      </c>
      <c r="AX1786" s="13" t="s">
        <v>80</v>
      </c>
      <c r="AY1786" s="257" t="s">
        <v>222</v>
      </c>
    </row>
    <row r="1787" s="13" customFormat="1">
      <c r="A1787" s="13"/>
      <c r="B1787" s="247"/>
      <c r="C1787" s="248"/>
      <c r="D1787" s="249" t="s">
        <v>233</v>
      </c>
      <c r="E1787" s="250" t="s">
        <v>1</v>
      </c>
      <c r="F1787" s="251" t="s">
        <v>1491</v>
      </c>
      <c r="G1787" s="248"/>
      <c r="H1787" s="250" t="s">
        <v>1</v>
      </c>
      <c r="I1787" s="252"/>
      <c r="J1787" s="248"/>
      <c r="K1787" s="248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7" t="s">
        <v>233</v>
      </c>
      <c r="AU1787" s="257" t="s">
        <v>89</v>
      </c>
      <c r="AV1787" s="13" t="s">
        <v>87</v>
      </c>
      <c r="AW1787" s="13" t="s">
        <v>35</v>
      </c>
      <c r="AX1787" s="13" t="s">
        <v>80</v>
      </c>
      <c r="AY1787" s="257" t="s">
        <v>222</v>
      </c>
    </row>
    <row r="1788" s="13" customFormat="1">
      <c r="A1788" s="13"/>
      <c r="B1788" s="247"/>
      <c r="C1788" s="248"/>
      <c r="D1788" s="249" t="s">
        <v>233</v>
      </c>
      <c r="E1788" s="250" t="s">
        <v>1</v>
      </c>
      <c r="F1788" s="251" t="s">
        <v>237</v>
      </c>
      <c r="G1788" s="248"/>
      <c r="H1788" s="250" t="s">
        <v>1</v>
      </c>
      <c r="I1788" s="252"/>
      <c r="J1788" s="248"/>
      <c r="K1788" s="248"/>
      <c r="L1788" s="253"/>
      <c r="M1788" s="254"/>
      <c r="N1788" s="255"/>
      <c r="O1788" s="255"/>
      <c r="P1788" s="255"/>
      <c r="Q1788" s="255"/>
      <c r="R1788" s="255"/>
      <c r="S1788" s="255"/>
      <c r="T1788" s="25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7" t="s">
        <v>233</v>
      </c>
      <c r="AU1788" s="257" t="s">
        <v>89</v>
      </c>
      <c r="AV1788" s="13" t="s">
        <v>87</v>
      </c>
      <c r="AW1788" s="13" t="s">
        <v>35</v>
      </c>
      <c r="AX1788" s="13" t="s">
        <v>80</v>
      </c>
      <c r="AY1788" s="257" t="s">
        <v>222</v>
      </c>
    </row>
    <row r="1789" s="13" customFormat="1">
      <c r="A1789" s="13"/>
      <c r="B1789" s="247"/>
      <c r="C1789" s="248"/>
      <c r="D1789" s="249" t="s">
        <v>233</v>
      </c>
      <c r="E1789" s="250" t="s">
        <v>1</v>
      </c>
      <c r="F1789" s="251" t="s">
        <v>1492</v>
      </c>
      <c r="G1789" s="248"/>
      <c r="H1789" s="250" t="s">
        <v>1</v>
      </c>
      <c r="I1789" s="252"/>
      <c r="J1789" s="248"/>
      <c r="K1789" s="248"/>
      <c r="L1789" s="253"/>
      <c r="M1789" s="254"/>
      <c r="N1789" s="255"/>
      <c r="O1789" s="255"/>
      <c r="P1789" s="255"/>
      <c r="Q1789" s="255"/>
      <c r="R1789" s="255"/>
      <c r="S1789" s="255"/>
      <c r="T1789" s="256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7" t="s">
        <v>233</v>
      </c>
      <c r="AU1789" s="257" t="s">
        <v>89</v>
      </c>
      <c r="AV1789" s="13" t="s">
        <v>87</v>
      </c>
      <c r="AW1789" s="13" t="s">
        <v>35</v>
      </c>
      <c r="AX1789" s="13" t="s">
        <v>80</v>
      </c>
      <c r="AY1789" s="257" t="s">
        <v>222</v>
      </c>
    </row>
    <row r="1790" s="13" customFormat="1">
      <c r="A1790" s="13"/>
      <c r="B1790" s="247"/>
      <c r="C1790" s="248"/>
      <c r="D1790" s="249" t="s">
        <v>233</v>
      </c>
      <c r="E1790" s="250" t="s">
        <v>1</v>
      </c>
      <c r="F1790" s="251" t="s">
        <v>1552</v>
      </c>
      <c r="G1790" s="248"/>
      <c r="H1790" s="250" t="s">
        <v>1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7" t="s">
        <v>233</v>
      </c>
      <c r="AU1790" s="257" t="s">
        <v>89</v>
      </c>
      <c r="AV1790" s="13" t="s">
        <v>87</v>
      </c>
      <c r="AW1790" s="13" t="s">
        <v>35</v>
      </c>
      <c r="AX1790" s="13" t="s">
        <v>80</v>
      </c>
      <c r="AY1790" s="257" t="s">
        <v>222</v>
      </c>
    </row>
    <row r="1791" s="14" customFormat="1">
      <c r="A1791" s="14"/>
      <c r="B1791" s="258"/>
      <c r="C1791" s="259"/>
      <c r="D1791" s="249" t="s">
        <v>233</v>
      </c>
      <c r="E1791" s="260" t="s">
        <v>1</v>
      </c>
      <c r="F1791" s="261" t="s">
        <v>1142</v>
      </c>
      <c r="G1791" s="259"/>
      <c r="H1791" s="262">
        <v>1</v>
      </c>
      <c r="I1791" s="263"/>
      <c r="J1791" s="259"/>
      <c r="K1791" s="259"/>
      <c r="L1791" s="264"/>
      <c r="M1791" s="265"/>
      <c r="N1791" s="266"/>
      <c r="O1791" s="266"/>
      <c r="P1791" s="266"/>
      <c r="Q1791" s="266"/>
      <c r="R1791" s="266"/>
      <c r="S1791" s="266"/>
      <c r="T1791" s="267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8" t="s">
        <v>233</v>
      </c>
      <c r="AU1791" s="268" t="s">
        <v>89</v>
      </c>
      <c r="AV1791" s="14" t="s">
        <v>89</v>
      </c>
      <c r="AW1791" s="14" t="s">
        <v>35</v>
      </c>
      <c r="AX1791" s="14" t="s">
        <v>80</v>
      </c>
      <c r="AY1791" s="268" t="s">
        <v>222</v>
      </c>
    </row>
    <row r="1792" s="15" customFormat="1">
      <c r="A1792" s="15"/>
      <c r="B1792" s="269"/>
      <c r="C1792" s="270"/>
      <c r="D1792" s="249" t="s">
        <v>233</v>
      </c>
      <c r="E1792" s="271" t="s">
        <v>1</v>
      </c>
      <c r="F1792" s="272" t="s">
        <v>242</v>
      </c>
      <c r="G1792" s="270"/>
      <c r="H1792" s="273">
        <v>1</v>
      </c>
      <c r="I1792" s="274"/>
      <c r="J1792" s="270"/>
      <c r="K1792" s="270"/>
      <c r="L1792" s="275"/>
      <c r="M1792" s="276"/>
      <c r="N1792" s="277"/>
      <c r="O1792" s="277"/>
      <c r="P1792" s="277"/>
      <c r="Q1792" s="277"/>
      <c r="R1792" s="277"/>
      <c r="S1792" s="277"/>
      <c r="T1792" s="278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79" t="s">
        <v>233</v>
      </c>
      <c r="AU1792" s="279" t="s">
        <v>89</v>
      </c>
      <c r="AV1792" s="15" t="s">
        <v>114</v>
      </c>
      <c r="AW1792" s="15" t="s">
        <v>35</v>
      </c>
      <c r="AX1792" s="15" t="s">
        <v>87</v>
      </c>
      <c r="AY1792" s="279" t="s">
        <v>222</v>
      </c>
    </row>
    <row r="1793" s="2" customFormat="1" ht="24.15" customHeight="1">
      <c r="A1793" s="40"/>
      <c r="B1793" s="41"/>
      <c r="C1793" s="229" t="s">
        <v>1553</v>
      </c>
      <c r="D1793" s="229" t="s">
        <v>225</v>
      </c>
      <c r="E1793" s="230" t="s">
        <v>1554</v>
      </c>
      <c r="F1793" s="231" t="s">
        <v>1555</v>
      </c>
      <c r="G1793" s="232" t="s">
        <v>477</v>
      </c>
      <c r="H1793" s="233">
        <v>4</v>
      </c>
      <c r="I1793" s="234"/>
      <c r="J1793" s="235">
        <f>ROUND(I1793*H1793,2)</f>
        <v>0</v>
      </c>
      <c r="K1793" s="231" t="s">
        <v>229</v>
      </c>
      <c r="L1793" s="46"/>
      <c r="M1793" s="236" t="s">
        <v>1</v>
      </c>
      <c r="N1793" s="237" t="s">
        <v>45</v>
      </c>
      <c r="O1793" s="93"/>
      <c r="P1793" s="238">
        <f>O1793*H1793</f>
        <v>0</v>
      </c>
      <c r="Q1793" s="238">
        <v>0.00036000000000000002</v>
      </c>
      <c r="R1793" s="238">
        <f>Q1793*H1793</f>
        <v>0.0014400000000000001</v>
      </c>
      <c r="S1793" s="238">
        <v>0</v>
      </c>
      <c r="T1793" s="239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40" t="s">
        <v>267</v>
      </c>
      <c r="AT1793" s="240" t="s">
        <v>225</v>
      </c>
      <c r="AU1793" s="240" t="s">
        <v>89</v>
      </c>
      <c r="AY1793" s="19" t="s">
        <v>222</v>
      </c>
      <c r="BE1793" s="241">
        <f>IF(N1793="základní",J1793,0)</f>
        <v>0</v>
      </c>
      <c r="BF1793" s="241">
        <f>IF(N1793="snížená",J1793,0)</f>
        <v>0</v>
      </c>
      <c r="BG1793" s="241">
        <f>IF(N1793="zákl. přenesená",J1793,0)</f>
        <v>0</v>
      </c>
      <c r="BH1793" s="241">
        <f>IF(N1793="sníž. přenesená",J1793,0)</f>
        <v>0</v>
      </c>
      <c r="BI1793" s="241">
        <f>IF(N1793="nulová",J1793,0)</f>
        <v>0</v>
      </c>
      <c r="BJ1793" s="19" t="s">
        <v>87</v>
      </c>
      <c r="BK1793" s="241">
        <f>ROUND(I1793*H1793,2)</f>
        <v>0</v>
      </c>
      <c r="BL1793" s="19" t="s">
        <v>267</v>
      </c>
      <c r="BM1793" s="240" t="s">
        <v>1556</v>
      </c>
    </row>
    <row r="1794" s="2" customFormat="1">
      <c r="A1794" s="40"/>
      <c r="B1794" s="41"/>
      <c r="C1794" s="42"/>
      <c r="D1794" s="242" t="s">
        <v>231</v>
      </c>
      <c r="E1794" s="42"/>
      <c r="F1794" s="243" t="s">
        <v>1557</v>
      </c>
      <c r="G1794" s="42"/>
      <c r="H1794" s="42"/>
      <c r="I1794" s="244"/>
      <c r="J1794" s="42"/>
      <c r="K1794" s="42"/>
      <c r="L1794" s="46"/>
      <c r="M1794" s="245"/>
      <c r="N1794" s="246"/>
      <c r="O1794" s="93"/>
      <c r="P1794" s="93"/>
      <c r="Q1794" s="93"/>
      <c r="R1794" s="93"/>
      <c r="S1794" s="93"/>
      <c r="T1794" s="94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9" t="s">
        <v>231</v>
      </c>
      <c r="AU1794" s="19" t="s">
        <v>89</v>
      </c>
    </row>
    <row r="1795" s="13" customFormat="1">
      <c r="A1795" s="13"/>
      <c r="B1795" s="247"/>
      <c r="C1795" s="248"/>
      <c r="D1795" s="249" t="s">
        <v>233</v>
      </c>
      <c r="E1795" s="250" t="s">
        <v>1</v>
      </c>
      <c r="F1795" s="251" t="s">
        <v>234</v>
      </c>
      <c r="G1795" s="248"/>
      <c r="H1795" s="250" t="s">
        <v>1</v>
      </c>
      <c r="I1795" s="252"/>
      <c r="J1795" s="248"/>
      <c r="K1795" s="248"/>
      <c r="L1795" s="253"/>
      <c r="M1795" s="254"/>
      <c r="N1795" s="255"/>
      <c r="O1795" s="255"/>
      <c r="P1795" s="255"/>
      <c r="Q1795" s="255"/>
      <c r="R1795" s="255"/>
      <c r="S1795" s="255"/>
      <c r="T1795" s="256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7" t="s">
        <v>233</v>
      </c>
      <c r="AU1795" s="257" t="s">
        <v>89</v>
      </c>
      <c r="AV1795" s="13" t="s">
        <v>87</v>
      </c>
      <c r="AW1795" s="13" t="s">
        <v>35</v>
      </c>
      <c r="AX1795" s="13" t="s">
        <v>80</v>
      </c>
      <c r="AY1795" s="257" t="s">
        <v>222</v>
      </c>
    </row>
    <row r="1796" s="13" customFormat="1">
      <c r="A1796" s="13"/>
      <c r="B1796" s="247"/>
      <c r="C1796" s="248"/>
      <c r="D1796" s="249" t="s">
        <v>233</v>
      </c>
      <c r="E1796" s="250" t="s">
        <v>1</v>
      </c>
      <c r="F1796" s="251" t="s">
        <v>235</v>
      </c>
      <c r="G1796" s="248"/>
      <c r="H1796" s="250" t="s">
        <v>1</v>
      </c>
      <c r="I1796" s="252"/>
      <c r="J1796" s="248"/>
      <c r="K1796" s="248"/>
      <c r="L1796" s="253"/>
      <c r="M1796" s="254"/>
      <c r="N1796" s="255"/>
      <c r="O1796" s="255"/>
      <c r="P1796" s="255"/>
      <c r="Q1796" s="255"/>
      <c r="R1796" s="255"/>
      <c r="S1796" s="255"/>
      <c r="T1796" s="256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7" t="s">
        <v>233</v>
      </c>
      <c r="AU1796" s="257" t="s">
        <v>89</v>
      </c>
      <c r="AV1796" s="13" t="s">
        <v>87</v>
      </c>
      <c r="AW1796" s="13" t="s">
        <v>35</v>
      </c>
      <c r="AX1796" s="13" t="s">
        <v>80</v>
      </c>
      <c r="AY1796" s="257" t="s">
        <v>222</v>
      </c>
    </row>
    <row r="1797" s="13" customFormat="1">
      <c r="A1797" s="13"/>
      <c r="B1797" s="247"/>
      <c r="C1797" s="248"/>
      <c r="D1797" s="249" t="s">
        <v>233</v>
      </c>
      <c r="E1797" s="250" t="s">
        <v>1</v>
      </c>
      <c r="F1797" s="251" t="s">
        <v>1491</v>
      </c>
      <c r="G1797" s="248"/>
      <c r="H1797" s="250" t="s">
        <v>1</v>
      </c>
      <c r="I1797" s="252"/>
      <c r="J1797" s="248"/>
      <c r="K1797" s="248"/>
      <c r="L1797" s="253"/>
      <c r="M1797" s="254"/>
      <c r="N1797" s="255"/>
      <c r="O1797" s="255"/>
      <c r="P1797" s="255"/>
      <c r="Q1797" s="255"/>
      <c r="R1797" s="255"/>
      <c r="S1797" s="255"/>
      <c r="T1797" s="256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7" t="s">
        <v>233</v>
      </c>
      <c r="AU1797" s="257" t="s">
        <v>89</v>
      </c>
      <c r="AV1797" s="13" t="s">
        <v>87</v>
      </c>
      <c r="AW1797" s="13" t="s">
        <v>35</v>
      </c>
      <c r="AX1797" s="13" t="s">
        <v>80</v>
      </c>
      <c r="AY1797" s="257" t="s">
        <v>222</v>
      </c>
    </row>
    <row r="1798" s="13" customFormat="1">
      <c r="A1798" s="13"/>
      <c r="B1798" s="247"/>
      <c r="C1798" s="248"/>
      <c r="D1798" s="249" t="s">
        <v>233</v>
      </c>
      <c r="E1798" s="250" t="s">
        <v>1</v>
      </c>
      <c r="F1798" s="251" t="s">
        <v>237</v>
      </c>
      <c r="G1798" s="248"/>
      <c r="H1798" s="250" t="s">
        <v>1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7" t="s">
        <v>233</v>
      </c>
      <c r="AU1798" s="257" t="s">
        <v>89</v>
      </c>
      <c r="AV1798" s="13" t="s">
        <v>87</v>
      </c>
      <c r="AW1798" s="13" t="s">
        <v>35</v>
      </c>
      <c r="AX1798" s="13" t="s">
        <v>80</v>
      </c>
      <c r="AY1798" s="257" t="s">
        <v>222</v>
      </c>
    </row>
    <row r="1799" s="13" customFormat="1">
      <c r="A1799" s="13"/>
      <c r="B1799" s="247"/>
      <c r="C1799" s="248"/>
      <c r="D1799" s="249" t="s">
        <v>233</v>
      </c>
      <c r="E1799" s="250" t="s">
        <v>1</v>
      </c>
      <c r="F1799" s="251" t="s">
        <v>1492</v>
      </c>
      <c r="G1799" s="248"/>
      <c r="H1799" s="250" t="s">
        <v>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7" t="s">
        <v>233</v>
      </c>
      <c r="AU1799" s="257" t="s">
        <v>89</v>
      </c>
      <c r="AV1799" s="13" t="s">
        <v>87</v>
      </c>
      <c r="AW1799" s="13" t="s">
        <v>35</v>
      </c>
      <c r="AX1799" s="13" t="s">
        <v>80</v>
      </c>
      <c r="AY1799" s="257" t="s">
        <v>222</v>
      </c>
    </row>
    <row r="1800" s="13" customFormat="1">
      <c r="A1800" s="13"/>
      <c r="B1800" s="247"/>
      <c r="C1800" s="248"/>
      <c r="D1800" s="249" t="s">
        <v>233</v>
      </c>
      <c r="E1800" s="250" t="s">
        <v>1</v>
      </c>
      <c r="F1800" s="251" t="s">
        <v>1558</v>
      </c>
      <c r="G1800" s="248"/>
      <c r="H1800" s="250" t="s">
        <v>1</v>
      </c>
      <c r="I1800" s="252"/>
      <c r="J1800" s="248"/>
      <c r="K1800" s="248"/>
      <c r="L1800" s="253"/>
      <c r="M1800" s="254"/>
      <c r="N1800" s="255"/>
      <c r="O1800" s="255"/>
      <c r="P1800" s="255"/>
      <c r="Q1800" s="255"/>
      <c r="R1800" s="255"/>
      <c r="S1800" s="255"/>
      <c r="T1800" s="25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7" t="s">
        <v>233</v>
      </c>
      <c r="AU1800" s="257" t="s">
        <v>89</v>
      </c>
      <c r="AV1800" s="13" t="s">
        <v>87</v>
      </c>
      <c r="AW1800" s="13" t="s">
        <v>35</v>
      </c>
      <c r="AX1800" s="13" t="s">
        <v>80</v>
      </c>
      <c r="AY1800" s="257" t="s">
        <v>222</v>
      </c>
    </row>
    <row r="1801" s="14" customFormat="1">
      <c r="A1801" s="14"/>
      <c r="B1801" s="258"/>
      <c r="C1801" s="259"/>
      <c r="D1801" s="249" t="s">
        <v>233</v>
      </c>
      <c r="E1801" s="260" t="s">
        <v>1</v>
      </c>
      <c r="F1801" s="261" t="s">
        <v>1559</v>
      </c>
      <c r="G1801" s="259"/>
      <c r="H1801" s="262">
        <v>4</v>
      </c>
      <c r="I1801" s="263"/>
      <c r="J1801" s="259"/>
      <c r="K1801" s="259"/>
      <c r="L1801" s="264"/>
      <c r="M1801" s="265"/>
      <c r="N1801" s="266"/>
      <c r="O1801" s="266"/>
      <c r="P1801" s="266"/>
      <c r="Q1801" s="266"/>
      <c r="R1801" s="266"/>
      <c r="S1801" s="266"/>
      <c r="T1801" s="267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8" t="s">
        <v>233</v>
      </c>
      <c r="AU1801" s="268" t="s">
        <v>89</v>
      </c>
      <c r="AV1801" s="14" t="s">
        <v>89</v>
      </c>
      <c r="AW1801" s="14" t="s">
        <v>35</v>
      </c>
      <c r="AX1801" s="14" t="s">
        <v>80</v>
      </c>
      <c r="AY1801" s="268" t="s">
        <v>222</v>
      </c>
    </row>
    <row r="1802" s="15" customFormat="1">
      <c r="A1802" s="15"/>
      <c r="B1802" s="269"/>
      <c r="C1802" s="270"/>
      <c r="D1802" s="249" t="s">
        <v>233</v>
      </c>
      <c r="E1802" s="271" t="s">
        <v>1</v>
      </c>
      <c r="F1802" s="272" t="s">
        <v>242</v>
      </c>
      <c r="G1802" s="270"/>
      <c r="H1802" s="273">
        <v>4</v>
      </c>
      <c r="I1802" s="274"/>
      <c r="J1802" s="270"/>
      <c r="K1802" s="270"/>
      <c r="L1802" s="275"/>
      <c r="M1802" s="276"/>
      <c r="N1802" s="277"/>
      <c r="O1802" s="277"/>
      <c r="P1802" s="277"/>
      <c r="Q1802" s="277"/>
      <c r="R1802" s="277"/>
      <c r="S1802" s="277"/>
      <c r="T1802" s="278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79" t="s">
        <v>233</v>
      </c>
      <c r="AU1802" s="279" t="s">
        <v>89</v>
      </c>
      <c r="AV1802" s="15" t="s">
        <v>114</v>
      </c>
      <c r="AW1802" s="15" t="s">
        <v>35</v>
      </c>
      <c r="AX1802" s="15" t="s">
        <v>87</v>
      </c>
      <c r="AY1802" s="279" t="s">
        <v>222</v>
      </c>
    </row>
    <row r="1803" s="2" customFormat="1" ht="24.15" customHeight="1">
      <c r="A1803" s="40"/>
      <c r="B1803" s="41"/>
      <c r="C1803" s="229" t="s">
        <v>1091</v>
      </c>
      <c r="D1803" s="229" t="s">
        <v>225</v>
      </c>
      <c r="E1803" s="230" t="s">
        <v>1560</v>
      </c>
      <c r="F1803" s="231" t="s">
        <v>1561</v>
      </c>
      <c r="G1803" s="232" t="s">
        <v>526</v>
      </c>
      <c r="H1803" s="233">
        <v>2.7000000000000002</v>
      </c>
      <c r="I1803" s="234"/>
      <c r="J1803" s="235">
        <f>ROUND(I1803*H1803,2)</f>
        <v>0</v>
      </c>
      <c r="K1803" s="231" t="s">
        <v>229</v>
      </c>
      <c r="L1803" s="46"/>
      <c r="M1803" s="236" t="s">
        <v>1</v>
      </c>
      <c r="N1803" s="237" t="s">
        <v>45</v>
      </c>
      <c r="O1803" s="93"/>
      <c r="P1803" s="238">
        <f>O1803*H1803</f>
        <v>0</v>
      </c>
      <c r="Q1803" s="238">
        <v>0.00191</v>
      </c>
      <c r="R1803" s="238">
        <f>Q1803*H1803</f>
        <v>0.0051570000000000001</v>
      </c>
      <c r="S1803" s="238">
        <v>0</v>
      </c>
      <c r="T1803" s="239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40" t="s">
        <v>267</v>
      </c>
      <c r="AT1803" s="240" t="s">
        <v>225</v>
      </c>
      <c r="AU1803" s="240" t="s">
        <v>89</v>
      </c>
      <c r="AY1803" s="19" t="s">
        <v>222</v>
      </c>
      <c r="BE1803" s="241">
        <f>IF(N1803="základní",J1803,0)</f>
        <v>0</v>
      </c>
      <c r="BF1803" s="241">
        <f>IF(N1803="snížená",J1803,0)</f>
        <v>0</v>
      </c>
      <c r="BG1803" s="241">
        <f>IF(N1803="zákl. přenesená",J1803,0)</f>
        <v>0</v>
      </c>
      <c r="BH1803" s="241">
        <f>IF(N1803="sníž. přenesená",J1803,0)</f>
        <v>0</v>
      </c>
      <c r="BI1803" s="241">
        <f>IF(N1803="nulová",J1803,0)</f>
        <v>0</v>
      </c>
      <c r="BJ1803" s="19" t="s">
        <v>87</v>
      </c>
      <c r="BK1803" s="241">
        <f>ROUND(I1803*H1803,2)</f>
        <v>0</v>
      </c>
      <c r="BL1803" s="19" t="s">
        <v>267</v>
      </c>
      <c r="BM1803" s="240" t="s">
        <v>1562</v>
      </c>
    </row>
    <row r="1804" s="2" customFormat="1">
      <c r="A1804" s="40"/>
      <c r="B1804" s="41"/>
      <c r="C1804" s="42"/>
      <c r="D1804" s="242" t="s">
        <v>231</v>
      </c>
      <c r="E1804" s="42"/>
      <c r="F1804" s="243" t="s">
        <v>1563</v>
      </c>
      <c r="G1804" s="42"/>
      <c r="H1804" s="42"/>
      <c r="I1804" s="244"/>
      <c r="J1804" s="42"/>
      <c r="K1804" s="42"/>
      <c r="L1804" s="46"/>
      <c r="M1804" s="245"/>
      <c r="N1804" s="246"/>
      <c r="O1804" s="93"/>
      <c r="P1804" s="93"/>
      <c r="Q1804" s="93"/>
      <c r="R1804" s="93"/>
      <c r="S1804" s="93"/>
      <c r="T1804" s="94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231</v>
      </c>
      <c r="AU1804" s="19" t="s">
        <v>89</v>
      </c>
    </row>
    <row r="1805" s="13" customFormat="1">
      <c r="A1805" s="13"/>
      <c r="B1805" s="247"/>
      <c r="C1805" s="248"/>
      <c r="D1805" s="249" t="s">
        <v>233</v>
      </c>
      <c r="E1805" s="250" t="s">
        <v>1</v>
      </c>
      <c r="F1805" s="251" t="s">
        <v>234</v>
      </c>
      <c r="G1805" s="248"/>
      <c r="H1805" s="250" t="s">
        <v>1</v>
      </c>
      <c r="I1805" s="252"/>
      <c r="J1805" s="248"/>
      <c r="K1805" s="248"/>
      <c r="L1805" s="253"/>
      <c r="M1805" s="254"/>
      <c r="N1805" s="255"/>
      <c r="O1805" s="255"/>
      <c r="P1805" s="255"/>
      <c r="Q1805" s="255"/>
      <c r="R1805" s="255"/>
      <c r="S1805" s="255"/>
      <c r="T1805" s="256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7" t="s">
        <v>233</v>
      </c>
      <c r="AU1805" s="257" t="s">
        <v>89</v>
      </c>
      <c r="AV1805" s="13" t="s">
        <v>87</v>
      </c>
      <c r="AW1805" s="13" t="s">
        <v>35</v>
      </c>
      <c r="AX1805" s="13" t="s">
        <v>80</v>
      </c>
      <c r="AY1805" s="257" t="s">
        <v>222</v>
      </c>
    </row>
    <row r="1806" s="13" customFormat="1">
      <c r="A1806" s="13"/>
      <c r="B1806" s="247"/>
      <c r="C1806" s="248"/>
      <c r="D1806" s="249" t="s">
        <v>233</v>
      </c>
      <c r="E1806" s="250" t="s">
        <v>1</v>
      </c>
      <c r="F1806" s="251" t="s">
        <v>235</v>
      </c>
      <c r="G1806" s="248"/>
      <c r="H1806" s="250" t="s">
        <v>1</v>
      </c>
      <c r="I1806" s="252"/>
      <c r="J1806" s="248"/>
      <c r="K1806" s="248"/>
      <c r="L1806" s="253"/>
      <c r="M1806" s="254"/>
      <c r="N1806" s="255"/>
      <c r="O1806" s="255"/>
      <c r="P1806" s="255"/>
      <c r="Q1806" s="255"/>
      <c r="R1806" s="255"/>
      <c r="S1806" s="255"/>
      <c r="T1806" s="25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7" t="s">
        <v>233</v>
      </c>
      <c r="AU1806" s="257" t="s">
        <v>89</v>
      </c>
      <c r="AV1806" s="13" t="s">
        <v>87</v>
      </c>
      <c r="AW1806" s="13" t="s">
        <v>35</v>
      </c>
      <c r="AX1806" s="13" t="s">
        <v>80</v>
      </c>
      <c r="AY1806" s="257" t="s">
        <v>222</v>
      </c>
    </row>
    <row r="1807" s="13" customFormat="1">
      <c r="A1807" s="13"/>
      <c r="B1807" s="247"/>
      <c r="C1807" s="248"/>
      <c r="D1807" s="249" t="s">
        <v>233</v>
      </c>
      <c r="E1807" s="250" t="s">
        <v>1</v>
      </c>
      <c r="F1807" s="251" t="s">
        <v>1491</v>
      </c>
      <c r="G1807" s="248"/>
      <c r="H1807" s="250" t="s">
        <v>1</v>
      </c>
      <c r="I1807" s="252"/>
      <c r="J1807" s="248"/>
      <c r="K1807" s="248"/>
      <c r="L1807" s="253"/>
      <c r="M1807" s="254"/>
      <c r="N1807" s="255"/>
      <c r="O1807" s="255"/>
      <c r="P1807" s="255"/>
      <c r="Q1807" s="255"/>
      <c r="R1807" s="255"/>
      <c r="S1807" s="255"/>
      <c r="T1807" s="256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7" t="s">
        <v>233</v>
      </c>
      <c r="AU1807" s="257" t="s">
        <v>89</v>
      </c>
      <c r="AV1807" s="13" t="s">
        <v>87</v>
      </c>
      <c r="AW1807" s="13" t="s">
        <v>35</v>
      </c>
      <c r="AX1807" s="13" t="s">
        <v>80</v>
      </c>
      <c r="AY1807" s="257" t="s">
        <v>222</v>
      </c>
    </row>
    <row r="1808" s="13" customFormat="1">
      <c r="A1808" s="13"/>
      <c r="B1808" s="247"/>
      <c r="C1808" s="248"/>
      <c r="D1808" s="249" t="s">
        <v>233</v>
      </c>
      <c r="E1808" s="250" t="s">
        <v>1</v>
      </c>
      <c r="F1808" s="251" t="s">
        <v>237</v>
      </c>
      <c r="G1808" s="248"/>
      <c r="H1808" s="250" t="s">
        <v>1</v>
      </c>
      <c r="I1808" s="252"/>
      <c r="J1808" s="248"/>
      <c r="K1808" s="248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7" t="s">
        <v>233</v>
      </c>
      <c r="AU1808" s="257" t="s">
        <v>89</v>
      </c>
      <c r="AV1808" s="13" t="s">
        <v>87</v>
      </c>
      <c r="AW1808" s="13" t="s">
        <v>35</v>
      </c>
      <c r="AX1808" s="13" t="s">
        <v>80</v>
      </c>
      <c r="AY1808" s="257" t="s">
        <v>222</v>
      </c>
    </row>
    <row r="1809" s="13" customFormat="1">
      <c r="A1809" s="13"/>
      <c r="B1809" s="247"/>
      <c r="C1809" s="248"/>
      <c r="D1809" s="249" t="s">
        <v>233</v>
      </c>
      <c r="E1809" s="250" t="s">
        <v>1</v>
      </c>
      <c r="F1809" s="251" t="s">
        <v>1492</v>
      </c>
      <c r="G1809" s="248"/>
      <c r="H1809" s="250" t="s">
        <v>1</v>
      </c>
      <c r="I1809" s="252"/>
      <c r="J1809" s="248"/>
      <c r="K1809" s="248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7" t="s">
        <v>233</v>
      </c>
      <c r="AU1809" s="257" t="s">
        <v>89</v>
      </c>
      <c r="AV1809" s="13" t="s">
        <v>87</v>
      </c>
      <c r="AW1809" s="13" t="s">
        <v>35</v>
      </c>
      <c r="AX1809" s="13" t="s">
        <v>80</v>
      </c>
      <c r="AY1809" s="257" t="s">
        <v>222</v>
      </c>
    </row>
    <row r="1810" s="13" customFormat="1">
      <c r="A1810" s="13"/>
      <c r="B1810" s="247"/>
      <c r="C1810" s="248"/>
      <c r="D1810" s="249" t="s">
        <v>233</v>
      </c>
      <c r="E1810" s="250" t="s">
        <v>1</v>
      </c>
      <c r="F1810" s="251" t="s">
        <v>1564</v>
      </c>
      <c r="G1810" s="248"/>
      <c r="H1810" s="250" t="s">
        <v>1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7" t="s">
        <v>233</v>
      </c>
      <c r="AU1810" s="257" t="s">
        <v>89</v>
      </c>
      <c r="AV1810" s="13" t="s">
        <v>87</v>
      </c>
      <c r="AW1810" s="13" t="s">
        <v>35</v>
      </c>
      <c r="AX1810" s="13" t="s">
        <v>80</v>
      </c>
      <c r="AY1810" s="257" t="s">
        <v>222</v>
      </c>
    </row>
    <row r="1811" s="14" customFormat="1">
      <c r="A1811" s="14"/>
      <c r="B1811" s="258"/>
      <c r="C1811" s="259"/>
      <c r="D1811" s="249" t="s">
        <v>233</v>
      </c>
      <c r="E1811" s="260" t="s">
        <v>1</v>
      </c>
      <c r="F1811" s="261" t="s">
        <v>1565</v>
      </c>
      <c r="G1811" s="259"/>
      <c r="H1811" s="262">
        <v>2.7000000000000002</v>
      </c>
      <c r="I1811" s="263"/>
      <c r="J1811" s="259"/>
      <c r="K1811" s="259"/>
      <c r="L1811" s="264"/>
      <c r="M1811" s="265"/>
      <c r="N1811" s="266"/>
      <c r="O1811" s="266"/>
      <c r="P1811" s="266"/>
      <c r="Q1811" s="266"/>
      <c r="R1811" s="266"/>
      <c r="S1811" s="266"/>
      <c r="T1811" s="267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8" t="s">
        <v>233</v>
      </c>
      <c r="AU1811" s="268" t="s">
        <v>89</v>
      </c>
      <c r="AV1811" s="14" t="s">
        <v>89</v>
      </c>
      <c r="AW1811" s="14" t="s">
        <v>35</v>
      </c>
      <c r="AX1811" s="14" t="s">
        <v>80</v>
      </c>
      <c r="AY1811" s="268" t="s">
        <v>222</v>
      </c>
    </row>
    <row r="1812" s="15" customFormat="1">
      <c r="A1812" s="15"/>
      <c r="B1812" s="269"/>
      <c r="C1812" s="270"/>
      <c r="D1812" s="249" t="s">
        <v>233</v>
      </c>
      <c r="E1812" s="271" t="s">
        <v>1</v>
      </c>
      <c r="F1812" s="272" t="s">
        <v>242</v>
      </c>
      <c r="G1812" s="270"/>
      <c r="H1812" s="273">
        <v>2.7000000000000002</v>
      </c>
      <c r="I1812" s="274"/>
      <c r="J1812" s="270"/>
      <c r="K1812" s="270"/>
      <c r="L1812" s="275"/>
      <c r="M1812" s="276"/>
      <c r="N1812" s="277"/>
      <c r="O1812" s="277"/>
      <c r="P1812" s="277"/>
      <c r="Q1812" s="277"/>
      <c r="R1812" s="277"/>
      <c r="S1812" s="277"/>
      <c r="T1812" s="278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9" t="s">
        <v>233</v>
      </c>
      <c r="AU1812" s="279" t="s">
        <v>89</v>
      </c>
      <c r="AV1812" s="15" t="s">
        <v>114</v>
      </c>
      <c r="AW1812" s="15" t="s">
        <v>35</v>
      </c>
      <c r="AX1812" s="15" t="s">
        <v>87</v>
      </c>
      <c r="AY1812" s="279" t="s">
        <v>222</v>
      </c>
    </row>
    <row r="1813" s="2" customFormat="1" ht="24.15" customHeight="1">
      <c r="A1813" s="40"/>
      <c r="B1813" s="41"/>
      <c r="C1813" s="229" t="s">
        <v>1566</v>
      </c>
      <c r="D1813" s="229" t="s">
        <v>225</v>
      </c>
      <c r="E1813" s="230" t="s">
        <v>1567</v>
      </c>
      <c r="F1813" s="231" t="s">
        <v>1568</v>
      </c>
      <c r="G1813" s="232" t="s">
        <v>526</v>
      </c>
      <c r="H1813" s="233">
        <v>15.6</v>
      </c>
      <c r="I1813" s="234"/>
      <c r="J1813" s="235">
        <f>ROUND(I1813*H1813,2)</f>
        <v>0</v>
      </c>
      <c r="K1813" s="231" t="s">
        <v>229</v>
      </c>
      <c r="L1813" s="46"/>
      <c r="M1813" s="236" t="s">
        <v>1</v>
      </c>
      <c r="N1813" s="237" t="s">
        <v>45</v>
      </c>
      <c r="O1813" s="93"/>
      <c r="P1813" s="238">
        <f>O1813*H1813</f>
        <v>0</v>
      </c>
      <c r="Q1813" s="238">
        <v>0.0021700000000000001</v>
      </c>
      <c r="R1813" s="238">
        <f>Q1813*H1813</f>
        <v>0.033852</v>
      </c>
      <c r="S1813" s="238">
        <v>0</v>
      </c>
      <c r="T1813" s="239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40" t="s">
        <v>114</v>
      </c>
      <c r="AT1813" s="240" t="s">
        <v>225</v>
      </c>
      <c r="AU1813" s="240" t="s">
        <v>89</v>
      </c>
      <c r="AY1813" s="19" t="s">
        <v>222</v>
      </c>
      <c r="BE1813" s="241">
        <f>IF(N1813="základní",J1813,0)</f>
        <v>0</v>
      </c>
      <c r="BF1813" s="241">
        <f>IF(N1813="snížená",J1813,0)</f>
        <v>0</v>
      </c>
      <c r="BG1813" s="241">
        <f>IF(N1813="zákl. přenesená",J1813,0)</f>
        <v>0</v>
      </c>
      <c r="BH1813" s="241">
        <f>IF(N1813="sníž. přenesená",J1813,0)</f>
        <v>0</v>
      </c>
      <c r="BI1813" s="241">
        <f>IF(N1813="nulová",J1813,0)</f>
        <v>0</v>
      </c>
      <c r="BJ1813" s="19" t="s">
        <v>87</v>
      </c>
      <c r="BK1813" s="241">
        <f>ROUND(I1813*H1813,2)</f>
        <v>0</v>
      </c>
      <c r="BL1813" s="19" t="s">
        <v>114</v>
      </c>
      <c r="BM1813" s="240" t="s">
        <v>1569</v>
      </c>
    </row>
    <row r="1814" s="2" customFormat="1">
      <c r="A1814" s="40"/>
      <c r="B1814" s="41"/>
      <c r="C1814" s="42"/>
      <c r="D1814" s="242" t="s">
        <v>231</v>
      </c>
      <c r="E1814" s="42"/>
      <c r="F1814" s="243" t="s">
        <v>1570</v>
      </c>
      <c r="G1814" s="42"/>
      <c r="H1814" s="42"/>
      <c r="I1814" s="244"/>
      <c r="J1814" s="42"/>
      <c r="K1814" s="42"/>
      <c r="L1814" s="46"/>
      <c r="M1814" s="245"/>
      <c r="N1814" s="246"/>
      <c r="O1814" s="93"/>
      <c r="P1814" s="93"/>
      <c r="Q1814" s="93"/>
      <c r="R1814" s="93"/>
      <c r="S1814" s="93"/>
      <c r="T1814" s="94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231</v>
      </c>
      <c r="AU1814" s="19" t="s">
        <v>89</v>
      </c>
    </row>
    <row r="1815" s="13" customFormat="1">
      <c r="A1815" s="13"/>
      <c r="B1815" s="247"/>
      <c r="C1815" s="248"/>
      <c r="D1815" s="249" t="s">
        <v>233</v>
      </c>
      <c r="E1815" s="250" t="s">
        <v>1</v>
      </c>
      <c r="F1815" s="251" t="s">
        <v>234</v>
      </c>
      <c r="G1815" s="248"/>
      <c r="H1815" s="250" t="s">
        <v>1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7" t="s">
        <v>233</v>
      </c>
      <c r="AU1815" s="257" t="s">
        <v>89</v>
      </c>
      <c r="AV1815" s="13" t="s">
        <v>87</v>
      </c>
      <c r="AW1815" s="13" t="s">
        <v>35</v>
      </c>
      <c r="AX1815" s="13" t="s">
        <v>80</v>
      </c>
      <c r="AY1815" s="257" t="s">
        <v>222</v>
      </c>
    </row>
    <row r="1816" s="13" customFormat="1">
      <c r="A1816" s="13"/>
      <c r="B1816" s="247"/>
      <c r="C1816" s="248"/>
      <c r="D1816" s="249" t="s">
        <v>233</v>
      </c>
      <c r="E1816" s="250" t="s">
        <v>1</v>
      </c>
      <c r="F1816" s="251" t="s">
        <v>235</v>
      </c>
      <c r="G1816" s="248"/>
      <c r="H1816" s="250" t="s">
        <v>1</v>
      </c>
      <c r="I1816" s="252"/>
      <c r="J1816" s="248"/>
      <c r="K1816" s="248"/>
      <c r="L1816" s="253"/>
      <c r="M1816" s="254"/>
      <c r="N1816" s="255"/>
      <c r="O1816" s="255"/>
      <c r="P1816" s="255"/>
      <c r="Q1816" s="255"/>
      <c r="R1816" s="255"/>
      <c r="S1816" s="255"/>
      <c r="T1816" s="25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7" t="s">
        <v>233</v>
      </c>
      <c r="AU1816" s="257" t="s">
        <v>89</v>
      </c>
      <c r="AV1816" s="13" t="s">
        <v>87</v>
      </c>
      <c r="AW1816" s="13" t="s">
        <v>35</v>
      </c>
      <c r="AX1816" s="13" t="s">
        <v>80</v>
      </c>
      <c r="AY1816" s="257" t="s">
        <v>222</v>
      </c>
    </row>
    <row r="1817" s="13" customFormat="1">
      <c r="A1817" s="13"/>
      <c r="B1817" s="247"/>
      <c r="C1817" s="248"/>
      <c r="D1817" s="249" t="s">
        <v>233</v>
      </c>
      <c r="E1817" s="250" t="s">
        <v>1</v>
      </c>
      <c r="F1817" s="251" t="s">
        <v>1491</v>
      </c>
      <c r="G1817" s="248"/>
      <c r="H1817" s="250" t="s">
        <v>1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7" t="s">
        <v>233</v>
      </c>
      <c r="AU1817" s="257" t="s">
        <v>89</v>
      </c>
      <c r="AV1817" s="13" t="s">
        <v>87</v>
      </c>
      <c r="AW1817" s="13" t="s">
        <v>35</v>
      </c>
      <c r="AX1817" s="13" t="s">
        <v>80</v>
      </c>
      <c r="AY1817" s="257" t="s">
        <v>222</v>
      </c>
    </row>
    <row r="1818" s="13" customFormat="1">
      <c r="A1818" s="13"/>
      <c r="B1818" s="247"/>
      <c r="C1818" s="248"/>
      <c r="D1818" s="249" t="s">
        <v>233</v>
      </c>
      <c r="E1818" s="250" t="s">
        <v>1</v>
      </c>
      <c r="F1818" s="251" t="s">
        <v>237</v>
      </c>
      <c r="G1818" s="248"/>
      <c r="H1818" s="250" t="s">
        <v>1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7" t="s">
        <v>233</v>
      </c>
      <c r="AU1818" s="257" t="s">
        <v>89</v>
      </c>
      <c r="AV1818" s="13" t="s">
        <v>87</v>
      </c>
      <c r="AW1818" s="13" t="s">
        <v>35</v>
      </c>
      <c r="AX1818" s="13" t="s">
        <v>80</v>
      </c>
      <c r="AY1818" s="257" t="s">
        <v>222</v>
      </c>
    </row>
    <row r="1819" s="13" customFormat="1">
      <c r="A1819" s="13"/>
      <c r="B1819" s="247"/>
      <c r="C1819" s="248"/>
      <c r="D1819" s="249" t="s">
        <v>233</v>
      </c>
      <c r="E1819" s="250" t="s">
        <v>1</v>
      </c>
      <c r="F1819" s="251" t="s">
        <v>1492</v>
      </c>
      <c r="G1819" s="248"/>
      <c r="H1819" s="250" t="s">
        <v>1</v>
      </c>
      <c r="I1819" s="252"/>
      <c r="J1819" s="248"/>
      <c r="K1819" s="248"/>
      <c r="L1819" s="253"/>
      <c r="M1819" s="254"/>
      <c r="N1819" s="255"/>
      <c r="O1819" s="255"/>
      <c r="P1819" s="255"/>
      <c r="Q1819" s="255"/>
      <c r="R1819" s="255"/>
      <c r="S1819" s="255"/>
      <c r="T1819" s="256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7" t="s">
        <v>233</v>
      </c>
      <c r="AU1819" s="257" t="s">
        <v>89</v>
      </c>
      <c r="AV1819" s="13" t="s">
        <v>87</v>
      </c>
      <c r="AW1819" s="13" t="s">
        <v>35</v>
      </c>
      <c r="AX1819" s="13" t="s">
        <v>80</v>
      </c>
      <c r="AY1819" s="257" t="s">
        <v>222</v>
      </c>
    </row>
    <row r="1820" s="13" customFormat="1">
      <c r="A1820" s="13"/>
      <c r="B1820" s="247"/>
      <c r="C1820" s="248"/>
      <c r="D1820" s="249" t="s">
        <v>233</v>
      </c>
      <c r="E1820" s="250" t="s">
        <v>1</v>
      </c>
      <c r="F1820" s="251" t="s">
        <v>1571</v>
      </c>
      <c r="G1820" s="248"/>
      <c r="H1820" s="250" t="s">
        <v>1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7" t="s">
        <v>233</v>
      </c>
      <c r="AU1820" s="257" t="s">
        <v>89</v>
      </c>
      <c r="AV1820" s="13" t="s">
        <v>87</v>
      </c>
      <c r="AW1820" s="13" t="s">
        <v>35</v>
      </c>
      <c r="AX1820" s="13" t="s">
        <v>80</v>
      </c>
      <c r="AY1820" s="257" t="s">
        <v>222</v>
      </c>
    </row>
    <row r="1821" s="14" customFormat="1">
      <c r="A1821" s="14"/>
      <c r="B1821" s="258"/>
      <c r="C1821" s="259"/>
      <c r="D1821" s="249" t="s">
        <v>233</v>
      </c>
      <c r="E1821" s="260" t="s">
        <v>1</v>
      </c>
      <c r="F1821" s="261" t="s">
        <v>1572</v>
      </c>
      <c r="G1821" s="259"/>
      <c r="H1821" s="262">
        <v>15.6</v>
      </c>
      <c r="I1821" s="263"/>
      <c r="J1821" s="259"/>
      <c r="K1821" s="259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8" t="s">
        <v>233</v>
      </c>
      <c r="AU1821" s="268" t="s">
        <v>89</v>
      </c>
      <c r="AV1821" s="14" t="s">
        <v>89</v>
      </c>
      <c r="AW1821" s="14" t="s">
        <v>35</v>
      </c>
      <c r="AX1821" s="14" t="s">
        <v>80</v>
      </c>
      <c r="AY1821" s="268" t="s">
        <v>222</v>
      </c>
    </row>
    <row r="1822" s="15" customFormat="1">
      <c r="A1822" s="15"/>
      <c r="B1822" s="269"/>
      <c r="C1822" s="270"/>
      <c r="D1822" s="249" t="s">
        <v>233</v>
      </c>
      <c r="E1822" s="271" t="s">
        <v>1</v>
      </c>
      <c r="F1822" s="272" t="s">
        <v>242</v>
      </c>
      <c r="G1822" s="270"/>
      <c r="H1822" s="273">
        <v>15.6</v>
      </c>
      <c r="I1822" s="274"/>
      <c r="J1822" s="270"/>
      <c r="K1822" s="270"/>
      <c r="L1822" s="275"/>
      <c r="M1822" s="276"/>
      <c r="N1822" s="277"/>
      <c r="O1822" s="277"/>
      <c r="P1822" s="277"/>
      <c r="Q1822" s="277"/>
      <c r="R1822" s="277"/>
      <c r="S1822" s="277"/>
      <c r="T1822" s="278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79" t="s">
        <v>233</v>
      </c>
      <c r="AU1822" s="279" t="s">
        <v>89</v>
      </c>
      <c r="AV1822" s="15" t="s">
        <v>114</v>
      </c>
      <c r="AW1822" s="15" t="s">
        <v>35</v>
      </c>
      <c r="AX1822" s="15" t="s">
        <v>87</v>
      </c>
      <c r="AY1822" s="279" t="s">
        <v>222</v>
      </c>
    </row>
    <row r="1823" s="2" customFormat="1" ht="24.15" customHeight="1">
      <c r="A1823" s="40"/>
      <c r="B1823" s="41"/>
      <c r="C1823" s="229" t="s">
        <v>1573</v>
      </c>
      <c r="D1823" s="229" t="s">
        <v>225</v>
      </c>
      <c r="E1823" s="230" t="s">
        <v>1574</v>
      </c>
      <c r="F1823" s="231" t="s">
        <v>1575</v>
      </c>
      <c r="G1823" s="232" t="s">
        <v>329</v>
      </c>
      <c r="H1823" s="233">
        <v>2.875</v>
      </c>
      <c r="I1823" s="234"/>
      <c r="J1823" s="235">
        <f>ROUND(I1823*H1823,2)</f>
        <v>0</v>
      </c>
      <c r="K1823" s="231" t="s">
        <v>229</v>
      </c>
      <c r="L1823" s="46"/>
      <c r="M1823" s="236" t="s">
        <v>1</v>
      </c>
      <c r="N1823" s="237" t="s">
        <v>45</v>
      </c>
      <c r="O1823" s="93"/>
      <c r="P1823" s="238">
        <f>O1823*H1823</f>
        <v>0</v>
      </c>
      <c r="Q1823" s="238">
        <v>0</v>
      </c>
      <c r="R1823" s="238">
        <f>Q1823*H1823</f>
        <v>0</v>
      </c>
      <c r="S1823" s="238">
        <v>0</v>
      </c>
      <c r="T1823" s="239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40" t="s">
        <v>267</v>
      </c>
      <c r="AT1823" s="240" t="s">
        <v>225</v>
      </c>
      <c r="AU1823" s="240" t="s">
        <v>89</v>
      </c>
      <c r="AY1823" s="19" t="s">
        <v>222</v>
      </c>
      <c r="BE1823" s="241">
        <f>IF(N1823="základní",J1823,0)</f>
        <v>0</v>
      </c>
      <c r="BF1823" s="241">
        <f>IF(N1823="snížená",J1823,0)</f>
        <v>0</v>
      </c>
      <c r="BG1823" s="241">
        <f>IF(N1823="zákl. přenesená",J1823,0)</f>
        <v>0</v>
      </c>
      <c r="BH1823" s="241">
        <f>IF(N1823="sníž. přenesená",J1823,0)</f>
        <v>0</v>
      </c>
      <c r="BI1823" s="241">
        <f>IF(N1823="nulová",J1823,0)</f>
        <v>0</v>
      </c>
      <c r="BJ1823" s="19" t="s">
        <v>87</v>
      </c>
      <c r="BK1823" s="241">
        <f>ROUND(I1823*H1823,2)</f>
        <v>0</v>
      </c>
      <c r="BL1823" s="19" t="s">
        <v>267</v>
      </c>
      <c r="BM1823" s="240" t="s">
        <v>1576</v>
      </c>
    </row>
    <row r="1824" s="2" customFormat="1">
      <c r="A1824" s="40"/>
      <c r="B1824" s="41"/>
      <c r="C1824" s="42"/>
      <c r="D1824" s="242" t="s">
        <v>231</v>
      </c>
      <c r="E1824" s="42"/>
      <c r="F1824" s="243" t="s">
        <v>1577</v>
      </c>
      <c r="G1824" s="42"/>
      <c r="H1824" s="42"/>
      <c r="I1824" s="244"/>
      <c r="J1824" s="42"/>
      <c r="K1824" s="42"/>
      <c r="L1824" s="46"/>
      <c r="M1824" s="245"/>
      <c r="N1824" s="246"/>
      <c r="O1824" s="93"/>
      <c r="P1824" s="93"/>
      <c r="Q1824" s="93"/>
      <c r="R1824" s="93"/>
      <c r="S1824" s="93"/>
      <c r="T1824" s="94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231</v>
      </c>
      <c r="AU1824" s="19" t="s">
        <v>89</v>
      </c>
    </row>
    <row r="1825" s="12" customFormat="1" ht="22.8" customHeight="1">
      <c r="A1825" s="12"/>
      <c r="B1825" s="213"/>
      <c r="C1825" s="214"/>
      <c r="D1825" s="215" t="s">
        <v>79</v>
      </c>
      <c r="E1825" s="227" t="s">
        <v>1578</v>
      </c>
      <c r="F1825" s="227" t="s">
        <v>1579</v>
      </c>
      <c r="G1825" s="214"/>
      <c r="H1825" s="214"/>
      <c r="I1825" s="217"/>
      <c r="J1825" s="228">
        <f>BK1825</f>
        <v>0</v>
      </c>
      <c r="K1825" s="214"/>
      <c r="L1825" s="219"/>
      <c r="M1825" s="220"/>
      <c r="N1825" s="221"/>
      <c r="O1825" s="221"/>
      <c r="P1825" s="222">
        <f>SUM(P1826:P1844)</f>
        <v>0</v>
      </c>
      <c r="Q1825" s="221"/>
      <c r="R1825" s="222">
        <f>SUM(R1826:R1844)</f>
        <v>0.060143179999999997</v>
      </c>
      <c r="S1825" s="221"/>
      <c r="T1825" s="223">
        <f>SUM(T1826:T1844)</f>
        <v>0</v>
      </c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R1825" s="224" t="s">
        <v>89</v>
      </c>
      <c r="AT1825" s="225" t="s">
        <v>79</v>
      </c>
      <c r="AU1825" s="225" t="s">
        <v>87</v>
      </c>
      <c r="AY1825" s="224" t="s">
        <v>222</v>
      </c>
      <c r="BK1825" s="226">
        <f>SUM(BK1826:BK1844)</f>
        <v>0</v>
      </c>
    </row>
    <row r="1826" s="2" customFormat="1" ht="24.15" customHeight="1">
      <c r="A1826" s="40"/>
      <c r="B1826" s="41"/>
      <c r="C1826" s="229" t="s">
        <v>1580</v>
      </c>
      <c r="D1826" s="229" t="s">
        <v>225</v>
      </c>
      <c r="E1826" s="230" t="s">
        <v>1581</v>
      </c>
      <c r="F1826" s="231" t="s">
        <v>1582</v>
      </c>
      <c r="G1826" s="232" t="s">
        <v>477</v>
      </c>
      <c r="H1826" s="233">
        <v>1</v>
      </c>
      <c r="I1826" s="234"/>
      <c r="J1826" s="235">
        <f>ROUND(I1826*H1826,2)</f>
        <v>0</v>
      </c>
      <c r="K1826" s="231" t="s">
        <v>229</v>
      </c>
      <c r="L1826" s="46"/>
      <c r="M1826" s="236" t="s">
        <v>1</v>
      </c>
      <c r="N1826" s="237" t="s">
        <v>45</v>
      </c>
      <c r="O1826" s="93"/>
      <c r="P1826" s="238">
        <f>O1826*H1826</f>
        <v>0</v>
      </c>
      <c r="Q1826" s="238">
        <v>0</v>
      </c>
      <c r="R1826" s="238">
        <f>Q1826*H1826</f>
        <v>0</v>
      </c>
      <c r="S1826" s="238">
        <v>0</v>
      </c>
      <c r="T1826" s="239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40" t="s">
        <v>267</v>
      </c>
      <c r="AT1826" s="240" t="s">
        <v>225</v>
      </c>
      <c r="AU1826" s="240" t="s">
        <v>89</v>
      </c>
      <c r="AY1826" s="19" t="s">
        <v>222</v>
      </c>
      <c r="BE1826" s="241">
        <f>IF(N1826="základní",J1826,0)</f>
        <v>0</v>
      </c>
      <c r="BF1826" s="241">
        <f>IF(N1826="snížená",J1826,0)</f>
        <v>0</v>
      </c>
      <c r="BG1826" s="241">
        <f>IF(N1826="zákl. přenesená",J1826,0)</f>
        <v>0</v>
      </c>
      <c r="BH1826" s="241">
        <f>IF(N1826="sníž. přenesená",J1826,0)</f>
        <v>0</v>
      </c>
      <c r="BI1826" s="241">
        <f>IF(N1826="nulová",J1826,0)</f>
        <v>0</v>
      </c>
      <c r="BJ1826" s="19" t="s">
        <v>87</v>
      </c>
      <c r="BK1826" s="241">
        <f>ROUND(I1826*H1826,2)</f>
        <v>0</v>
      </c>
      <c r="BL1826" s="19" t="s">
        <v>267</v>
      </c>
      <c r="BM1826" s="240" t="s">
        <v>1583</v>
      </c>
    </row>
    <row r="1827" s="2" customFormat="1">
      <c r="A1827" s="40"/>
      <c r="B1827" s="41"/>
      <c r="C1827" s="42"/>
      <c r="D1827" s="242" t="s">
        <v>231</v>
      </c>
      <c r="E1827" s="42"/>
      <c r="F1827" s="243" t="s">
        <v>1584</v>
      </c>
      <c r="G1827" s="42"/>
      <c r="H1827" s="42"/>
      <c r="I1827" s="244"/>
      <c r="J1827" s="42"/>
      <c r="K1827" s="42"/>
      <c r="L1827" s="46"/>
      <c r="M1827" s="245"/>
      <c r="N1827" s="246"/>
      <c r="O1827" s="93"/>
      <c r="P1827" s="93"/>
      <c r="Q1827" s="93"/>
      <c r="R1827" s="93"/>
      <c r="S1827" s="93"/>
      <c r="T1827" s="94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231</v>
      </c>
      <c r="AU1827" s="19" t="s">
        <v>89</v>
      </c>
    </row>
    <row r="1828" s="13" customFormat="1">
      <c r="A1828" s="13"/>
      <c r="B1828" s="247"/>
      <c r="C1828" s="248"/>
      <c r="D1828" s="249" t="s">
        <v>233</v>
      </c>
      <c r="E1828" s="250" t="s">
        <v>1</v>
      </c>
      <c r="F1828" s="251" t="s">
        <v>1585</v>
      </c>
      <c r="G1828" s="248"/>
      <c r="H1828" s="250" t="s">
        <v>1</v>
      </c>
      <c r="I1828" s="252"/>
      <c r="J1828" s="248"/>
      <c r="K1828" s="248"/>
      <c r="L1828" s="253"/>
      <c r="M1828" s="254"/>
      <c r="N1828" s="255"/>
      <c r="O1828" s="255"/>
      <c r="P1828" s="255"/>
      <c r="Q1828" s="255"/>
      <c r="R1828" s="255"/>
      <c r="S1828" s="255"/>
      <c r="T1828" s="25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7" t="s">
        <v>233</v>
      </c>
      <c r="AU1828" s="257" t="s">
        <v>89</v>
      </c>
      <c r="AV1828" s="13" t="s">
        <v>87</v>
      </c>
      <c r="AW1828" s="13" t="s">
        <v>35</v>
      </c>
      <c r="AX1828" s="13" t="s">
        <v>80</v>
      </c>
      <c r="AY1828" s="257" t="s">
        <v>222</v>
      </c>
    </row>
    <row r="1829" s="14" customFormat="1">
      <c r="A1829" s="14"/>
      <c r="B1829" s="258"/>
      <c r="C1829" s="259"/>
      <c r="D1829" s="249" t="s">
        <v>233</v>
      </c>
      <c r="E1829" s="260" t="s">
        <v>1</v>
      </c>
      <c r="F1829" s="261" t="s">
        <v>1142</v>
      </c>
      <c r="G1829" s="259"/>
      <c r="H1829" s="262">
        <v>1</v>
      </c>
      <c r="I1829" s="263"/>
      <c r="J1829" s="259"/>
      <c r="K1829" s="259"/>
      <c r="L1829" s="264"/>
      <c r="M1829" s="265"/>
      <c r="N1829" s="266"/>
      <c r="O1829" s="266"/>
      <c r="P1829" s="266"/>
      <c r="Q1829" s="266"/>
      <c r="R1829" s="266"/>
      <c r="S1829" s="266"/>
      <c r="T1829" s="267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8" t="s">
        <v>233</v>
      </c>
      <c r="AU1829" s="268" t="s">
        <v>89</v>
      </c>
      <c r="AV1829" s="14" t="s">
        <v>89</v>
      </c>
      <c r="AW1829" s="14" t="s">
        <v>35</v>
      </c>
      <c r="AX1829" s="14" t="s">
        <v>80</v>
      </c>
      <c r="AY1829" s="268" t="s">
        <v>222</v>
      </c>
    </row>
    <row r="1830" s="15" customFormat="1">
      <c r="A1830" s="15"/>
      <c r="B1830" s="269"/>
      <c r="C1830" s="270"/>
      <c r="D1830" s="249" t="s">
        <v>233</v>
      </c>
      <c r="E1830" s="271" t="s">
        <v>1</v>
      </c>
      <c r="F1830" s="272" t="s">
        <v>242</v>
      </c>
      <c r="G1830" s="270"/>
      <c r="H1830" s="273">
        <v>1</v>
      </c>
      <c r="I1830" s="274"/>
      <c r="J1830" s="270"/>
      <c r="K1830" s="270"/>
      <c r="L1830" s="275"/>
      <c r="M1830" s="276"/>
      <c r="N1830" s="277"/>
      <c r="O1830" s="277"/>
      <c r="P1830" s="277"/>
      <c r="Q1830" s="277"/>
      <c r="R1830" s="277"/>
      <c r="S1830" s="277"/>
      <c r="T1830" s="278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79" t="s">
        <v>233</v>
      </c>
      <c r="AU1830" s="279" t="s">
        <v>89</v>
      </c>
      <c r="AV1830" s="15" t="s">
        <v>114</v>
      </c>
      <c r="AW1830" s="15" t="s">
        <v>35</v>
      </c>
      <c r="AX1830" s="15" t="s">
        <v>87</v>
      </c>
      <c r="AY1830" s="279" t="s">
        <v>222</v>
      </c>
    </row>
    <row r="1831" s="2" customFormat="1" ht="16.5" customHeight="1">
      <c r="A1831" s="40"/>
      <c r="B1831" s="41"/>
      <c r="C1831" s="280" t="s">
        <v>1101</v>
      </c>
      <c r="D1831" s="280" t="s">
        <v>367</v>
      </c>
      <c r="E1831" s="281" t="s">
        <v>1586</v>
      </c>
      <c r="F1831" s="282" t="s">
        <v>1587</v>
      </c>
      <c r="G1831" s="283" t="s">
        <v>1588</v>
      </c>
      <c r="H1831" s="284">
        <v>1</v>
      </c>
      <c r="I1831" s="285"/>
      <c r="J1831" s="286">
        <f>ROUND(I1831*H1831,2)</f>
        <v>0</v>
      </c>
      <c r="K1831" s="282" t="s">
        <v>229</v>
      </c>
      <c r="L1831" s="287"/>
      <c r="M1831" s="288" t="s">
        <v>1</v>
      </c>
      <c r="N1831" s="289" t="s">
        <v>45</v>
      </c>
      <c r="O1831" s="93"/>
      <c r="P1831" s="238">
        <f>O1831*H1831</f>
        <v>0</v>
      </c>
      <c r="Q1831" s="238">
        <v>0.0032000000000000002</v>
      </c>
      <c r="R1831" s="238">
        <f>Q1831*H1831</f>
        <v>0.0032000000000000002</v>
      </c>
      <c r="S1831" s="238">
        <v>0</v>
      </c>
      <c r="T1831" s="239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0" t="s">
        <v>468</v>
      </c>
      <c r="AT1831" s="240" t="s">
        <v>367</v>
      </c>
      <c r="AU1831" s="240" t="s">
        <v>89</v>
      </c>
      <c r="AY1831" s="19" t="s">
        <v>222</v>
      </c>
      <c r="BE1831" s="241">
        <f>IF(N1831="základní",J1831,0)</f>
        <v>0</v>
      </c>
      <c r="BF1831" s="241">
        <f>IF(N1831="snížená",J1831,0)</f>
        <v>0</v>
      </c>
      <c r="BG1831" s="241">
        <f>IF(N1831="zákl. přenesená",J1831,0)</f>
        <v>0</v>
      </c>
      <c r="BH1831" s="241">
        <f>IF(N1831="sníž. přenesená",J1831,0)</f>
        <v>0</v>
      </c>
      <c r="BI1831" s="241">
        <f>IF(N1831="nulová",J1831,0)</f>
        <v>0</v>
      </c>
      <c r="BJ1831" s="19" t="s">
        <v>87</v>
      </c>
      <c r="BK1831" s="241">
        <f>ROUND(I1831*H1831,2)</f>
        <v>0</v>
      </c>
      <c r="BL1831" s="19" t="s">
        <v>267</v>
      </c>
      <c r="BM1831" s="240" t="s">
        <v>1589</v>
      </c>
    </row>
    <row r="1832" s="2" customFormat="1" ht="33" customHeight="1">
      <c r="A1832" s="40"/>
      <c r="B1832" s="41"/>
      <c r="C1832" s="229" t="s">
        <v>1590</v>
      </c>
      <c r="D1832" s="229" t="s">
        <v>225</v>
      </c>
      <c r="E1832" s="230" t="s">
        <v>1591</v>
      </c>
      <c r="F1832" s="231" t="s">
        <v>1592</v>
      </c>
      <c r="G1832" s="232" t="s">
        <v>228</v>
      </c>
      <c r="H1832" s="233">
        <v>369.76100000000002</v>
      </c>
      <c r="I1832" s="234"/>
      <c r="J1832" s="235">
        <f>ROUND(I1832*H1832,2)</f>
        <v>0</v>
      </c>
      <c r="K1832" s="231" t="s">
        <v>229</v>
      </c>
      <c r="L1832" s="46"/>
      <c r="M1832" s="236" t="s">
        <v>1</v>
      </c>
      <c r="N1832" s="237" t="s">
        <v>45</v>
      </c>
      <c r="O1832" s="93"/>
      <c r="P1832" s="238">
        <f>O1832*H1832</f>
        <v>0</v>
      </c>
      <c r="Q1832" s="238">
        <v>0</v>
      </c>
      <c r="R1832" s="238">
        <f>Q1832*H1832</f>
        <v>0</v>
      </c>
      <c r="S1832" s="238">
        <v>0</v>
      </c>
      <c r="T1832" s="239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40" t="s">
        <v>267</v>
      </c>
      <c r="AT1832" s="240" t="s">
        <v>225</v>
      </c>
      <c r="AU1832" s="240" t="s">
        <v>89</v>
      </c>
      <c r="AY1832" s="19" t="s">
        <v>222</v>
      </c>
      <c r="BE1832" s="241">
        <f>IF(N1832="základní",J1832,0)</f>
        <v>0</v>
      </c>
      <c r="BF1832" s="241">
        <f>IF(N1832="snížená",J1832,0)</f>
        <v>0</v>
      </c>
      <c r="BG1832" s="241">
        <f>IF(N1832="zákl. přenesená",J1832,0)</f>
        <v>0</v>
      </c>
      <c r="BH1832" s="241">
        <f>IF(N1832="sníž. přenesená",J1832,0)</f>
        <v>0</v>
      </c>
      <c r="BI1832" s="241">
        <f>IF(N1832="nulová",J1832,0)</f>
        <v>0</v>
      </c>
      <c r="BJ1832" s="19" t="s">
        <v>87</v>
      </c>
      <c r="BK1832" s="241">
        <f>ROUND(I1832*H1832,2)</f>
        <v>0</v>
      </c>
      <c r="BL1832" s="19" t="s">
        <v>267</v>
      </c>
      <c r="BM1832" s="240" t="s">
        <v>1593</v>
      </c>
    </row>
    <row r="1833" s="2" customFormat="1">
      <c r="A1833" s="40"/>
      <c r="B1833" s="41"/>
      <c r="C1833" s="42"/>
      <c r="D1833" s="242" t="s">
        <v>231</v>
      </c>
      <c r="E1833" s="42"/>
      <c r="F1833" s="243" t="s">
        <v>1594</v>
      </c>
      <c r="G1833" s="42"/>
      <c r="H1833" s="42"/>
      <c r="I1833" s="244"/>
      <c r="J1833" s="42"/>
      <c r="K1833" s="42"/>
      <c r="L1833" s="46"/>
      <c r="M1833" s="245"/>
      <c r="N1833" s="246"/>
      <c r="O1833" s="93"/>
      <c r="P1833" s="93"/>
      <c r="Q1833" s="93"/>
      <c r="R1833" s="93"/>
      <c r="S1833" s="93"/>
      <c r="T1833" s="94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T1833" s="19" t="s">
        <v>231</v>
      </c>
      <c r="AU1833" s="19" t="s">
        <v>89</v>
      </c>
    </row>
    <row r="1834" s="13" customFormat="1">
      <c r="A1834" s="13"/>
      <c r="B1834" s="247"/>
      <c r="C1834" s="248"/>
      <c r="D1834" s="249" t="s">
        <v>233</v>
      </c>
      <c r="E1834" s="250" t="s">
        <v>1</v>
      </c>
      <c r="F1834" s="251" t="s">
        <v>234</v>
      </c>
      <c r="G1834" s="248"/>
      <c r="H1834" s="250" t="s">
        <v>1</v>
      </c>
      <c r="I1834" s="252"/>
      <c r="J1834" s="248"/>
      <c r="K1834" s="248"/>
      <c r="L1834" s="253"/>
      <c r="M1834" s="254"/>
      <c r="N1834" s="255"/>
      <c r="O1834" s="255"/>
      <c r="P1834" s="255"/>
      <c r="Q1834" s="255"/>
      <c r="R1834" s="255"/>
      <c r="S1834" s="255"/>
      <c r="T1834" s="256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7" t="s">
        <v>233</v>
      </c>
      <c r="AU1834" s="257" t="s">
        <v>89</v>
      </c>
      <c r="AV1834" s="13" t="s">
        <v>87</v>
      </c>
      <c r="AW1834" s="13" t="s">
        <v>35</v>
      </c>
      <c r="AX1834" s="13" t="s">
        <v>80</v>
      </c>
      <c r="AY1834" s="257" t="s">
        <v>222</v>
      </c>
    </row>
    <row r="1835" s="13" customFormat="1">
      <c r="A1835" s="13"/>
      <c r="B1835" s="247"/>
      <c r="C1835" s="248"/>
      <c r="D1835" s="249" t="s">
        <v>233</v>
      </c>
      <c r="E1835" s="250" t="s">
        <v>1</v>
      </c>
      <c r="F1835" s="251" t="s">
        <v>235</v>
      </c>
      <c r="G1835" s="248"/>
      <c r="H1835" s="250" t="s">
        <v>1</v>
      </c>
      <c r="I1835" s="252"/>
      <c r="J1835" s="248"/>
      <c r="K1835" s="248"/>
      <c r="L1835" s="253"/>
      <c r="M1835" s="254"/>
      <c r="N1835" s="255"/>
      <c r="O1835" s="255"/>
      <c r="P1835" s="255"/>
      <c r="Q1835" s="255"/>
      <c r="R1835" s="255"/>
      <c r="S1835" s="255"/>
      <c r="T1835" s="256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7" t="s">
        <v>233</v>
      </c>
      <c r="AU1835" s="257" t="s">
        <v>89</v>
      </c>
      <c r="AV1835" s="13" t="s">
        <v>87</v>
      </c>
      <c r="AW1835" s="13" t="s">
        <v>35</v>
      </c>
      <c r="AX1835" s="13" t="s">
        <v>80</v>
      </c>
      <c r="AY1835" s="257" t="s">
        <v>222</v>
      </c>
    </row>
    <row r="1836" s="13" customFormat="1">
      <c r="A1836" s="13"/>
      <c r="B1836" s="247"/>
      <c r="C1836" s="248"/>
      <c r="D1836" s="249" t="s">
        <v>233</v>
      </c>
      <c r="E1836" s="250" t="s">
        <v>1</v>
      </c>
      <c r="F1836" s="251" t="s">
        <v>237</v>
      </c>
      <c r="G1836" s="248"/>
      <c r="H1836" s="250" t="s">
        <v>1</v>
      </c>
      <c r="I1836" s="252"/>
      <c r="J1836" s="248"/>
      <c r="K1836" s="248"/>
      <c r="L1836" s="253"/>
      <c r="M1836" s="254"/>
      <c r="N1836" s="255"/>
      <c r="O1836" s="255"/>
      <c r="P1836" s="255"/>
      <c r="Q1836" s="255"/>
      <c r="R1836" s="255"/>
      <c r="S1836" s="255"/>
      <c r="T1836" s="256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7" t="s">
        <v>233</v>
      </c>
      <c r="AU1836" s="257" t="s">
        <v>89</v>
      </c>
      <c r="AV1836" s="13" t="s">
        <v>87</v>
      </c>
      <c r="AW1836" s="13" t="s">
        <v>35</v>
      </c>
      <c r="AX1836" s="13" t="s">
        <v>80</v>
      </c>
      <c r="AY1836" s="257" t="s">
        <v>222</v>
      </c>
    </row>
    <row r="1837" s="13" customFormat="1">
      <c r="A1837" s="13"/>
      <c r="B1837" s="247"/>
      <c r="C1837" s="248"/>
      <c r="D1837" s="249" t="s">
        <v>233</v>
      </c>
      <c r="E1837" s="250" t="s">
        <v>1</v>
      </c>
      <c r="F1837" s="251" t="s">
        <v>1304</v>
      </c>
      <c r="G1837" s="248"/>
      <c r="H1837" s="250" t="s">
        <v>1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7" t="s">
        <v>233</v>
      </c>
      <c r="AU1837" s="257" t="s">
        <v>89</v>
      </c>
      <c r="AV1837" s="13" t="s">
        <v>87</v>
      </c>
      <c r="AW1837" s="13" t="s">
        <v>35</v>
      </c>
      <c r="AX1837" s="13" t="s">
        <v>80</v>
      </c>
      <c r="AY1837" s="257" t="s">
        <v>222</v>
      </c>
    </row>
    <row r="1838" s="14" customFormat="1">
      <c r="A1838" s="14"/>
      <c r="B1838" s="258"/>
      <c r="C1838" s="259"/>
      <c r="D1838" s="249" t="s">
        <v>233</v>
      </c>
      <c r="E1838" s="260" t="s">
        <v>1</v>
      </c>
      <c r="F1838" s="261" t="s">
        <v>1305</v>
      </c>
      <c r="G1838" s="259"/>
      <c r="H1838" s="262">
        <v>369.76100000000002</v>
      </c>
      <c r="I1838" s="263"/>
      <c r="J1838" s="259"/>
      <c r="K1838" s="259"/>
      <c r="L1838" s="264"/>
      <c r="M1838" s="265"/>
      <c r="N1838" s="266"/>
      <c r="O1838" s="266"/>
      <c r="P1838" s="266"/>
      <c r="Q1838" s="266"/>
      <c r="R1838" s="266"/>
      <c r="S1838" s="266"/>
      <c r="T1838" s="267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8" t="s">
        <v>233</v>
      </c>
      <c r="AU1838" s="268" t="s">
        <v>89</v>
      </c>
      <c r="AV1838" s="14" t="s">
        <v>89</v>
      </c>
      <c r="AW1838" s="14" t="s">
        <v>35</v>
      </c>
      <c r="AX1838" s="14" t="s">
        <v>80</v>
      </c>
      <c r="AY1838" s="268" t="s">
        <v>222</v>
      </c>
    </row>
    <row r="1839" s="15" customFormat="1">
      <c r="A1839" s="15"/>
      <c r="B1839" s="269"/>
      <c r="C1839" s="270"/>
      <c r="D1839" s="249" t="s">
        <v>233</v>
      </c>
      <c r="E1839" s="271" t="s">
        <v>1</v>
      </c>
      <c r="F1839" s="272" t="s">
        <v>242</v>
      </c>
      <c r="G1839" s="270"/>
      <c r="H1839" s="273">
        <v>369.76100000000002</v>
      </c>
      <c r="I1839" s="274"/>
      <c r="J1839" s="270"/>
      <c r="K1839" s="270"/>
      <c r="L1839" s="275"/>
      <c r="M1839" s="276"/>
      <c r="N1839" s="277"/>
      <c r="O1839" s="277"/>
      <c r="P1839" s="277"/>
      <c r="Q1839" s="277"/>
      <c r="R1839" s="277"/>
      <c r="S1839" s="277"/>
      <c r="T1839" s="278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79" t="s">
        <v>233</v>
      </c>
      <c r="AU1839" s="279" t="s">
        <v>89</v>
      </c>
      <c r="AV1839" s="15" t="s">
        <v>114</v>
      </c>
      <c r="AW1839" s="15" t="s">
        <v>35</v>
      </c>
      <c r="AX1839" s="15" t="s">
        <v>87</v>
      </c>
      <c r="AY1839" s="279" t="s">
        <v>222</v>
      </c>
    </row>
    <row r="1840" s="2" customFormat="1" ht="37.8" customHeight="1">
      <c r="A1840" s="40"/>
      <c r="B1840" s="41"/>
      <c r="C1840" s="280" t="s">
        <v>1105</v>
      </c>
      <c r="D1840" s="280" t="s">
        <v>367</v>
      </c>
      <c r="E1840" s="281" t="s">
        <v>1595</v>
      </c>
      <c r="F1840" s="282" t="s">
        <v>1596</v>
      </c>
      <c r="G1840" s="283" t="s">
        <v>228</v>
      </c>
      <c r="H1840" s="284">
        <v>406.73700000000002</v>
      </c>
      <c r="I1840" s="285"/>
      <c r="J1840" s="286">
        <f>ROUND(I1840*H1840,2)</f>
        <v>0</v>
      </c>
      <c r="K1840" s="282" t="s">
        <v>229</v>
      </c>
      <c r="L1840" s="287"/>
      <c r="M1840" s="288" t="s">
        <v>1</v>
      </c>
      <c r="N1840" s="289" t="s">
        <v>45</v>
      </c>
      <c r="O1840" s="93"/>
      <c r="P1840" s="238">
        <f>O1840*H1840</f>
        <v>0</v>
      </c>
      <c r="Q1840" s="238">
        <v>0.00013999999999999999</v>
      </c>
      <c r="R1840" s="238">
        <f>Q1840*H1840</f>
        <v>0.056943179999999996</v>
      </c>
      <c r="S1840" s="238">
        <v>0</v>
      </c>
      <c r="T1840" s="239">
        <f>S1840*H1840</f>
        <v>0</v>
      </c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R1840" s="240" t="s">
        <v>468</v>
      </c>
      <c r="AT1840" s="240" t="s">
        <v>367</v>
      </c>
      <c r="AU1840" s="240" t="s">
        <v>89</v>
      </c>
      <c r="AY1840" s="19" t="s">
        <v>222</v>
      </c>
      <c r="BE1840" s="241">
        <f>IF(N1840="základní",J1840,0)</f>
        <v>0</v>
      </c>
      <c r="BF1840" s="241">
        <f>IF(N1840="snížená",J1840,0)</f>
        <v>0</v>
      </c>
      <c r="BG1840" s="241">
        <f>IF(N1840="zákl. přenesená",J1840,0)</f>
        <v>0</v>
      </c>
      <c r="BH1840" s="241">
        <f>IF(N1840="sníž. přenesená",J1840,0)</f>
        <v>0</v>
      </c>
      <c r="BI1840" s="241">
        <f>IF(N1840="nulová",J1840,0)</f>
        <v>0</v>
      </c>
      <c r="BJ1840" s="19" t="s">
        <v>87</v>
      </c>
      <c r="BK1840" s="241">
        <f>ROUND(I1840*H1840,2)</f>
        <v>0</v>
      </c>
      <c r="BL1840" s="19" t="s">
        <v>267</v>
      </c>
      <c r="BM1840" s="240" t="s">
        <v>1597</v>
      </c>
    </row>
    <row r="1841" s="14" customFormat="1">
      <c r="A1841" s="14"/>
      <c r="B1841" s="258"/>
      <c r="C1841" s="259"/>
      <c r="D1841" s="249" t="s">
        <v>233</v>
      </c>
      <c r="E1841" s="260" t="s">
        <v>1</v>
      </c>
      <c r="F1841" s="261" t="s">
        <v>1598</v>
      </c>
      <c r="G1841" s="259"/>
      <c r="H1841" s="262">
        <v>406.73700000000002</v>
      </c>
      <c r="I1841" s="263"/>
      <c r="J1841" s="259"/>
      <c r="K1841" s="259"/>
      <c r="L1841" s="264"/>
      <c r="M1841" s="265"/>
      <c r="N1841" s="266"/>
      <c r="O1841" s="266"/>
      <c r="P1841" s="266"/>
      <c r="Q1841" s="266"/>
      <c r="R1841" s="266"/>
      <c r="S1841" s="266"/>
      <c r="T1841" s="267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8" t="s">
        <v>233</v>
      </c>
      <c r="AU1841" s="268" t="s">
        <v>89</v>
      </c>
      <c r="AV1841" s="14" t="s">
        <v>89</v>
      </c>
      <c r="AW1841" s="14" t="s">
        <v>35</v>
      </c>
      <c r="AX1841" s="14" t="s">
        <v>80</v>
      </c>
      <c r="AY1841" s="268" t="s">
        <v>222</v>
      </c>
    </row>
    <row r="1842" s="15" customFormat="1">
      <c r="A1842" s="15"/>
      <c r="B1842" s="269"/>
      <c r="C1842" s="270"/>
      <c r="D1842" s="249" t="s">
        <v>233</v>
      </c>
      <c r="E1842" s="271" t="s">
        <v>1</v>
      </c>
      <c r="F1842" s="272" t="s">
        <v>242</v>
      </c>
      <c r="G1842" s="270"/>
      <c r="H1842" s="273">
        <v>406.73700000000002</v>
      </c>
      <c r="I1842" s="274"/>
      <c r="J1842" s="270"/>
      <c r="K1842" s="270"/>
      <c r="L1842" s="275"/>
      <c r="M1842" s="276"/>
      <c r="N1842" s="277"/>
      <c r="O1842" s="277"/>
      <c r="P1842" s="277"/>
      <c r="Q1842" s="277"/>
      <c r="R1842" s="277"/>
      <c r="S1842" s="277"/>
      <c r="T1842" s="278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79" t="s">
        <v>233</v>
      </c>
      <c r="AU1842" s="279" t="s">
        <v>89</v>
      </c>
      <c r="AV1842" s="15" t="s">
        <v>114</v>
      </c>
      <c r="AW1842" s="15" t="s">
        <v>35</v>
      </c>
      <c r="AX1842" s="15" t="s">
        <v>87</v>
      </c>
      <c r="AY1842" s="279" t="s">
        <v>222</v>
      </c>
    </row>
    <row r="1843" s="2" customFormat="1" ht="24.15" customHeight="1">
      <c r="A1843" s="40"/>
      <c r="B1843" s="41"/>
      <c r="C1843" s="229" t="s">
        <v>1599</v>
      </c>
      <c r="D1843" s="229" t="s">
        <v>225</v>
      </c>
      <c r="E1843" s="230" t="s">
        <v>1600</v>
      </c>
      <c r="F1843" s="231" t="s">
        <v>1601</v>
      </c>
      <c r="G1843" s="232" t="s">
        <v>329</v>
      </c>
      <c r="H1843" s="233">
        <v>0.059999999999999998</v>
      </c>
      <c r="I1843" s="234"/>
      <c r="J1843" s="235">
        <f>ROUND(I1843*H1843,2)</f>
        <v>0</v>
      </c>
      <c r="K1843" s="231" t="s">
        <v>229</v>
      </c>
      <c r="L1843" s="46"/>
      <c r="M1843" s="236" t="s">
        <v>1</v>
      </c>
      <c r="N1843" s="237" t="s">
        <v>45</v>
      </c>
      <c r="O1843" s="93"/>
      <c r="P1843" s="238">
        <f>O1843*H1843</f>
        <v>0</v>
      </c>
      <c r="Q1843" s="238">
        <v>0</v>
      </c>
      <c r="R1843" s="238">
        <f>Q1843*H1843</f>
        <v>0</v>
      </c>
      <c r="S1843" s="238">
        <v>0</v>
      </c>
      <c r="T1843" s="239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40" t="s">
        <v>267</v>
      </c>
      <c r="AT1843" s="240" t="s">
        <v>225</v>
      </c>
      <c r="AU1843" s="240" t="s">
        <v>89</v>
      </c>
      <c r="AY1843" s="19" t="s">
        <v>222</v>
      </c>
      <c r="BE1843" s="241">
        <f>IF(N1843="základní",J1843,0)</f>
        <v>0</v>
      </c>
      <c r="BF1843" s="241">
        <f>IF(N1843="snížená",J1843,0)</f>
        <v>0</v>
      </c>
      <c r="BG1843" s="241">
        <f>IF(N1843="zákl. přenesená",J1843,0)</f>
        <v>0</v>
      </c>
      <c r="BH1843" s="241">
        <f>IF(N1843="sníž. přenesená",J1843,0)</f>
        <v>0</v>
      </c>
      <c r="BI1843" s="241">
        <f>IF(N1843="nulová",J1843,0)</f>
        <v>0</v>
      </c>
      <c r="BJ1843" s="19" t="s">
        <v>87</v>
      </c>
      <c r="BK1843" s="241">
        <f>ROUND(I1843*H1843,2)</f>
        <v>0</v>
      </c>
      <c r="BL1843" s="19" t="s">
        <v>267</v>
      </c>
      <c r="BM1843" s="240" t="s">
        <v>1602</v>
      </c>
    </row>
    <row r="1844" s="2" customFormat="1">
      <c r="A1844" s="40"/>
      <c r="B1844" s="41"/>
      <c r="C1844" s="42"/>
      <c r="D1844" s="242" t="s">
        <v>231</v>
      </c>
      <c r="E1844" s="42"/>
      <c r="F1844" s="243" t="s">
        <v>1603</v>
      </c>
      <c r="G1844" s="42"/>
      <c r="H1844" s="42"/>
      <c r="I1844" s="244"/>
      <c r="J1844" s="42"/>
      <c r="K1844" s="42"/>
      <c r="L1844" s="46"/>
      <c r="M1844" s="245"/>
      <c r="N1844" s="246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231</v>
      </c>
      <c r="AU1844" s="19" t="s">
        <v>89</v>
      </c>
    </row>
    <row r="1845" s="12" customFormat="1" ht="22.8" customHeight="1">
      <c r="A1845" s="12"/>
      <c r="B1845" s="213"/>
      <c r="C1845" s="214"/>
      <c r="D1845" s="215" t="s">
        <v>79</v>
      </c>
      <c r="E1845" s="227" t="s">
        <v>1604</v>
      </c>
      <c r="F1845" s="227" t="s">
        <v>1605</v>
      </c>
      <c r="G1845" s="214"/>
      <c r="H1845" s="214"/>
      <c r="I1845" s="217"/>
      <c r="J1845" s="228">
        <f>BK1845</f>
        <v>0</v>
      </c>
      <c r="K1845" s="214"/>
      <c r="L1845" s="219"/>
      <c r="M1845" s="220"/>
      <c r="N1845" s="221"/>
      <c r="O1845" s="221"/>
      <c r="P1845" s="222">
        <f>SUM(P1846:P2221)</f>
        <v>0</v>
      </c>
      <c r="Q1845" s="221"/>
      <c r="R1845" s="222">
        <f>SUM(R1846:R2221)</f>
        <v>1.9515146399999999</v>
      </c>
      <c r="S1845" s="221"/>
      <c r="T1845" s="223">
        <f>SUM(T1846:T2221)</f>
        <v>0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24" t="s">
        <v>89</v>
      </c>
      <c r="AT1845" s="225" t="s">
        <v>79</v>
      </c>
      <c r="AU1845" s="225" t="s">
        <v>87</v>
      </c>
      <c r="AY1845" s="224" t="s">
        <v>222</v>
      </c>
      <c r="BK1845" s="226">
        <f>SUM(BK1846:BK2221)</f>
        <v>0</v>
      </c>
    </row>
    <row r="1846" s="2" customFormat="1" ht="16.5" customHeight="1">
      <c r="A1846" s="40"/>
      <c r="B1846" s="41"/>
      <c r="C1846" s="229" t="s">
        <v>1113</v>
      </c>
      <c r="D1846" s="229" t="s">
        <v>225</v>
      </c>
      <c r="E1846" s="230" t="s">
        <v>1606</v>
      </c>
      <c r="F1846" s="231" t="s">
        <v>1607</v>
      </c>
      <c r="G1846" s="232" t="s">
        <v>477</v>
      </c>
      <c r="H1846" s="233">
        <v>1</v>
      </c>
      <c r="I1846" s="234"/>
      <c r="J1846" s="235">
        <f>ROUND(I1846*H1846,2)</f>
        <v>0</v>
      </c>
      <c r="K1846" s="231" t="s">
        <v>229</v>
      </c>
      <c r="L1846" s="46"/>
      <c r="M1846" s="236" t="s">
        <v>1</v>
      </c>
      <c r="N1846" s="237" t="s">
        <v>45</v>
      </c>
      <c r="O1846" s="93"/>
      <c r="P1846" s="238">
        <f>O1846*H1846</f>
        <v>0</v>
      </c>
      <c r="Q1846" s="238">
        <v>0.00044000000000000002</v>
      </c>
      <c r="R1846" s="238">
        <f>Q1846*H1846</f>
        <v>0.00044000000000000002</v>
      </c>
      <c r="S1846" s="238">
        <v>0</v>
      </c>
      <c r="T1846" s="239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40" t="s">
        <v>114</v>
      </c>
      <c r="AT1846" s="240" t="s">
        <v>225</v>
      </c>
      <c r="AU1846" s="240" t="s">
        <v>89</v>
      </c>
      <c r="AY1846" s="19" t="s">
        <v>222</v>
      </c>
      <c r="BE1846" s="241">
        <f>IF(N1846="základní",J1846,0)</f>
        <v>0</v>
      </c>
      <c r="BF1846" s="241">
        <f>IF(N1846="snížená",J1846,0)</f>
        <v>0</v>
      </c>
      <c r="BG1846" s="241">
        <f>IF(N1846="zákl. přenesená",J1846,0)</f>
        <v>0</v>
      </c>
      <c r="BH1846" s="241">
        <f>IF(N1846="sníž. přenesená",J1846,0)</f>
        <v>0</v>
      </c>
      <c r="BI1846" s="241">
        <f>IF(N1846="nulová",J1846,0)</f>
        <v>0</v>
      </c>
      <c r="BJ1846" s="19" t="s">
        <v>87</v>
      </c>
      <c r="BK1846" s="241">
        <f>ROUND(I1846*H1846,2)</f>
        <v>0</v>
      </c>
      <c r="BL1846" s="19" t="s">
        <v>114</v>
      </c>
      <c r="BM1846" s="240" t="s">
        <v>1608</v>
      </c>
    </row>
    <row r="1847" s="2" customFormat="1">
      <c r="A1847" s="40"/>
      <c r="B1847" s="41"/>
      <c r="C1847" s="42"/>
      <c r="D1847" s="242" t="s">
        <v>231</v>
      </c>
      <c r="E1847" s="42"/>
      <c r="F1847" s="243" t="s">
        <v>1609</v>
      </c>
      <c r="G1847" s="42"/>
      <c r="H1847" s="42"/>
      <c r="I1847" s="244"/>
      <c r="J1847" s="42"/>
      <c r="K1847" s="42"/>
      <c r="L1847" s="46"/>
      <c r="M1847" s="245"/>
      <c r="N1847" s="246"/>
      <c r="O1847" s="93"/>
      <c r="P1847" s="93"/>
      <c r="Q1847" s="93"/>
      <c r="R1847" s="93"/>
      <c r="S1847" s="93"/>
      <c r="T1847" s="94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231</v>
      </c>
      <c r="AU1847" s="19" t="s">
        <v>89</v>
      </c>
    </row>
    <row r="1848" s="2" customFormat="1" ht="37.8" customHeight="1">
      <c r="A1848" s="40"/>
      <c r="B1848" s="41"/>
      <c r="C1848" s="280" t="s">
        <v>1610</v>
      </c>
      <c r="D1848" s="280" t="s">
        <v>367</v>
      </c>
      <c r="E1848" s="281" t="s">
        <v>1611</v>
      </c>
      <c r="F1848" s="282" t="s">
        <v>1612</v>
      </c>
      <c r="G1848" s="283" t="s">
        <v>477</v>
      </c>
      <c r="H1848" s="284">
        <v>1</v>
      </c>
      <c r="I1848" s="285"/>
      <c r="J1848" s="286">
        <f>ROUND(I1848*H1848,2)</f>
        <v>0</v>
      </c>
      <c r="K1848" s="282" t="s">
        <v>229</v>
      </c>
      <c r="L1848" s="287"/>
      <c r="M1848" s="288" t="s">
        <v>1</v>
      </c>
      <c r="N1848" s="289" t="s">
        <v>45</v>
      </c>
      <c r="O1848" s="93"/>
      <c r="P1848" s="238">
        <f>O1848*H1848</f>
        <v>0</v>
      </c>
      <c r="Q1848" s="238">
        <v>0.032000000000000001</v>
      </c>
      <c r="R1848" s="238">
        <f>Q1848*H1848</f>
        <v>0.032000000000000001</v>
      </c>
      <c r="S1848" s="238">
        <v>0</v>
      </c>
      <c r="T1848" s="239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40" t="s">
        <v>299</v>
      </c>
      <c r="AT1848" s="240" t="s">
        <v>367</v>
      </c>
      <c r="AU1848" s="240" t="s">
        <v>89</v>
      </c>
      <c r="AY1848" s="19" t="s">
        <v>222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9" t="s">
        <v>87</v>
      </c>
      <c r="BK1848" s="241">
        <f>ROUND(I1848*H1848,2)</f>
        <v>0</v>
      </c>
      <c r="BL1848" s="19" t="s">
        <v>114</v>
      </c>
      <c r="BM1848" s="240" t="s">
        <v>1613</v>
      </c>
    </row>
    <row r="1849" s="2" customFormat="1" ht="24.15" customHeight="1">
      <c r="A1849" s="40"/>
      <c r="B1849" s="41"/>
      <c r="C1849" s="229" t="s">
        <v>1117</v>
      </c>
      <c r="D1849" s="229" t="s">
        <v>225</v>
      </c>
      <c r="E1849" s="230" t="s">
        <v>1614</v>
      </c>
      <c r="F1849" s="231" t="s">
        <v>1615</v>
      </c>
      <c r="G1849" s="232" t="s">
        <v>228</v>
      </c>
      <c r="H1849" s="233">
        <v>33.299999999999997</v>
      </c>
      <c r="I1849" s="234"/>
      <c r="J1849" s="235">
        <f>ROUND(I1849*H1849,2)</f>
        <v>0</v>
      </c>
      <c r="K1849" s="231" t="s">
        <v>229</v>
      </c>
      <c r="L1849" s="46"/>
      <c r="M1849" s="236" t="s">
        <v>1</v>
      </c>
      <c r="N1849" s="237" t="s">
        <v>45</v>
      </c>
      <c r="O1849" s="93"/>
      <c r="P1849" s="238">
        <f>O1849*H1849</f>
        <v>0</v>
      </c>
      <c r="Q1849" s="238">
        <v>0</v>
      </c>
      <c r="R1849" s="238">
        <f>Q1849*H1849</f>
        <v>0</v>
      </c>
      <c r="S1849" s="238">
        <v>0</v>
      </c>
      <c r="T1849" s="239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40" t="s">
        <v>267</v>
      </c>
      <c r="AT1849" s="240" t="s">
        <v>225</v>
      </c>
      <c r="AU1849" s="240" t="s">
        <v>89</v>
      </c>
      <c r="AY1849" s="19" t="s">
        <v>222</v>
      </c>
      <c r="BE1849" s="241">
        <f>IF(N1849="základní",J1849,0)</f>
        <v>0</v>
      </c>
      <c r="BF1849" s="241">
        <f>IF(N1849="snížená",J1849,0)</f>
        <v>0</v>
      </c>
      <c r="BG1849" s="241">
        <f>IF(N1849="zákl. přenesená",J1849,0)</f>
        <v>0</v>
      </c>
      <c r="BH1849" s="241">
        <f>IF(N1849="sníž. přenesená",J1849,0)</f>
        <v>0</v>
      </c>
      <c r="BI1849" s="241">
        <f>IF(N1849="nulová",J1849,0)</f>
        <v>0</v>
      </c>
      <c r="BJ1849" s="19" t="s">
        <v>87</v>
      </c>
      <c r="BK1849" s="241">
        <f>ROUND(I1849*H1849,2)</f>
        <v>0</v>
      </c>
      <c r="BL1849" s="19" t="s">
        <v>267</v>
      </c>
      <c r="BM1849" s="240" t="s">
        <v>1616</v>
      </c>
    </row>
    <row r="1850" s="2" customFormat="1">
      <c r="A1850" s="40"/>
      <c r="B1850" s="41"/>
      <c r="C1850" s="42"/>
      <c r="D1850" s="242" t="s">
        <v>231</v>
      </c>
      <c r="E1850" s="42"/>
      <c r="F1850" s="243" t="s">
        <v>1617</v>
      </c>
      <c r="G1850" s="42"/>
      <c r="H1850" s="42"/>
      <c r="I1850" s="244"/>
      <c r="J1850" s="42"/>
      <c r="K1850" s="42"/>
      <c r="L1850" s="46"/>
      <c r="M1850" s="245"/>
      <c r="N1850" s="246"/>
      <c r="O1850" s="93"/>
      <c r="P1850" s="93"/>
      <c r="Q1850" s="93"/>
      <c r="R1850" s="93"/>
      <c r="S1850" s="93"/>
      <c r="T1850" s="94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231</v>
      </c>
      <c r="AU1850" s="19" t="s">
        <v>89</v>
      </c>
    </row>
    <row r="1851" s="2" customFormat="1">
      <c r="A1851" s="40"/>
      <c r="B1851" s="41"/>
      <c r="C1851" s="42"/>
      <c r="D1851" s="249" t="s">
        <v>1184</v>
      </c>
      <c r="E1851" s="42"/>
      <c r="F1851" s="314" t="s">
        <v>1618</v>
      </c>
      <c r="G1851" s="42"/>
      <c r="H1851" s="42"/>
      <c r="I1851" s="244"/>
      <c r="J1851" s="42"/>
      <c r="K1851" s="42"/>
      <c r="L1851" s="46"/>
      <c r="M1851" s="245"/>
      <c r="N1851" s="246"/>
      <c r="O1851" s="93"/>
      <c r="P1851" s="93"/>
      <c r="Q1851" s="93"/>
      <c r="R1851" s="93"/>
      <c r="S1851" s="93"/>
      <c r="T1851" s="94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1184</v>
      </c>
      <c r="AU1851" s="19" t="s">
        <v>89</v>
      </c>
    </row>
    <row r="1852" s="13" customFormat="1">
      <c r="A1852" s="13"/>
      <c r="B1852" s="247"/>
      <c r="C1852" s="248"/>
      <c r="D1852" s="249" t="s">
        <v>233</v>
      </c>
      <c r="E1852" s="250" t="s">
        <v>1</v>
      </c>
      <c r="F1852" s="251" t="s">
        <v>234</v>
      </c>
      <c r="G1852" s="248"/>
      <c r="H1852" s="250" t="s">
        <v>1</v>
      </c>
      <c r="I1852" s="252"/>
      <c r="J1852" s="248"/>
      <c r="K1852" s="248"/>
      <c r="L1852" s="253"/>
      <c r="M1852" s="254"/>
      <c r="N1852" s="255"/>
      <c r="O1852" s="255"/>
      <c r="P1852" s="255"/>
      <c r="Q1852" s="255"/>
      <c r="R1852" s="255"/>
      <c r="S1852" s="255"/>
      <c r="T1852" s="256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7" t="s">
        <v>233</v>
      </c>
      <c r="AU1852" s="257" t="s">
        <v>89</v>
      </c>
      <c r="AV1852" s="13" t="s">
        <v>87</v>
      </c>
      <c r="AW1852" s="13" t="s">
        <v>35</v>
      </c>
      <c r="AX1852" s="13" t="s">
        <v>80</v>
      </c>
      <c r="AY1852" s="257" t="s">
        <v>222</v>
      </c>
    </row>
    <row r="1853" s="13" customFormat="1">
      <c r="A1853" s="13"/>
      <c r="B1853" s="247"/>
      <c r="C1853" s="248"/>
      <c r="D1853" s="249" t="s">
        <v>233</v>
      </c>
      <c r="E1853" s="250" t="s">
        <v>1</v>
      </c>
      <c r="F1853" s="251" t="s">
        <v>235</v>
      </c>
      <c r="G1853" s="248"/>
      <c r="H1853" s="250" t="s">
        <v>1</v>
      </c>
      <c r="I1853" s="252"/>
      <c r="J1853" s="248"/>
      <c r="K1853" s="248"/>
      <c r="L1853" s="253"/>
      <c r="M1853" s="254"/>
      <c r="N1853" s="255"/>
      <c r="O1853" s="255"/>
      <c r="P1853" s="255"/>
      <c r="Q1853" s="255"/>
      <c r="R1853" s="255"/>
      <c r="S1853" s="255"/>
      <c r="T1853" s="256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7" t="s">
        <v>233</v>
      </c>
      <c r="AU1853" s="257" t="s">
        <v>89</v>
      </c>
      <c r="AV1853" s="13" t="s">
        <v>87</v>
      </c>
      <c r="AW1853" s="13" t="s">
        <v>35</v>
      </c>
      <c r="AX1853" s="13" t="s">
        <v>80</v>
      </c>
      <c r="AY1853" s="257" t="s">
        <v>222</v>
      </c>
    </row>
    <row r="1854" s="13" customFormat="1">
      <c r="A1854" s="13"/>
      <c r="B1854" s="247"/>
      <c r="C1854" s="248"/>
      <c r="D1854" s="249" t="s">
        <v>233</v>
      </c>
      <c r="E1854" s="250" t="s">
        <v>1</v>
      </c>
      <c r="F1854" s="251" t="s">
        <v>237</v>
      </c>
      <c r="G1854" s="248"/>
      <c r="H1854" s="250" t="s">
        <v>1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7" t="s">
        <v>233</v>
      </c>
      <c r="AU1854" s="257" t="s">
        <v>89</v>
      </c>
      <c r="AV1854" s="13" t="s">
        <v>87</v>
      </c>
      <c r="AW1854" s="13" t="s">
        <v>35</v>
      </c>
      <c r="AX1854" s="13" t="s">
        <v>80</v>
      </c>
      <c r="AY1854" s="257" t="s">
        <v>222</v>
      </c>
    </row>
    <row r="1855" s="13" customFormat="1">
      <c r="A1855" s="13"/>
      <c r="B1855" s="247"/>
      <c r="C1855" s="248"/>
      <c r="D1855" s="249" t="s">
        <v>233</v>
      </c>
      <c r="E1855" s="250" t="s">
        <v>1</v>
      </c>
      <c r="F1855" s="251" t="s">
        <v>1336</v>
      </c>
      <c r="G1855" s="248"/>
      <c r="H1855" s="250" t="s">
        <v>1</v>
      </c>
      <c r="I1855" s="252"/>
      <c r="J1855" s="248"/>
      <c r="K1855" s="248"/>
      <c r="L1855" s="253"/>
      <c r="M1855" s="254"/>
      <c r="N1855" s="255"/>
      <c r="O1855" s="255"/>
      <c r="P1855" s="255"/>
      <c r="Q1855" s="255"/>
      <c r="R1855" s="255"/>
      <c r="S1855" s="255"/>
      <c r="T1855" s="256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7" t="s">
        <v>233</v>
      </c>
      <c r="AU1855" s="257" t="s">
        <v>89</v>
      </c>
      <c r="AV1855" s="13" t="s">
        <v>87</v>
      </c>
      <c r="AW1855" s="13" t="s">
        <v>35</v>
      </c>
      <c r="AX1855" s="13" t="s">
        <v>80</v>
      </c>
      <c r="AY1855" s="257" t="s">
        <v>222</v>
      </c>
    </row>
    <row r="1856" s="14" customFormat="1">
      <c r="A1856" s="14"/>
      <c r="B1856" s="258"/>
      <c r="C1856" s="259"/>
      <c r="D1856" s="249" t="s">
        <v>233</v>
      </c>
      <c r="E1856" s="260" t="s">
        <v>1</v>
      </c>
      <c r="F1856" s="261" t="s">
        <v>1369</v>
      </c>
      <c r="G1856" s="259"/>
      <c r="H1856" s="262">
        <v>33.299999999999997</v>
      </c>
      <c r="I1856" s="263"/>
      <c r="J1856" s="259"/>
      <c r="K1856" s="259"/>
      <c r="L1856" s="264"/>
      <c r="M1856" s="265"/>
      <c r="N1856" s="266"/>
      <c r="O1856" s="266"/>
      <c r="P1856" s="266"/>
      <c r="Q1856" s="266"/>
      <c r="R1856" s="266"/>
      <c r="S1856" s="266"/>
      <c r="T1856" s="267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8" t="s">
        <v>233</v>
      </c>
      <c r="AU1856" s="268" t="s">
        <v>89</v>
      </c>
      <c r="AV1856" s="14" t="s">
        <v>89</v>
      </c>
      <c r="AW1856" s="14" t="s">
        <v>35</v>
      </c>
      <c r="AX1856" s="14" t="s">
        <v>80</v>
      </c>
      <c r="AY1856" s="268" t="s">
        <v>222</v>
      </c>
    </row>
    <row r="1857" s="15" customFormat="1">
      <c r="A1857" s="15"/>
      <c r="B1857" s="269"/>
      <c r="C1857" s="270"/>
      <c r="D1857" s="249" t="s">
        <v>233</v>
      </c>
      <c r="E1857" s="271" t="s">
        <v>1</v>
      </c>
      <c r="F1857" s="272" t="s">
        <v>242</v>
      </c>
      <c r="G1857" s="270"/>
      <c r="H1857" s="273">
        <v>33.299999999999997</v>
      </c>
      <c r="I1857" s="274"/>
      <c r="J1857" s="270"/>
      <c r="K1857" s="270"/>
      <c r="L1857" s="275"/>
      <c r="M1857" s="276"/>
      <c r="N1857" s="277"/>
      <c r="O1857" s="277"/>
      <c r="P1857" s="277"/>
      <c r="Q1857" s="277"/>
      <c r="R1857" s="277"/>
      <c r="S1857" s="277"/>
      <c r="T1857" s="278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79" t="s">
        <v>233</v>
      </c>
      <c r="AU1857" s="279" t="s">
        <v>89</v>
      </c>
      <c r="AV1857" s="15" t="s">
        <v>114</v>
      </c>
      <c r="AW1857" s="15" t="s">
        <v>35</v>
      </c>
      <c r="AX1857" s="15" t="s">
        <v>87</v>
      </c>
      <c r="AY1857" s="279" t="s">
        <v>222</v>
      </c>
    </row>
    <row r="1858" s="2" customFormat="1" ht="24.15" customHeight="1">
      <c r="A1858" s="40"/>
      <c r="B1858" s="41"/>
      <c r="C1858" s="280" t="s">
        <v>1619</v>
      </c>
      <c r="D1858" s="280" t="s">
        <v>367</v>
      </c>
      <c r="E1858" s="281" t="s">
        <v>1620</v>
      </c>
      <c r="F1858" s="282" t="s">
        <v>1621</v>
      </c>
      <c r="G1858" s="283" t="s">
        <v>228</v>
      </c>
      <c r="H1858" s="284">
        <v>36.630000000000003</v>
      </c>
      <c r="I1858" s="285"/>
      <c r="J1858" s="286">
        <f>ROUND(I1858*H1858,2)</f>
        <v>0</v>
      </c>
      <c r="K1858" s="282" t="s">
        <v>229</v>
      </c>
      <c r="L1858" s="287"/>
      <c r="M1858" s="288" t="s">
        <v>1</v>
      </c>
      <c r="N1858" s="289" t="s">
        <v>45</v>
      </c>
      <c r="O1858" s="93"/>
      <c r="P1858" s="238">
        <f>O1858*H1858</f>
        <v>0</v>
      </c>
      <c r="Q1858" s="238">
        <v>0.0073499999999999998</v>
      </c>
      <c r="R1858" s="238">
        <f>Q1858*H1858</f>
        <v>0.26923049999999998</v>
      </c>
      <c r="S1858" s="238">
        <v>0</v>
      </c>
      <c r="T1858" s="239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40" t="s">
        <v>468</v>
      </c>
      <c r="AT1858" s="240" t="s">
        <v>367</v>
      </c>
      <c r="AU1858" s="240" t="s">
        <v>89</v>
      </c>
      <c r="AY1858" s="19" t="s">
        <v>222</v>
      </c>
      <c r="BE1858" s="241">
        <f>IF(N1858="základní",J1858,0)</f>
        <v>0</v>
      </c>
      <c r="BF1858" s="241">
        <f>IF(N1858="snížená",J1858,0)</f>
        <v>0</v>
      </c>
      <c r="BG1858" s="241">
        <f>IF(N1858="zákl. přenesená",J1858,0)</f>
        <v>0</v>
      </c>
      <c r="BH1858" s="241">
        <f>IF(N1858="sníž. přenesená",J1858,0)</f>
        <v>0</v>
      </c>
      <c r="BI1858" s="241">
        <f>IF(N1858="nulová",J1858,0)</f>
        <v>0</v>
      </c>
      <c r="BJ1858" s="19" t="s">
        <v>87</v>
      </c>
      <c r="BK1858" s="241">
        <f>ROUND(I1858*H1858,2)</f>
        <v>0</v>
      </c>
      <c r="BL1858" s="19" t="s">
        <v>267</v>
      </c>
      <c r="BM1858" s="240" t="s">
        <v>1622</v>
      </c>
    </row>
    <row r="1859" s="14" customFormat="1">
      <c r="A1859" s="14"/>
      <c r="B1859" s="258"/>
      <c r="C1859" s="259"/>
      <c r="D1859" s="249" t="s">
        <v>233</v>
      </c>
      <c r="E1859" s="259"/>
      <c r="F1859" s="261" t="s">
        <v>1623</v>
      </c>
      <c r="G1859" s="259"/>
      <c r="H1859" s="262">
        <v>36.630000000000003</v>
      </c>
      <c r="I1859" s="263"/>
      <c r="J1859" s="259"/>
      <c r="K1859" s="259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8" t="s">
        <v>233</v>
      </c>
      <c r="AU1859" s="268" t="s">
        <v>89</v>
      </c>
      <c r="AV1859" s="14" t="s">
        <v>89</v>
      </c>
      <c r="AW1859" s="14" t="s">
        <v>4</v>
      </c>
      <c r="AX1859" s="14" t="s">
        <v>87</v>
      </c>
      <c r="AY1859" s="268" t="s">
        <v>222</v>
      </c>
    </row>
    <row r="1860" s="2" customFormat="1" ht="21.75" customHeight="1">
      <c r="A1860" s="40"/>
      <c r="B1860" s="41"/>
      <c r="C1860" s="229" t="s">
        <v>1122</v>
      </c>
      <c r="D1860" s="229" t="s">
        <v>225</v>
      </c>
      <c r="E1860" s="230" t="s">
        <v>1624</v>
      </c>
      <c r="F1860" s="231" t="s">
        <v>1625</v>
      </c>
      <c r="G1860" s="232" t="s">
        <v>526</v>
      </c>
      <c r="H1860" s="233">
        <v>55.490000000000002</v>
      </c>
      <c r="I1860" s="234"/>
      <c r="J1860" s="235">
        <f>ROUND(I1860*H1860,2)</f>
        <v>0</v>
      </c>
      <c r="K1860" s="231" t="s">
        <v>229</v>
      </c>
      <c r="L1860" s="46"/>
      <c r="M1860" s="236" t="s">
        <v>1</v>
      </c>
      <c r="N1860" s="237" t="s">
        <v>45</v>
      </c>
      <c r="O1860" s="93"/>
      <c r="P1860" s="238">
        <f>O1860*H1860</f>
        <v>0</v>
      </c>
      <c r="Q1860" s="238">
        <v>0</v>
      </c>
      <c r="R1860" s="238">
        <f>Q1860*H1860</f>
        <v>0</v>
      </c>
      <c r="S1860" s="238">
        <v>0</v>
      </c>
      <c r="T1860" s="239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40" t="s">
        <v>267</v>
      </c>
      <c r="AT1860" s="240" t="s">
        <v>225</v>
      </c>
      <c r="AU1860" s="240" t="s">
        <v>89</v>
      </c>
      <c r="AY1860" s="19" t="s">
        <v>222</v>
      </c>
      <c r="BE1860" s="241">
        <f>IF(N1860="základní",J1860,0)</f>
        <v>0</v>
      </c>
      <c r="BF1860" s="241">
        <f>IF(N1860="snížená",J1860,0)</f>
        <v>0</v>
      </c>
      <c r="BG1860" s="241">
        <f>IF(N1860="zákl. přenesená",J1860,0)</f>
        <v>0</v>
      </c>
      <c r="BH1860" s="241">
        <f>IF(N1860="sníž. přenesená",J1860,0)</f>
        <v>0</v>
      </c>
      <c r="BI1860" s="241">
        <f>IF(N1860="nulová",J1860,0)</f>
        <v>0</v>
      </c>
      <c r="BJ1860" s="19" t="s">
        <v>87</v>
      </c>
      <c r="BK1860" s="241">
        <f>ROUND(I1860*H1860,2)</f>
        <v>0</v>
      </c>
      <c r="BL1860" s="19" t="s">
        <v>267</v>
      </c>
      <c r="BM1860" s="240" t="s">
        <v>1626</v>
      </c>
    </row>
    <row r="1861" s="2" customFormat="1">
      <c r="A1861" s="40"/>
      <c r="B1861" s="41"/>
      <c r="C1861" s="42"/>
      <c r="D1861" s="242" t="s">
        <v>231</v>
      </c>
      <c r="E1861" s="42"/>
      <c r="F1861" s="243" t="s">
        <v>1627</v>
      </c>
      <c r="G1861" s="42"/>
      <c r="H1861" s="42"/>
      <c r="I1861" s="244"/>
      <c r="J1861" s="42"/>
      <c r="K1861" s="42"/>
      <c r="L1861" s="46"/>
      <c r="M1861" s="245"/>
      <c r="N1861" s="246"/>
      <c r="O1861" s="93"/>
      <c r="P1861" s="93"/>
      <c r="Q1861" s="93"/>
      <c r="R1861" s="93"/>
      <c r="S1861" s="93"/>
      <c r="T1861" s="94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T1861" s="19" t="s">
        <v>231</v>
      </c>
      <c r="AU1861" s="19" t="s">
        <v>89</v>
      </c>
    </row>
    <row r="1862" s="2" customFormat="1">
      <c r="A1862" s="40"/>
      <c r="B1862" s="41"/>
      <c r="C1862" s="42"/>
      <c r="D1862" s="249" t="s">
        <v>1184</v>
      </c>
      <c r="E1862" s="42"/>
      <c r="F1862" s="314" t="s">
        <v>1618</v>
      </c>
      <c r="G1862" s="42"/>
      <c r="H1862" s="42"/>
      <c r="I1862" s="244"/>
      <c r="J1862" s="42"/>
      <c r="K1862" s="42"/>
      <c r="L1862" s="46"/>
      <c r="M1862" s="245"/>
      <c r="N1862" s="246"/>
      <c r="O1862" s="93"/>
      <c r="P1862" s="93"/>
      <c r="Q1862" s="93"/>
      <c r="R1862" s="93"/>
      <c r="S1862" s="93"/>
      <c r="T1862" s="94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1184</v>
      </c>
      <c r="AU1862" s="19" t="s">
        <v>89</v>
      </c>
    </row>
    <row r="1863" s="13" customFormat="1">
      <c r="A1863" s="13"/>
      <c r="B1863" s="247"/>
      <c r="C1863" s="248"/>
      <c r="D1863" s="249" t="s">
        <v>233</v>
      </c>
      <c r="E1863" s="250" t="s">
        <v>1</v>
      </c>
      <c r="F1863" s="251" t="s">
        <v>234</v>
      </c>
      <c r="G1863" s="248"/>
      <c r="H1863" s="250" t="s">
        <v>1</v>
      </c>
      <c r="I1863" s="252"/>
      <c r="J1863" s="248"/>
      <c r="K1863" s="248"/>
      <c r="L1863" s="253"/>
      <c r="M1863" s="254"/>
      <c r="N1863" s="255"/>
      <c r="O1863" s="255"/>
      <c r="P1863" s="255"/>
      <c r="Q1863" s="255"/>
      <c r="R1863" s="255"/>
      <c r="S1863" s="255"/>
      <c r="T1863" s="256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7" t="s">
        <v>233</v>
      </c>
      <c r="AU1863" s="257" t="s">
        <v>89</v>
      </c>
      <c r="AV1863" s="13" t="s">
        <v>87</v>
      </c>
      <c r="AW1863" s="13" t="s">
        <v>35</v>
      </c>
      <c r="AX1863" s="13" t="s">
        <v>80</v>
      </c>
      <c r="AY1863" s="257" t="s">
        <v>222</v>
      </c>
    </row>
    <row r="1864" s="13" customFormat="1">
      <c r="A1864" s="13"/>
      <c r="B1864" s="247"/>
      <c r="C1864" s="248"/>
      <c r="D1864" s="249" t="s">
        <v>233</v>
      </c>
      <c r="E1864" s="250" t="s">
        <v>1</v>
      </c>
      <c r="F1864" s="251" t="s">
        <v>235</v>
      </c>
      <c r="G1864" s="248"/>
      <c r="H1864" s="250" t="s">
        <v>1</v>
      </c>
      <c r="I1864" s="252"/>
      <c r="J1864" s="248"/>
      <c r="K1864" s="248"/>
      <c r="L1864" s="253"/>
      <c r="M1864" s="254"/>
      <c r="N1864" s="255"/>
      <c r="O1864" s="255"/>
      <c r="P1864" s="255"/>
      <c r="Q1864" s="255"/>
      <c r="R1864" s="255"/>
      <c r="S1864" s="255"/>
      <c r="T1864" s="256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7" t="s">
        <v>233</v>
      </c>
      <c r="AU1864" s="257" t="s">
        <v>89</v>
      </c>
      <c r="AV1864" s="13" t="s">
        <v>87</v>
      </c>
      <c r="AW1864" s="13" t="s">
        <v>35</v>
      </c>
      <c r="AX1864" s="13" t="s">
        <v>80</v>
      </c>
      <c r="AY1864" s="257" t="s">
        <v>222</v>
      </c>
    </row>
    <row r="1865" s="13" customFormat="1">
      <c r="A1865" s="13"/>
      <c r="B1865" s="247"/>
      <c r="C1865" s="248"/>
      <c r="D1865" s="249" t="s">
        <v>233</v>
      </c>
      <c r="E1865" s="250" t="s">
        <v>1</v>
      </c>
      <c r="F1865" s="251" t="s">
        <v>237</v>
      </c>
      <c r="G1865" s="248"/>
      <c r="H1865" s="250" t="s">
        <v>1</v>
      </c>
      <c r="I1865" s="252"/>
      <c r="J1865" s="248"/>
      <c r="K1865" s="248"/>
      <c r="L1865" s="253"/>
      <c r="M1865" s="254"/>
      <c r="N1865" s="255"/>
      <c r="O1865" s="255"/>
      <c r="P1865" s="255"/>
      <c r="Q1865" s="255"/>
      <c r="R1865" s="255"/>
      <c r="S1865" s="255"/>
      <c r="T1865" s="256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7" t="s">
        <v>233</v>
      </c>
      <c r="AU1865" s="257" t="s">
        <v>89</v>
      </c>
      <c r="AV1865" s="13" t="s">
        <v>87</v>
      </c>
      <c r="AW1865" s="13" t="s">
        <v>35</v>
      </c>
      <c r="AX1865" s="13" t="s">
        <v>80</v>
      </c>
      <c r="AY1865" s="257" t="s">
        <v>222</v>
      </c>
    </row>
    <row r="1866" s="13" customFormat="1">
      <c r="A1866" s="13"/>
      <c r="B1866" s="247"/>
      <c r="C1866" s="248"/>
      <c r="D1866" s="249" t="s">
        <v>233</v>
      </c>
      <c r="E1866" s="250" t="s">
        <v>1</v>
      </c>
      <c r="F1866" s="251" t="s">
        <v>1336</v>
      </c>
      <c r="G1866" s="248"/>
      <c r="H1866" s="250" t="s">
        <v>1</v>
      </c>
      <c r="I1866" s="252"/>
      <c r="J1866" s="248"/>
      <c r="K1866" s="248"/>
      <c r="L1866" s="253"/>
      <c r="M1866" s="254"/>
      <c r="N1866" s="255"/>
      <c r="O1866" s="255"/>
      <c r="P1866" s="255"/>
      <c r="Q1866" s="255"/>
      <c r="R1866" s="255"/>
      <c r="S1866" s="255"/>
      <c r="T1866" s="256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7" t="s">
        <v>233</v>
      </c>
      <c r="AU1866" s="257" t="s">
        <v>89</v>
      </c>
      <c r="AV1866" s="13" t="s">
        <v>87</v>
      </c>
      <c r="AW1866" s="13" t="s">
        <v>35</v>
      </c>
      <c r="AX1866" s="13" t="s">
        <v>80</v>
      </c>
      <c r="AY1866" s="257" t="s">
        <v>222</v>
      </c>
    </row>
    <row r="1867" s="14" customFormat="1">
      <c r="A1867" s="14"/>
      <c r="B1867" s="258"/>
      <c r="C1867" s="259"/>
      <c r="D1867" s="249" t="s">
        <v>233</v>
      </c>
      <c r="E1867" s="260" t="s">
        <v>1</v>
      </c>
      <c r="F1867" s="261" t="s">
        <v>1628</v>
      </c>
      <c r="G1867" s="259"/>
      <c r="H1867" s="262">
        <v>55.490000000000002</v>
      </c>
      <c r="I1867" s="263"/>
      <c r="J1867" s="259"/>
      <c r="K1867" s="259"/>
      <c r="L1867" s="264"/>
      <c r="M1867" s="265"/>
      <c r="N1867" s="266"/>
      <c r="O1867" s="266"/>
      <c r="P1867" s="266"/>
      <c r="Q1867" s="266"/>
      <c r="R1867" s="266"/>
      <c r="S1867" s="266"/>
      <c r="T1867" s="267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68" t="s">
        <v>233</v>
      </c>
      <c r="AU1867" s="268" t="s">
        <v>89</v>
      </c>
      <c r="AV1867" s="14" t="s">
        <v>89</v>
      </c>
      <c r="AW1867" s="14" t="s">
        <v>35</v>
      </c>
      <c r="AX1867" s="14" t="s">
        <v>80</v>
      </c>
      <c r="AY1867" s="268" t="s">
        <v>222</v>
      </c>
    </row>
    <row r="1868" s="15" customFormat="1">
      <c r="A1868" s="15"/>
      <c r="B1868" s="269"/>
      <c r="C1868" s="270"/>
      <c r="D1868" s="249" t="s">
        <v>233</v>
      </c>
      <c r="E1868" s="271" t="s">
        <v>1</v>
      </c>
      <c r="F1868" s="272" t="s">
        <v>242</v>
      </c>
      <c r="G1868" s="270"/>
      <c r="H1868" s="273">
        <v>55.490000000000002</v>
      </c>
      <c r="I1868" s="274"/>
      <c r="J1868" s="270"/>
      <c r="K1868" s="270"/>
      <c r="L1868" s="275"/>
      <c r="M1868" s="276"/>
      <c r="N1868" s="277"/>
      <c r="O1868" s="277"/>
      <c r="P1868" s="277"/>
      <c r="Q1868" s="277"/>
      <c r="R1868" s="277"/>
      <c r="S1868" s="277"/>
      <c r="T1868" s="278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79" t="s">
        <v>233</v>
      </c>
      <c r="AU1868" s="279" t="s">
        <v>89</v>
      </c>
      <c r="AV1868" s="15" t="s">
        <v>114</v>
      </c>
      <c r="AW1868" s="15" t="s">
        <v>35</v>
      </c>
      <c r="AX1868" s="15" t="s">
        <v>87</v>
      </c>
      <c r="AY1868" s="279" t="s">
        <v>222</v>
      </c>
    </row>
    <row r="1869" s="2" customFormat="1" ht="16.5" customHeight="1">
      <c r="A1869" s="40"/>
      <c r="B1869" s="41"/>
      <c r="C1869" s="280" t="s">
        <v>1629</v>
      </c>
      <c r="D1869" s="280" t="s">
        <v>367</v>
      </c>
      <c r="E1869" s="281" t="s">
        <v>1359</v>
      </c>
      <c r="F1869" s="282" t="s">
        <v>1360</v>
      </c>
      <c r="G1869" s="283" t="s">
        <v>247</v>
      </c>
      <c r="H1869" s="284">
        <v>0.14000000000000001</v>
      </c>
      <c r="I1869" s="285"/>
      <c r="J1869" s="286">
        <f>ROUND(I1869*H1869,2)</f>
        <v>0</v>
      </c>
      <c r="K1869" s="282" t="s">
        <v>229</v>
      </c>
      <c r="L1869" s="287"/>
      <c r="M1869" s="288" t="s">
        <v>1</v>
      </c>
      <c r="N1869" s="289" t="s">
        <v>45</v>
      </c>
      <c r="O1869" s="93"/>
      <c r="P1869" s="238">
        <f>O1869*H1869</f>
        <v>0</v>
      </c>
      <c r="Q1869" s="238">
        <v>0.55000000000000004</v>
      </c>
      <c r="R1869" s="238">
        <f>Q1869*H1869</f>
        <v>0.077000000000000013</v>
      </c>
      <c r="S1869" s="238">
        <v>0</v>
      </c>
      <c r="T1869" s="239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40" t="s">
        <v>468</v>
      </c>
      <c r="AT1869" s="240" t="s">
        <v>367</v>
      </c>
      <c r="AU1869" s="240" t="s">
        <v>89</v>
      </c>
      <c r="AY1869" s="19" t="s">
        <v>222</v>
      </c>
      <c r="BE1869" s="241">
        <f>IF(N1869="základní",J1869,0)</f>
        <v>0</v>
      </c>
      <c r="BF1869" s="241">
        <f>IF(N1869="snížená",J1869,0)</f>
        <v>0</v>
      </c>
      <c r="BG1869" s="241">
        <f>IF(N1869="zákl. přenesená",J1869,0)</f>
        <v>0</v>
      </c>
      <c r="BH1869" s="241">
        <f>IF(N1869="sníž. přenesená",J1869,0)</f>
        <v>0</v>
      </c>
      <c r="BI1869" s="241">
        <f>IF(N1869="nulová",J1869,0)</f>
        <v>0</v>
      </c>
      <c r="BJ1869" s="19" t="s">
        <v>87</v>
      </c>
      <c r="BK1869" s="241">
        <f>ROUND(I1869*H1869,2)</f>
        <v>0</v>
      </c>
      <c r="BL1869" s="19" t="s">
        <v>267</v>
      </c>
      <c r="BM1869" s="240" t="s">
        <v>1630</v>
      </c>
    </row>
    <row r="1870" s="14" customFormat="1">
      <c r="A1870" s="14"/>
      <c r="B1870" s="258"/>
      <c r="C1870" s="259"/>
      <c r="D1870" s="249" t="s">
        <v>233</v>
      </c>
      <c r="E1870" s="260" t="s">
        <v>1</v>
      </c>
      <c r="F1870" s="261" t="s">
        <v>1631</v>
      </c>
      <c r="G1870" s="259"/>
      <c r="H1870" s="262">
        <v>0.13300000000000001</v>
      </c>
      <c r="I1870" s="263"/>
      <c r="J1870" s="259"/>
      <c r="K1870" s="259"/>
      <c r="L1870" s="264"/>
      <c r="M1870" s="265"/>
      <c r="N1870" s="266"/>
      <c r="O1870" s="266"/>
      <c r="P1870" s="266"/>
      <c r="Q1870" s="266"/>
      <c r="R1870" s="266"/>
      <c r="S1870" s="266"/>
      <c r="T1870" s="267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8" t="s">
        <v>233</v>
      </c>
      <c r="AU1870" s="268" t="s">
        <v>89</v>
      </c>
      <c r="AV1870" s="14" t="s">
        <v>89</v>
      </c>
      <c r="AW1870" s="14" t="s">
        <v>35</v>
      </c>
      <c r="AX1870" s="14" t="s">
        <v>80</v>
      </c>
      <c r="AY1870" s="268" t="s">
        <v>222</v>
      </c>
    </row>
    <row r="1871" s="15" customFormat="1">
      <c r="A1871" s="15"/>
      <c r="B1871" s="269"/>
      <c r="C1871" s="270"/>
      <c r="D1871" s="249" t="s">
        <v>233</v>
      </c>
      <c r="E1871" s="271" t="s">
        <v>1</v>
      </c>
      <c r="F1871" s="272" t="s">
        <v>242</v>
      </c>
      <c r="G1871" s="270"/>
      <c r="H1871" s="273">
        <v>0.13300000000000001</v>
      </c>
      <c r="I1871" s="274"/>
      <c r="J1871" s="270"/>
      <c r="K1871" s="270"/>
      <c r="L1871" s="275"/>
      <c r="M1871" s="276"/>
      <c r="N1871" s="277"/>
      <c r="O1871" s="277"/>
      <c r="P1871" s="277"/>
      <c r="Q1871" s="277"/>
      <c r="R1871" s="277"/>
      <c r="S1871" s="277"/>
      <c r="T1871" s="278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9" t="s">
        <v>233</v>
      </c>
      <c r="AU1871" s="279" t="s">
        <v>89</v>
      </c>
      <c r="AV1871" s="15" t="s">
        <v>114</v>
      </c>
      <c r="AW1871" s="15" t="s">
        <v>35</v>
      </c>
      <c r="AX1871" s="15" t="s">
        <v>80</v>
      </c>
      <c r="AY1871" s="279" t="s">
        <v>222</v>
      </c>
    </row>
    <row r="1872" s="14" customFormat="1">
      <c r="A1872" s="14"/>
      <c r="B1872" s="258"/>
      <c r="C1872" s="259"/>
      <c r="D1872" s="249" t="s">
        <v>233</v>
      </c>
      <c r="E1872" s="260" t="s">
        <v>1</v>
      </c>
      <c r="F1872" s="261" t="s">
        <v>1632</v>
      </c>
      <c r="G1872" s="259"/>
      <c r="H1872" s="262">
        <v>0.14000000000000001</v>
      </c>
      <c r="I1872" s="263"/>
      <c r="J1872" s="259"/>
      <c r="K1872" s="259"/>
      <c r="L1872" s="264"/>
      <c r="M1872" s="265"/>
      <c r="N1872" s="266"/>
      <c r="O1872" s="266"/>
      <c r="P1872" s="266"/>
      <c r="Q1872" s="266"/>
      <c r="R1872" s="266"/>
      <c r="S1872" s="266"/>
      <c r="T1872" s="267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8" t="s">
        <v>233</v>
      </c>
      <c r="AU1872" s="268" t="s">
        <v>89</v>
      </c>
      <c r="AV1872" s="14" t="s">
        <v>89</v>
      </c>
      <c r="AW1872" s="14" t="s">
        <v>35</v>
      </c>
      <c r="AX1872" s="14" t="s">
        <v>87</v>
      </c>
      <c r="AY1872" s="268" t="s">
        <v>222</v>
      </c>
    </row>
    <row r="1873" s="2" customFormat="1" ht="24.15" customHeight="1">
      <c r="A1873" s="40"/>
      <c r="B1873" s="41"/>
      <c r="C1873" s="229" t="s">
        <v>1256</v>
      </c>
      <c r="D1873" s="229" t="s">
        <v>225</v>
      </c>
      <c r="E1873" s="230" t="s">
        <v>1633</v>
      </c>
      <c r="F1873" s="231" t="s">
        <v>1634</v>
      </c>
      <c r="G1873" s="232" t="s">
        <v>228</v>
      </c>
      <c r="H1873" s="233">
        <v>5.6200000000000001</v>
      </c>
      <c r="I1873" s="234"/>
      <c r="J1873" s="235">
        <f>ROUND(I1873*H1873,2)</f>
        <v>0</v>
      </c>
      <c r="K1873" s="231" t="s">
        <v>229</v>
      </c>
      <c r="L1873" s="46"/>
      <c r="M1873" s="236" t="s">
        <v>1</v>
      </c>
      <c r="N1873" s="237" t="s">
        <v>45</v>
      </c>
      <c r="O1873" s="93"/>
      <c r="P1873" s="238">
        <f>O1873*H1873</f>
        <v>0</v>
      </c>
      <c r="Q1873" s="238">
        <v>0.00027</v>
      </c>
      <c r="R1873" s="238">
        <f>Q1873*H1873</f>
        <v>0.0015174000000000001</v>
      </c>
      <c r="S1873" s="238">
        <v>0</v>
      </c>
      <c r="T1873" s="239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40" t="s">
        <v>267</v>
      </c>
      <c r="AT1873" s="240" t="s">
        <v>225</v>
      </c>
      <c r="AU1873" s="240" t="s">
        <v>89</v>
      </c>
      <c r="AY1873" s="19" t="s">
        <v>222</v>
      </c>
      <c r="BE1873" s="241">
        <f>IF(N1873="základní",J1873,0)</f>
        <v>0</v>
      </c>
      <c r="BF1873" s="241">
        <f>IF(N1873="snížená",J1873,0)</f>
        <v>0</v>
      </c>
      <c r="BG1873" s="241">
        <f>IF(N1873="zákl. přenesená",J1873,0)</f>
        <v>0</v>
      </c>
      <c r="BH1873" s="241">
        <f>IF(N1873="sníž. přenesená",J1873,0)</f>
        <v>0</v>
      </c>
      <c r="BI1873" s="241">
        <f>IF(N1873="nulová",J1873,0)</f>
        <v>0</v>
      </c>
      <c r="BJ1873" s="19" t="s">
        <v>87</v>
      </c>
      <c r="BK1873" s="241">
        <f>ROUND(I1873*H1873,2)</f>
        <v>0</v>
      </c>
      <c r="BL1873" s="19" t="s">
        <v>267</v>
      </c>
      <c r="BM1873" s="240" t="s">
        <v>1635</v>
      </c>
    </row>
    <row r="1874" s="2" customFormat="1">
      <c r="A1874" s="40"/>
      <c r="B1874" s="41"/>
      <c r="C1874" s="42"/>
      <c r="D1874" s="242" t="s">
        <v>231</v>
      </c>
      <c r="E1874" s="42"/>
      <c r="F1874" s="243" t="s">
        <v>1636</v>
      </c>
      <c r="G1874" s="42"/>
      <c r="H1874" s="42"/>
      <c r="I1874" s="244"/>
      <c r="J1874" s="42"/>
      <c r="K1874" s="42"/>
      <c r="L1874" s="46"/>
      <c r="M1874" s="245"/>
      <c r="N1874" s="246"/>
      <c r="O1874" s="93"/>
      <c r="P1874" s="93"/>
      <c r="Q1874" s="93"/>
      <c r="R1874" s="93"/>
      <c r="S1874" s="93"/>
      <c r="T1874" s="94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9" t="s">
        <v>231</v>
      </c>
      <c r="AU1874" s="19" t="s">
        <v>89</v>
      </c>
    </row>
    <row r="1875" s="13" customFormat="1">
      <c r="A1875" s="13"/>
      <c r="B1875" s="247"/>
      <c r="C1875" s="248"/>
      <c r="D1875" s="249" t="s">
        <v>233</v>
      </c>
      <c r="E1875" s="250" t="s">
        <v>1</v>
      </c>
      <c r="F1875" s="251" t="s">
        <v>234</v>
      </c>
      <c r="G1875" s="248"/>
      <c r="H1875" s="250" t="s">
        <v>1</v>
      </c>
      <c r="I1875" s="252"/>
      <c r="J1875" s="248"/>
      <c r="K1875" s="248"/>
      <c r="L1875" s="253"/>
      <c r="M1875" s="254"/>
      <c r="N1875" s="255"/>
      <c r="O1875" s="255"/>
      <c r="P1875" s="255"/>
      <c r="Q1875" s="255"/>
      <c r="R1875" s="255"/>
      <c r="S1875" s="255"/>
      <c r="T1875" s="256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7" t="s">
        <v>233</v>
      </c>
      <c r="AU1875" s="257" t="s">
        <v>89</v>
      </c>
      <c r="AV1875" s="13" t="s">
        <v>87</v>
      </c>
      <c r="AW1875" s="13" t="s">
        <v>35</v>
      </c>
      <c r="AX1875" s="13" t="s">
        <v>80</v>
      </c>
      <c r="AY1875" s="257" t="s">
        <v>222</v>
      </c>
    </row>
    <row r="1876" s="13" customFormat="1">
      <c r="A1876" s="13"/>
      <c r="B1876" s="247"/>
      <c r="C1876" s="248"/>
      <c r="D1876" s="249" t="s">
        <v>233</v>
      </c>
      <c r="E1876" s="250" t="s">
        <v>1</v>
      </c>
      <c r="F1876" s="251" t="s">
        <v>235</v>
      </c>
      <c r="G1876" s="248"/>
      <c r="H1876" s="250" t="s">
        <v>1</v>
      </c>
      <c r="I1876" s="252"/>
      <c r="J1876" s="248"/>
      <c r="K1876" s="248"/>
      <c r="L1876" s="253"/>
      <c r="M1876" s="254"/>
      <c r="N1876" s="255"/>
      <c r="O1876" s="255"/>
      <c r="P1876" s="255"/>
      <c r="Q1876" s="255"/>
      <c r="R1876" s="255"/>
      <c r="S1876" s="255"/>
      <c r="T1876" s="256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7" t="s">
        <v>233</v>
      </c>
      <c r="AU1876" s="257" t="s">
        <v>89</v>
      </c>
      <c r="AV1876" s="13" t="s">
        <v>87</v>
      </c>
      <c r="AW1876" s="13" t="s">
        <v>35</v>
      </c>
      <c r="AX1876" s="13" t="s">
        <v>80</v>
      </c>
      <c r="AY1876" s="257" t="s">
        <v>222</v>
      </c>
    </row>
    <row r="1877" s="13" customFormat="1">
      <c r="A1877" s="13"/>
      <c r="B1877" s="247"/>
      <c r="C1877" s="248"/>
      <c r="D1877" s="249" t="s">
        <v>233</v>
      </c>
      <c r="E1877" s="250" t="s">
        <v>1</v>
      </c>
      <c r="F1877" s="251" t="s">
        <v>237</v>
      </c>
      <c r="G1877" s="248"/>
      <c r="H1877" s="250" t="s">
        <v>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7" t="s">
        <v>233</v>
      </c>
      <c r="AU1877" s="257" t="s">
        <v>89</v>
      </c>
      <c r="AV1877" s="13" t="s">
        <v>87</v>
      </c>
      <c r="AW1877" s="13" t="s">
        <v>35</v>
      </c>
      <c r="AX1877" s="13" t="s">
        <v>80</v>
      </c>
      <c r="AY1877" s="257" t="s">
        <v>222</v>
      </c>
    </row>
    <row r="1878" s="13" customFormat="1">
      <c r="A1878" s="13"/>
      <c r="B1878" s="247"/>
      <c r="C1878" s="248"/>
      <c r="D1878" s="249" t="s">
        <v>233</v>
      </c>
      <c r="E1878" s="250" t="s">
        <v>1</v>
      </c>
      <c r="F1878" s="251" t="s">
        <v>1637</v>
      </c>
      <c r="G1878" s="248"/>
      <c r="H1878" s="250" t="s">
        <v>1</v>
      </c>
      <c r="I1878" s="252"/>
      <c r="J1878" s="248"/>
      <c r="K1878" s="248"/>
      <c r="L1878" s="253"/>
      <c r="M1878" s="254"/>
      <c r="N1878" s="255"/>
      <c r="O1878" s="255"/>
      <c r="P1878" s="255"/>
      <c r="Q1878" s="255"/>
      <c r="R1878" s="255"/>
      <c r="S1878" s="255"/>
      <c r="T1878" s="256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7" t="s">
        <v>233</v>
      </c>
      <c r="AU1878" s="257" t="s">
        <v>89</v>
      </c>
      <c r="AV1878" s="13" t="s">
        <v>87</v>
      </c>
      <c r="AW1878" s="13" t="s">
        <v>35</v>
      </c>
      <c r="AX1878" s="13" t="s">
        <v>80</v>
      </c>
      <c r="AY1878" s="257" t="s">
        <v>222</v>
      </c>
    </row>
    <row r="1879" s="14" customFormat="1">
      <c r="A1879" s="14"/>
      <c r="B1879" s="258"/>
      <c r="C1879" s="259"/>
      <c r="D1879" s="249" t="s">
        <v>233</v>
      </c>
      <c r="E1879" s="260" t="s">
        <v>1</v>
      </c>
      <c r="F1879" s="261" t="s">
        <v>1638</v>
      </c>
      <c r="G1879" s="259"/>
      <c r="H1879" s="262">
        <v>1.3</v>
      </c>
      <c r="I1879" s="263"/>
      <c r="J1879" s="259"/>
      <c r="K1879" s="259"/>
      <c r="L1879" s="264"/>
      <c r="M1879" s="265"/>
      <c r="N1879" s="266"/>
      <c r="O1879" s="266"/>
      <c r="P1879" s="266"/>
      <c r="Q1879" s="266"/>
      <c r="R1879" s="266"/>
      <c r="S1879" s="266"/>
      <c r="T1879" s="267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8" t="s">
        <v>233</v>
      </c>
      <c r="AU1879" s="268" t="s">
        <v>89</v>
      </c>
      <c r="AV1879" s="14" t="s">
        <v>89</v>
      </c>
      <c r="AW1879" s="14" t="s">
        <v>35</v>
      </c>
      <c r="AX1879" s="14" t="s">
        <v>80</v>
      </c>
      <c r="AY1879" s="268" t="s">
        <v>222</v>
      </c>
    </row>
    <row r="1880" s="14" customFormat="1">
      <c r="A1880" s="14"/>
      <c r="B1880" s="258"/>
      <c r="C1880" s="259"/>
      <c r="D1880" s="249" t="s">
        <v>233</v>
      </c>
      <c r="E1880" s="260" t="s">
        <v>1</v>
      </c>
      <c r="F1880" s="261" t="s">
        <v>1639</v>
      </c>
      <c r="G1880" s="259"/>
      <c r="H1880" s="262">
        <v>4.3200000000000003</v>
      </c>
      <c r="I1880" s="263"/>
      <c r="J1880" s="259"/>
      <c r="K1880" s="259"/>
      <c r="L1880" s="264"/>
      <c r="M1880" s="265"/>
      <c r="N1880" s="266"/>
      <c r="O1880" s="266"/>
      <c r="P1880" s="266"/>
      <c r="Q1880" s="266"/>
      <c r="R1880" s="266"/>
      <c r="S1880" s="266"/>
      <c r="T1880" s="267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8" t="s">
        <v>233</v>
      </c>
      <c r="AU1880" s="268" t="s">
        <v>89</v>
      </c>
      <c r="AV1880" s="14" t="s">
        <v>89</v>
      </c>
      <c r="AW1880" s="14" t="s">
        <v>35</v>
      </c>
      <c r="AX1880" s="14" t="s">
        <v>80</v>
      </c>
      <c r="AY1880" s="268" t="s">
        <v>222</v>
      </c>
    </row>
    <row r="1881" s="15" customFormat="1">
      <c r="A1881" s="15"/>
      <c r="B1881" s="269"/>
      <c r="C1881" s="270"/>
      <c r="D1881" s="249" t="s">
        <v>233</v>
      </c>
      <c r="E1881" s="271" t="s">
        <v>1</v>
      </c>
      <c r="F1881" s="272" t="s">
        <v>242</v>
      </c>
      <c r="G1881" s="270"/>
      <c r="H1881" s="273">
        <v>5.6200000000000001</v>
      </c>
      <c r="I1881" s="274"/>
      <c r="J1881" s="270"/>
      <c r="K1881" s="270"/>
      <c r="L1881" s="275"/>
      <c r="M1881" s="276"/>
      <c r="N1881" s="277"/>
      <c r="O1881" s="277"/>
      <c r="P1881" s="277"/>
      <c r="Q1881" s="277"/>
      <c r="R1881" s="277"/>
      <c r="S1881" s="277"/>
      <c r="T1881" s="278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79" t="s">
        <v>233</v>
      </c>
      <c r="AU1881" s="279" t="s">
        <v>89</v>
      </c>
      <c r="AV1881" s="15" t="s">
        <v>114</v>
      </c>
      <c r="AW1881" s="15" t="s">
        <v>35</v>
      </c>
      <c r="AX1881" s="15" t="s">
        <v>87</v>
      </c>
      <c r="AY1881" s="279" t="s">
        <v>222</v>
      </c>
    </row>
    <row r="1882" s="2" customFormat="1" ht="24.15" customHeight="1">
      <c r="A1882" s="40"/>
      <c r="B1882" s="41"/>
      <c r="C1882" s="280" t="s">
        <v>1640</v>
      </c>
      <c r="D1882" s="280" t="s">
        <v>367</v>
      </c>
      <c r="E1882" s="281" t="s">
        <v>1641</v>
      </c>
      <c r="F1882" s="282" t="s">
        <v>1642</v>
      </c>
      <c r="G1882" s="283" t="s">
        <v>228</v>
      </c>
      <c r="H1882" s="284">
        <v>5.6200000000000001</v>
      </c>
      <c r="I1882" s="285"/>
      <c r="J1882" s="286">
        <f>ROUND(I1882*H1882,2)</f>
        <v>0</v>
      </c>
      <c r="K1882" s="282" t="s">
        <v>229</v>
      </c>
      <c r="L1882" s="287"/>
      <c r="M1882" s="288" t="s">
        <v>1</v>
      </c>
      <c r="N1882" s="289" t="s">
        <v>45</v>
      </c>
      <c r="O1882" s="93"/>
      <c r="P1882" s="238">
        <f>O1882*H1882</f>
        <v>0</v>
      </c>
      <c r="Q1882" s="238">
        <v>0.036810000000000002</v>
      </c>
      <c r="R1882" s="238">
        <f>Q1882*H1882</f>
        <v>0.20687220000000001</v>
      </c>
      <c r="S1882" s="238">
        <v>0</v>
      </c>
      <c r="T1882" s="239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40" t="s">
        <v>468</v>
      </c>
      <c r="AT1882" s="240" t="s">
        <v>367</v>
      </c>
      <c r="AU1882" s="240" t="s">
        <v>89</v>
      </c>
      <c r="AY1882" s="19" t="s">
        <v>222</v>
      </c>
      <c r="BE1882" s="241">
        <f>IF(N1882="základní",J1882,0)</f>
        <v>0</v>
      </c>
      <c r="BF1882" s="241">
        <f>IF(N1882="snížená",J1882,0)</f>
        <v>0</v>
      </c>
      <c r="BG1882" s="241">
        <f>IF(N1882="zákl. přenesená",J1882,0)</f>
        <v>0</v>
      </c>
      <c r="BH1882" s="241">
        <f>IF(N1882="sníž. přenesená",J1882,0)</f>
        <v>0</v>
      </c>
      <c r="BI1882" s="241">
        <f>IF(N1882="nulová",J1882,0)</f>
        <v>0</v>
      </c>
      <c r="BJ1882" s="19" t="s">
        <v>87</v>
      </c>
      <c r="BK1882" s="241">
        <f>ROUND(I1882*H1882,2)</f>
        <v>0</v>
      </c>
      <c r="BL1882" s="19" t="s">
        <v>267</v>
      </c>
      <c r="BM1882" s="240" t="s">
        <v>1643</v>
      </c>
    </row>
    <row r="1883" s="13" customFormat="1">
      <c r="A1883" s="13"/>
      <c r="B1883" s="247"/>
      <c r="C1883" s="248"/>
      <c r="D1883" s="249" t="s">
        <v>233</v>
      </c>
      <c r="E1883" s="250" t="s">
        <v>1</v>
      </c>
      <c r="F1883" s="251" t="s">
        <v>234</v>
      </c>
      <c r="G1883" s="248"/>
      <c r="H1883" s="250" t="s">
        <v>1</v>
      </c>
      <c r="I1883" s="252"/>
      <c r="J1883" s="248"/>
      <c r="K1883" s="248"/>
      <c r="L1883" s="253"/>
      <c r="M1883" s="254"/>
      <c r="N1883" s="255"/>
      <c r="O1883" s="255"/>
      <c r="P1883" s="255"/>
      <c r="Q1883" s="255"/>
      <c r="R1883" s="255"/>
      <c r="S1883" s="255"/>
      <c r="T1883" s="25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7" t="s">
        <v>233</v>
      </c>
      <c r="AU1883" s="257" t="s">
        <v>89</v>
      </c>
      <c r="AV1883" s="13" t="s">
        <v>87</v>
      </c>
      <c r="AW1883" s="13" t="s">
        <v>35</v>
      </c>
      <c r="AX1883" s="13" t="s">
        <v>80</v>
      </c>
      <c r="AY1883" s="257" t="s">
        <v>222</v>
      </c>
    </row>
    <row r="1884" s="13" customFormat="1">
      <c r="A1884" s="13"/>
      <c r="B1884" s="247"/>
      <c r="C1884" s="248"/>
      <c r="D1884" s="249" t="s">
        <v>233</v>
      </c>
      <c r="E1884" s="250" t="s">
        <v>1</v>
      </c>
      <c r="F1884" s="251" t="s">
        <v>235</v>
      </c>
      <c r="G1884" s="248"/>
      <c r="H1884" s="250" t="s">
        <v>1</v>
      </c>
      <c r="I1884" s="252"/>
      <c r="J1884" s="248"/>
      <c r="K1884" s="248"/>
      <c r="L1884" s="253"/>
      <c r="M1884" s="254"/>
      <c r="N1884" s="255"/>
      <c r="O1884" s="255"/>
      <c r="P1884" s="255"/>
      <c r="Q1884" s="255"/>
      <c r="R1884" s="255"/>
      <c r="S1884" s="255"/>
      <c r="T1884" s="256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7" t="s">
        <v>233</v>
      </c>
      <c r="AU1884" s="257" t="s">
        <v>89</v>
      </c>
      <c r="AV1884" s="13" t="s">
        <v>87</v>
      </c>
      <c r="AW1884" s="13" t="s">
        <v>35</v>
      </c>
      <c r="AX1884" s="13" t="s">
        <v>80</v>
      </c>
      <c r="AY1884" s="257" t="s">
        <v>222</v>
      </c>
    </row>
    <row r="1885" s="13" customFormat="1">
      <c r="A1885" s="13"/>
      <c r="B1885" s="247"/>
      <c r="C1885" s="248"/>
      <c r="D1885" s="249" t="s">
        <v>233</v>
      </c>
      <c r="E1885" s="250" t="s">
        <v>1</v>
      </c>
      <c r="F1885" s="251" t="s">
        <v>237</v>
      </c>
      <c r="G1885" s="248"/>
      <c r="H1885" s="250" t="s">
        <v>1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7" t="s">
        <v>233</v>
      </c>
      <c r="AU1885" s="257" t="s">
        <v>89</v>
      </c>
      <c r="AV1885" s="13" t="s">
        <v>87</v>
      </c>
      <c r="AW1885" s="13" t="s">
        <v>35</v>
      </c>
      <c r="AX1885" s="13" t="s">
        <v>80</v>
      </c>
      <c r="AY1885" s="257" t="s">
        <v>222</v>
      </c>
    </row>
    <row r="1886" s="13" customFormat="1">
      <c r="A1886" s="13"/>
      <c r="B1886" s="247"/>
      <c r="C1886" s="248"/>
      <c r="D1886" s="249" t="s">
        <v>233</v>
      </c>
      <c r="E1886" s="250" t="s">
        <v>1</v>
      </c>
      <c r="F1886" s="251" t="s">
        <v>1637</v>
      </c>
      <c r="G1886" s="248"/>
      <c r="H1886" s="250" t="s">
        <v>1</v>
      </c>
      <c r="I1886" s="252"/>
      <c r="J1886" s="248"/>
      <c r="K1886" s="248"/>
      <c r="L1886" s="253"/>
      <c r="M1886" s="254"/>
      <c r="N1886" s="255"/>
      <c r="O1886" s="255"/>
      <c r="P1886" s="255"/>
      <c r="Q1886" s="255"/>
      <c r="R1886" s="255"/>
      <c r="S1886" s="255"/>
      <c r="T1886" s="256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7" t="s">
        <v>233</v>
      </c>
      <c r="AU1886" s="257" t="s">
        <v>89</v>
      </c>
      <c r="AV1886" s="13" t="s">
        <v>87</v>
      </c>
      <c r="AW1886" s="13" t="s">
        <v>35</v>
      </c>
      <c r="AX1886" s="13" t="s">
        <v>80</v>
      </c>
      <c r="AY1886" s="257" t="s">
        <v>222</v>
      </c>
    </row>
    <row r="1887" s="14" customFormat="1">
      <c r="A1887" s="14"/>
      <c r="B1887" s="258"/>
      <c r="C1887" s="259"/>
      <c r="D1887" s="249" t="s">
        <v>233</v>
      </c>
      <c r="E1887" s="260" t="s">
        <v>1</v>
      </c>
      <c r="F1887" s="261" t="s">
        <v>1644</v>
      </c>
      <c r="G1887" s="259"/>
      <c r="H1887" s="262">
        <v>5.6200000000000001</v>
      </c>
      <c r="I1887" s="263"/>
      <c r="J1887" s="259"/>
      <c r="K1887" s="259"/>
      <c r="L1887" s="264"/>
      <c r="M1887" s="265"/>
      <c r="N1887" s="266"/>
      <c r="O1887" s="266"/>
      <c r="P1887" s="266"/>
      <c r="Q1887" s="266"/>
      <c r="R1887" s="266"/>
      <c r="S1887" s="266"/>
      <c r="T1887" s="267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8" t="s">
        <v>233</v>
      </c>
      <c r="AU1887" s="268" t="s">
        <v>89</v>
      </c>
      <c r="AV1887" s="14" t="s">
        <v>89</v>
      </c>
      <c r="AW1887" s="14" t="s">
        <v>35</v>
      </c>
      <c r="AX1887" s="14" t="s">
        <v>80</v>
      </c>
      <c r="AY1887" s="268" t="s">
        <v>222</v>
      </c>
    </row>
    <row r="1888" s="15" customFormat="1">
      <c r="A1888" s="15"/>
      <c r="B1888" s="269"/>
      <c r="C1888" s="270"/>
      <c r="D1888" s="249" t="s">
        <v>233</v>
      </c>
      <c r="E1888" s="271" t="s">
        <v>1</v>
      </c>
      <c r="F1888" s="272" t="s">
        <v>242</v>
      </c>
      <c r="G1888" s="270"/>
      <c r="H1888" s="273">
        <v>5.6200000000000001</v>
      </c>
      <c r="I1888" s="274"/>
      <c r="J1888" s="270"/>
      <c r="K1888" s="270"/>
      <c r="L1888" s="275"/>
      <c r="M1888" s="276"/>
      <c r="N1888" s="277"/>
      <c r="O1888" s="277"/>
      <c r="P1888" s="277"/>
      <c r="Q1888" s="277"/>
      <c r="R1888" s="277"/>
      <c r="S1888" s="277"/>
      <c r="T1888" s="278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79" t="s">
        <v>233</v>
      </c>
      <c r="AU1888" s="279" t="s">
        <v>89</v>
      </c>
      <c r="AV1888" s="15" t="s">
        <v>114</v>
      </c>
      <c r="AW1888" s="15" t="s">
        <v>35</v>
      </c>
      <c r="AX1888" s="15" t="s">
        <v>87</v>
      </c>
      <c r="AY1888" s="279" t="s">
        <v>222</v>
      </c>
    </row>
    <row r="1889" s="2" customFormat="1" ht="24.15" customHeight="1">
      <c r="A1889" s="40"/>
      <c r="B1889" s="41"/>
      <c r="C1889" s="229" t="s">
        <v>1264</v>
      </c>
      <c r="D1889" s="229" t="s">
        <v>225</v>
      </c>
      <c r="E1889" s="230" t="s">
        <v>1645</v>
      </c>
      <c r="F1889" s="231" t="s">
        <v>1646</v>
      </c>
      <c r="G1889" s="232" t="s">
        <v>228</v>
      </c>
      <c r="H1889" s="233">
        <v>5.2800000000000002</v>
      </c>
      <c r="I1889" s="234"/>
      <c r="J1889" s="235">
        <f>ROUND(I1889*H1889,2)</f>
        <v>0</v>
      </c>
      <c r="K1889" s="231" t="s">
        <v>229</v>
      </c>
      <c r="L1889" s="46"/>
      <c r="M1889" s="236" t="s">
        <v>1</v>
      </c>
      <c r="N1889" s="237" t="s">
        <v>45</v>
      </c>
      <c r="O1889" s="93"/>
      <c r="P1889" s="238">
        <f>O1889*H1889</f>
        <v>0</v>
      </c>
      <c r="Q1889" s="238">
        <v>0.00025999999999999998</v>
      </c>
      <c r="R1889" s="238">
        <f>Q1889*H1889</f>
        <v>0.0013728</v>
      </c>
      <c r="S1889" s="238">
        <v>0</v>
      </c>
      <c r="T1889" s="239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40" t="s">
        <v>267</v>
      </c>
      <c r="AT1889" s="240" t="s">
        <v>225</v>
      </c>
      <c r="AU1889" s="240" t="s">
        <v>89</v>
      </c>
      <c r="AY1889" s="19" t="s">
        <v>222</v>
      </c>
      <c r="BE1889" s="241">
        <f>IF(N1889="základní",J1889,0)</f>
        <v>0</v>
      </c>
      <c r="BF1889" s="241">
        <f>IF(N1889="snížená",J1889,0)</f>
        <v>0</v>
      </c>
      <c r="BG1889" s="241">
        <f>IF(N1889="zákl. přenesená",J1889,0)</f>
        <v>0</v>
      </c>
      <c r="BH1889" s="241">
        <f>IF(N1889="sníž. přenesená",J1889,0)</f>
        <v>0</v>
      </c>
      <c r="BI1889" s="241">
        <f>IF(N1889="nulová",J1889,0)</f>
        <v>0</v>
      </c>
      <c r="BJ1889" s="19" t="s">
        <v>87</v>
      </c>
      <c r="BK1889" s="241">
        <f>ROUND(I1889*H1889,2)</f>
        <v>0</v>
      </c>
      <c r="BL1889" s="19" t="s">
        <v>267</v>
      </c>
      <c r="BM1889" s="240" t="s">
        <v>1647</v>
      </c>
    </row>
    <row r="1890" s="2" customFormat="1">
      <c r="A1890" s="40"/>
      <c r="B1890" s="41"/>
      <c r="C1890" s="42"/>
      <c r="D1890" s="242" t="s">
        <v>231</v>
      </c>
      <c r="E1890" s="42"/>
      <c r="F1890" s="243" t="s">
        <v>1648</v>
      </c>
      <c r="G1890" s="42"/>
      <c r="H1890" s="42"/>
      <c r="I1890" s="244"/>
      <c r="J1890" s="42"/>
      <c r="K1890" s="42"/>
      <c r="L1890" s="46"/>
      <c r="M1890" s="245"/>
      <c r="N1890" s="246"/>
      <c r="O1890" s="93"/>
      <c r="P1890" s="93"/>
      <c r="Q1890" s="93"/>
      <c r="R1890" s="93"/>
      <c r="S1890" s="93"/>
      <c r="T1890" s="94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T1890" s="19" t="s">
        <v>231</v>
      </c>
      <c r="AU1890" s="19" t="s">
        <v>89</v>
      </c>
    </row>
    <row r="1891" s="13" customFormat="1">
      <c r="A1891" s="13"/>
      <c r="B1891" s="247"/>
      <c r="C1891" s="248"/>
      <c r="D1891" s="249" t="s">
        <v>233</v>
      </c>
      <c r="E1891" s="250" t="s">
        <v>1</v>
      </c>
      <c r="F1891" s="251" t="s">
        <v>234</v>
      </c>
      <c r="G1891" s="248"/>
      <c r="H1891" s="250" t="s">
        <v>1</v>
      </c>
      <c r="I1891" s="252"/>
      <c r="J1891" s="248"/>
      <c r="K1891" s="248"/>
      <c r="L1891" s="253"/>
      <c r="M1891" s="254"/>
      <c r="N1891" s="255"/>
      <c r="O1891" s="255"/>
      <c r="P1891" s="255"/>
      <c r="Q1891" s="255"/>
      <c r="R1891" s="255"/>
      <c r="S1891" s="255"/>
      <c r="T1891" s="25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7" t="s">
        <v>233</v>
      </c>
      <c r="AU1891" s="257" t="s">
        <v>89</v>
      </c>
      <c r="AV1891" s="13" t="s">
        <v>87</v>
      </c>
      <c r="AW1891" s="13" t="s">
        <v>35</v>
      </c>
      <c r="AX1891" s="13" t="s">
        <v>80</v>
      </c>
      <c r="AY1891" s="257" t="s">
        <v>222</v>
      </c>
    </row>
    <row r="1892" s="13" customFormat="1">
      <c r="A1892" s="13"/>
      <c r="B1892" s="247"/>
      <c r="C1892" s="248"/>
      <c r="D1892" s="249" t="s">
        <v>233</v>
      </c>
      <c r="E1892" s="250" t="s">
        <v>1</v>
      </c>
      <c r="F1892" s="251" t="s">
        <v>235</v>
      </c>
      <c r="G1892" s="248"/>
      <c r="H1892" s="250" t="s">
        <v>1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7" t="s">
        <v>233</v>
      </c>
      <c r="AU1892" s="257" t="s">
        <v>89</v>
      </c>
      <c r="AV1892" s="13" t="s">
        <v>87</v>
      </c>
      <c r="AW1892" s="13" t="s">
        <v>35</v>
      </c>
      <c r="AX1892" s="13" t="s">
        <v>80</v>
      </c>
      <c r="AY1892" s="257" t="s">
        <v>222</v>
      </c>
    </row>
    <row r="1893" s="13" customFormat="1">
      <c r="A1893" s="13"/>
      <c r="B1893" s="247"/>
      <c r="C1893" s="248"/>
      <c r="D1893" s="249" t="s">
        <v>233</v>
      </c>
      <c r="E1893" s="250" t="s">
        <v>1</v>
      </c>
      <c r="F1893" s="251" t="s">
        <v>237</v>
      </c>
      <c r="G1893" s="248"/>
      <c r="H1893" s="250" t="s">
        <v>1</v>
      </c>
      <c r="I1893" s="252"/>
      <c r="J1893" s="248"/>
      <c r="K1893" s="248"/>
      <c r="L1893" s="253"/>
      <c r="M1893" s="254"/>
      <c r="N1893" s="255"/>
      <c r="O1893" s="255"/>
      <c r="P1893" s="255"/>
      <c r="Q1893" s="255"/>
      <c r="R1893" s="255"/>
      <c r="S1893" s="255"/>
      <c r="T1893" s="256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7" t="s">
        <v>233</v>
      </c>
      <c r="AU1893" s="257" t="s">
        <v>89</v>
      </c>
      <c r="AV1893" s="13" t="s">
        <v>87</v>
      </c>
      <c r="AW1893" s="13" t="s">
        <v>35</v>
      </c>
      <c r="AX1893" s="13" t="s">
        <v>80</v>
      </c>
      <c r="AY1893" s="257" t="s">
        <v>222</v>
      </c>
    </row>
    <row r="1894" s="13" customFormat="1">
      <c r="A1894" s="13"/>
      <c r="B1894" s="247"/>
      <c r="C1894" s="248"/>
      <c r="D1894" s="249" t="s">
        <v>233</v>
      </c>
      <c r="E1894" s="250" t="s">
        <v>1</v>
      </c>
      <c r="F1894" s="251" t="s">
        <v>1637</v>
      </c>
      <c r="G1894" s="248"/>
      <c r="H1894" s="250" t="s">
        <v>1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7" t="s">
        <v>233</v>
      </c>
      <c r="AU1894" s="257" t="s">
        <v>89</v>
      </c>
      <c r="AV1894" s="13" t="s">
        <v>87</v>
      </c>
      <c r="AW1894" s="13" t="s">
        <v>35</v>
      </c>
      <c r="AX1894" s="13" t="s">
        <v>80</v>
      </c>
      <c r="AY1894" s="257" t="s">
        <v>222</v>
      </c>
    </row>
    <row r="1895" s="14" customFormat="1">
      <c r="A1895" s="14"/>
      <c r="B1895" s="258"/>
      <c r="C1895" s="259"/>
      <c r="D1895" s="249" t="s">
        <v>233</v>
      </c>
      <c r="E1895" s="260" t="s">
        <v>1</v>
      </c>
      <c r="F1895" s="261" t="s">
        <v>1649</v>
      </c>
      <c r="G1895" s="259"/>
      <c r="H1895" s="262">
        <v>5.2800000000000002</v>
      </c>
      <c r="I1895" s="263"/>
      <c r="J1895" s="259"/>
      <c r="K1895" s="259"/>
      <c r="L1895" s="264"/>
      <c r="M1895" s="265"/>
      <c r="N1895" s="266"/>
      <c r="O1895" s="266"/>
      <c r="P1895" s="266"/>
      <c r="Q1895" s="266"/>
      <c r="R1895" s="266"/>
      <c r="S1895" s="266"/>
      <c r="T1895" s="267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8" t="s">
        <v>233</v>
      </c>
      <c r="AU1895" s="268" t="s">
        <v>89</v>
      </c>
      <c r="AV1895" s="14" t="s">
        <v>89</v>
      </c>
      <c r="AW1895" s="14" t="s">
        <v>35</v>
      </c>
      <c r="AX1895" s="14" t="s">
        <v>80</v>
      </c>
      <c r="AY1895" s="268" t="s">
        <v>222</v>
      </c>
    </row>
    <row r="1896" s="15" customFormat="1">
      <c r="A1896" s="15"/>
      <c r="B1896" s="269"/>
      <c r="C1896" s="270"/>
      <c r="D1896" s="249" t="s">
        <v>233</v>
      </c>
      <c r="E1896" s="271" t="s">
        <v>1</v>
      </c>
      <c r="F1896" s="272" t="s">
        <v>242</v>
      </c>
      <c r="G1896" s="270"/>
      <c r="H1896" s="273">
        <v>5.2800000000000002</v>
      </c>
      <c r="I1896" s="274"/>
      <c r="J1896" s="270"/>
      <c r="K1896" s="270"/>
      <c r="L1896" s="275"/>
      <c r="M1896" s="276"/>
      <c r="N1896" s="277"/>
      <c r="O1896" s="277"/>
      <c r="P1896" s="277"/>
      <c r="Q1896" s="277"/>
      <c r="R1896" s="277"/>
      <c r="S1896" s="277"/>
      <c r="T1896" s="278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79" t="s">
        <v>233</v>
      </c>
      <c r="AU1896" s="279" t="s">
        <v>89</v>
      </c>
      <c r="AV1896" s="15" t="s">
        <v>114</v>
      </c>
      <c r="AW1896" s="15" t="s">
        <v>35</v>
      </c>
      <c r="AX1896" s="15" t="s">
        <v>87</v>
      </c>
      <c r="AY1896" s="279" t="s">
        <v>222</v>
      </c>
    </row>
    <row r="1897" s="2" customFormat="1" ht="24.15" customHeight="1">
      <c r="A1897" s="40"/>
      <c r="B1897" s="41"/>
      <c r="C1897" s="280" t="s">
        <v>1650</v>
      </c>
      <c r="D1897" s="280" t="s">
        <v>367</v>
      </c>
      <c r="E1897" s="281" t="s">
        <v>1651</v>
      </c>
      <c r="F1897" s="282" t="s">
        <v>1652</v>
      </c>
      <c r="G1897" s="283" t="s">
        <v>228</v>
      </c>
      <c r="H1897" s="284">
        <v>5.2800000000000002</v>
      </c>
      <c r="I1897" s="285"/>
      <c r="J1897" s="286">
        <f>ROUND(I1897*H1897,2)</f>
        <v>0</v>
      </c>
      <c r="K1897" s="282" t="s">
        <v>229</v>
      </c>
      <c r="L1897" s="287"/>
      <c r="M1897" s="288" t="s">
        <v>1</v>
      </c>
      <c r="N1897" s="289" t="s">
        <v>45</v>
      </c>
      <c r="O1897" s="93"/>
      <c r="P1897" s="238">
        <f>O1897*H1897</f>
        <v>0</v>
      </c>
      <c r="Q1897" s="238">
        <v>0.036110000000000003</v>
      </c>
      <c r="R1897" s="238">
        <f>Q1897*H1897</f>
        <v>0.19066080000000002</v>
      </c>
      <c r="S1897" s="238">
        <v>0</v>
      </c>
      <c r="T1897" s="239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40" t="s">
        <v>468</v>
      </c>
      <c r="AT1897" s="240" t="s">
        <v>367</v>
      </c>
      <c r="AU1897" s="240" t="s">
        <v>89</v>
      </c>
      <c r="AY1897" s="19" t="s">
        <v>222</v>
      </c>
      <c r="BE1897" s="241">
        <f>IF(N1897="základní",J1897,0)</f>
        <v>0</v>
      </c>
      <c r="BF1897" s="241">
        <f>IF(N1897="snížená",J1897,0)</f>
        <v>0</v>
      </c>
      <c r="BG1897" s="241">
        <f>IF(N1897="zákl. přenesená",J1897,0)</f>
        <v>0</v>
      </c>
      <c r="BH1897" s="241">
        <f>IF(N1897="sníž. přenesená",J1897,0)</f>
        <v>0</v>
      </c>
      <c r="BI1897" s="241">
        <f>IF(N1897="nulová",J1897,0)</f>
        <v>0</v>
      </c>
      <c r="BJ1897" s="19" t="s">
        <v>87</v>
      </c>
      <c r="BK1897" s="241">
        <f>ROUND(I1897*H1897,2)</f>
        <v>0</v>
      </c>
      <c r="BL1897" s="19" t="s">
        <v>267</v>
      </c>
      <c r="BM1897" s="240" t="s">
        <v>1653</v>
      </c>
    </row>
    <row r="1898" s="13" customFormat="1">
      <c r="A1898" s="13"/>
      <c r="B1898" s="247"/>
      <c r="C1898" s="248"/>
      <c r="D1898" s="249" t="s">
        <v>233</v>
      </c>
      <c r="E1898" s="250" t="s">
        <v>1</v>
      </c>
      <c r="F1898" s="251" t="s">
        <v>234</v>
      </c>
      <c r="G1898" s="248"/>
      <c r="H1898" s="250" t="s">
        <v>1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7" t="s">
        <v>233</v>
      </c>
      <c r="AU1898" s="257" t="s">
        <v>89</v>
      </c>
      <c r="AV1898" s="13" t="s">
        <v>87</v>
      </c>
      <c r="AW1898" s="13" t="s">
        <v>35</v>
      </c>
      <c r="AX1898" s="13" t="s">
        <v>80</v>
      </c>
      <c r="AY1898" s="257" t="s">
        <v>222</v>
      </c>
    </row>
    <row r="1899" s="13" customFormat="1">
      <c r="A1899" s="13"/>
      <c r="B1899" s="247"/>
      <c r="C1899" s="248"/>
      <c r="D1899" s="249" t="s">
        <v>233</v>
      </c>
      <c r="E1899" s="250" t="s">
        <v>1</v>
      </c>
      <c r="F1899" s="251" t="s">
        <v>235</v>
      </c>
      <c r="G1899" s="248"/>
      <c r="H1899" s="250" t="s">
        <v>1</v>
      </c>
      <c r="I1899" s="252"/>
      <c r="J1899" s="248"/>
      <c r="K1899" s="248"/>
      <c r="L1899" s="253"/>
      <c r="M1899" s="254"/>
      <c r="N1899" s="255"/>
      <c r="O1899" s="255"/>
      <c r="P1899" s="255"/>
      <c r="Q1899" s="255"/>
      <c r="R1899" s="255"/>
      <c r="S1899" s="255"/>
      <c r="T1899" s="25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7" t="s">
        <v>233</v>
      </c>
      <c r="AU1899" s="257" t="s">
        <v>89</v>
      </c>
      <c r="AV1899" s="13" t="s">
        <v>87</v>
      </c>
      <c r="AW1899" s="13" t="s">
        <v>35</v>
      </c>
      <c r="AX1899" s="13" t="s">
        <v>80</v>
      </c>
      <c r="AY1899" s="257" t="s">
        <v>222</v>
      </c>
    </row>
    <row r="1900" s="13" customFormat="1">
      <c r="A1900" s="13"/>
      <c r="B1900" s="247"/>
      <c r="C1900" s="248"/>
      <c r="D1900" s="249" t="s">
        <v>233</v>
      </c>
      <c r="E1900" s="250" t="s">
        <v>1</v>
      </c>
      <c r="F1900" s="251" t="s">
        <v>237</v>
      </c>
      <c r="G1900" s="248"/>
      <c r="H1900" s="250" t="s">
        <v>1</v>
      </c>
      <c r="I1900" s="252"/>
      <c r="J1900" s="248"/>
      <c r="K1900" s="248"/>
      <c r="L1900" s="253"/>
      <c r="M1900" s="254"/>
      <c r="N1900" s="255"/>
      <c r="O1900" s="255"/>
      <c r="P1900" s="255"/>
      <c r="Q1900" s="255"/>
      <c r="R1900" s="255"/>
      <c r="S1900" s="255"/>
      <c r="T1900" s="256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7" t="s">
        <v>233</v>
      </c>
      <c r="AU1900" s="257" t="s">
        <v>89</v>
      </c>
      <c r="AV1900" s="13" t="s">
        <v>87</v>
      </c>
      <c r="AW1900" s="13" t="s">
        <v>35</v>
      </c>
      <c r="AX1900" s="13" t="s">
        <v>80</v>
      </c>
      <c r="AY1900" s="257" t="s">
        <v>222</v>
      </c>
    </row>
    <row r="1901" s="13" customFormat="1">
      <c r="A1901" s="13"/>
      <c r="B1901" s="247"/>
      <c r="C1901" s="248"/>
      <c r="D1901" s="249" t="s">
        <v>233</v>
      </c>
      <c r="E1901" s="250" t="s">
        <v>1</v>
      </c>
      <c r="F1901" s="251" t="s">
        <v>1637</v>
      </c>
      <c r="G1901" s="248"/>
      <c r="H1901" s="250" t="s">
        <v>1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7" t="s">
        <v>233</v>
      </c>
      <c r="AU1901" s="257" t="s">
        <v>89</v>
      </c>
      <c r="AV1901" s="13" t="s">
        <v>87</v>
      </c>
      <c r="AW1901" s="13" t="s">
        <v>35</v>
      </c>
      <c r="AX1901" s="13" t="s">
        <v>80</v>
      </c>
      <c r="AY1901" s="257" t="s">
        <v>222</v>
      </c>
    </row>
    <row r="1902" s="14" customFormat="1">
      <c r="A1902" s="14"/>
      <c r="B1902" s="258"/>
      <c r="C1902" s="259"/>
      <c r="D1902" s="249" t="s">
        <v>233</v>
      </c>
      <c r="E1902" s="260" t="s">
        <v>1</v>
      </c>
      <c r="F1902" s="261" t="s">
        <v>1654</v>
      </c>
      <c r="G1902" s="259"/>
      <c r="H1902" s="262">
        <v>5.2800000000000002</v>
      </c>
      <c r="I1902" s="263"/>
      <c r="J1902" s="259"/>
      <c r="K1902" s="259"/>
      <c r="L1902" s="264"/>
      <c r="M1902" s="265"/>
      <c r="N1902" s="266"/>
      <c r="O1902" s="266"/>
      <c r="P1902" s="266"/>
      <c r="Q1902" s="266"/>
      <c r="R1902" s="266"/>
      <c r="S1902" s="266"/>
      <c r="T1902" s="267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8" t="s">
        <v>233</v>
      </c>
      <c r="AU1902" s="268" t="s">
        <v>89</v>
      </c>
      <c r="AV1902" s="14" t="s">
        <v>89</v>
      </c>
      <c r="AW1902" s="14" t="s">
        <v>35</v>
      </c>
      <c r="AX1902" s="14" t="s">
        <v>80</v>
      </c>
      <c r="AY1902" s="268" t="s">
        <v>222</v>
      </c>
    </row>
    <row r="1903" s="15" customFormat="1">
      <c r="A1903" s="15"/>
      <c r="B1903" s="269"/>
      <c r="C1903" s="270"/>
      <c r="D1903" s="249" t="s">
        <v>233</v>
      </c>
      <c r="E1903" s="271" t="s">
        <v>1</v>
      </c>
      <c r="F1903" s="272" t="s">
        <v>242</v>
      </c>
      <c r="G1903" s="270"/>
      <c r="H1903" s="273">
        <v>5.2800000000000002</v>
      </c>
      <c r="I1903" s="274"/>
      <c r="J1903" s="270"/>
      <c r="K1903" s="270"/>
      <c r="L1903" s="275"/>
      <c r="M1903" s="276"/>
      <c r="N1903" s="277"/>
      <c r="O1903" s="277"/>
      <c r="P1903" s="277"/>
      <c r="Q1903" s="277"/>
      <c r="R1903" s="277"/>
      <c r="S1903" s="277"/>
      <c r="T1903" s="278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79" t="s">
        <v>233</v>
      </c>
      <c r="AU1903" s="279" t="s">
        <v>89</v>
      </c>
      <c r="AV1903" s="15" t="s">
        <v>114</v>
      </c>
      <c r="AW1903" s="15" t="s">
        <v>35</v>
      </c>
      <c r="AX1903" s="15" t="s">
        <v>87</v>
      </c>
      <c r="AY1903" s="279" t="s">
        <v>222</v>
      </c>
    </row>
    <row r="1904" s="2" customFormat="1" ht="24.15" customHeight="1">
      <c r="A1904" s="40"/>
      <c r="B1904" s="41"/>
      <c r="C1904" s="229" t="s">
        <v>1268</v>
      </c>
      <c r="D1904" s="229" t="s">
        <v>225</v>
      </c>
      <c r="E1904" s="230" t="s">
        <v>1655</v>
      </c>
      <c r="F1904" s="231" t="s">
        <v>1656</v>
      </c>
      <c r="G1904" s="232" t="s">
        <v>477</v>
      </c>
      <c r="H1904" s="233">
        <v>9</v>
      </c>
      <c r="I1904" s="234"/>
      <c r="J1904" s="235">
        <f>ROUND(I1904*H1904,2)</f>
        <v>0</v>
      </c>
      <c r="K1904" s="231" t="s">
        <v>229</v>
      </c>
      <c r="L1904" s="46"/>
      <c r="M1904" s="236" t="s">
        <v>1</v>
      </c>
      <c r="N1904" s="237" t="s">
        <v>45</v>
      </c>
      <c r="O1904" s="93"/>
      <c r="P1904" s="238">
        <f>O1904*H1904</f>
        <v>0</v>
      </c>
      <c r="Q1904" s="238">
        <v>0.00027</v>
      </c>
      <c r="R1904" s="238">
        <f>Q1904*H1904</f>
        <v>0.0024299999999999999</v>
      </c>
      <c r="S1904" s="238">
        <v>0</v>
      </c>
      <c r="T1904" s="239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40" t="s">
        <v>267</v>
      </c>
      <c r="AT1904" s="240" t="s">
        <v>225</v>
      </c>
      <c r="AU1904" s="240" t="s">
        <v>89</v>
      </c>
      <c r="AY1904" s="19" t="s">
        <v>222</v>
      </c>
      <c r="BE1904" s="241">
        <f>IF(N1904="základní",J1904,0)</f>
        <v>0</v>
      </c>
      <c r="BF1904" s="241">
        <f>IF(N1904="snížená",J1904,0)</f>
        <v>0</v>
      </c>
      <c r="BG1904" s="241">
        <f>IF(N1904="zákl. přenesená",J1904,0)</f>
        <v>0</v>
      </c>
      <c r="BH1904" s="241">
        <f>IF(N1904="sníž. přenesená",J1904,0)</f>
        <v>0</v>
      </c>
      <c r="BI1904" s="241">
        <f>IF(N1904="nulová",J1904,0)</f>
        <v>0</v>
      </c>
      <c r="BJ1904" s="19" t="s">
        <v>87</v>
      </c>
      <c r="BK1904" s="241">
        <f>ROUND(I1904*H1904,2)</f>
        <v>0</v>
      </c>
      <c r="BL1904" s="19" t="s">
        <v>267</v>
      </c>
      <c r="BM1904" s="240" t="s">
        <v>1657</v>
      </c>
    </row>
    <row r="1905" s="2" customFormat="1">
      <c r="A1905" s="40"/>
      <c r="B1905" s="41"/>
      <c r="C1905" s="42"/>
      <c r="D1905" s="242" t="s">
        <v>231</v>
      </c>
      <c r="E1905" s="42"/>
      <c r="F1905" s="243" t="s">
        <v>1658</v>
      </c>
      <c r="G1905" s="42"/>
      <c r="H1905" s="42"/>
      <c r="I1905" s="244"/>
      <c r="J1905" s="42"/>
      <c r="K1905" s="42"/>
      <c r="L1905" s="46"/>
      <c r="M1905" s="245"/>
      <c r="N1905" s="246"/>
      <c r="O1905" s="93"/>
      <c r="P1905" s="93"/>
      <c r="Q1905" s="93"/>
      <c r="R1905" s="93"/>
      <c r="S1905" s="93"/>
      <c r="T1905" s="94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231</v>
      </c>
      <c r="AU1905" s="19" t="s">
        <v>89</v>
      </c>
    </row>
    <row r="1906" s="13" customFormat="1">
      <c r="A1906" s="13"/>
      <c r="B1906" s="247"/>
      <c r="C1906" s="248"/>
      <c r="D1906" s="249" t="s">
        <v>233</v>
      </c>
      <c r="E1906" s="250" t="s">
        <v>1</v>
      </c>
      <c r="F1906" s="251" t="s">
        <v>234</v>
      </c>
      <c r="G1906" s="248"/>
      <c r="H1906" s="250" t="s">
        <v>1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7" t="s">
        <v>233</v>
      </c>
      <c r="AU1906" s="257" t="s">
        <v>89</v>
      </c>
      <c r="AV1906" s="13" t="s">
        <v>87</v>
      </c>
      <c r="AW1906" s="13" t="s">
        <v>35</v>
      </c>
      <c r="AX1906" s="13" t="s">
        <v>80</v>
      </c>
      <c r="AY1906" s="257" t="s">
        <v>222</v>
      </c>
    </row>
    <row r="1907" s="13" customFormat="1">
      <c r="A1907" s="13"/>
      <c r="B1907" s="247"/>
      <c r="C1907" s="248"/>
      <c r="D1907" s="249" t="s">
        <v>233</v>
      </c>
      <c r="E1907" s="250" t="s">
        <v>1</v>
      </c>
      <c r="F1907" s="251" t="s">
        <v>235</v>
      </c>
      <c r="G1907" s="248"/>
      <c r="H1907" s="250" t="s">
        <v>1</v>
      </c>
      <c r="I1907" s="252"/>
      <c r="J1907" s="248"/>
      <c r="K1907" s="248"/>
      <c r="L1907" s="253"/>
      <c r="M1907" s="254"/>
      <c r="N1907" s="255"/>
      <c r="O1907" s="255"/>
      <c r="P1907" s="255"/>
      <c r="Q1907" s="255"/>
      <c r="R1907" s="255"/>
      <c r="S1907" s="255"/>
      <c r="T1907" s="256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7" t="s">
        <v>233</v>
      </c>
      <c r="AU1907" s="257" t="s">
        <v>89</v>
      </c>
      <c r="AV1907" s="13" t="s">
        <v>87</v>
      </c>
      <c r="AW1907" s="13" t="s">
        <v>35</v>
      </c>
      <c r="AX1907" s="13" t="s">
        <v>80</v>
      </c>
      <c r="AY1907" s="257" t="s">
        <v>222</v>
      </c>
    </row>
    <row r="1908" s="13" customFormat="1">
      <c r="A1908" s="13"/>
      <c r="B1908" s="247"/>
      <c r="C1908" s="248"/>
      <c r="D1908" s="249" t="s">
        <v>233</v>
      </c>
      <c r="E1908" s="250" t="s">
        <v>1</v>
      </c>
      <c r="F1908" s="251" t="s">
        <v>237</v>
      </c>
      <c r="G1908" s="248"/>
      <c r="H1908" s="250" t="s">
        <v>1</v>
      </c>
      <c r="I1908" s="252"/>
      <c r="J1908" s="248"/>
      <c r="K1908" s="248"/>
      <c r="L1908" s="253"/>
      <c r="M1908" s="254"/>
      <c r="N1908" s="255"/>
      <c r="O1908" s="255"/>
      <c r="P1908" s="255"/>
      <c r="Q1908" s="255"/>
      <c r="R1908" s="255"/>
      <c r="S1908" s="255"/>
      <c r="T1908" s="256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7" t="s">
        <v>233</v>
      </c>
      <c r="AU1908" s="257" t="s">
        <v>89</v>
      </c>
      <c r="AV1908" s="13" t="s">
        <v>87</v>
      </c>
      <c r="AW1908" s="13" t="s">
        <v>35</v>
      </c>
      <c r="AX1908" s="13" t="s">
        <v>80</v>
      </c>
      <c r="AY1908" s="257" t="s">
        <v>222</v>
      </c>
    </row>
    <row r="1909" s="13" customFormat="1">
      <c r="A1909" s="13"/>
      <c r="B1909" s="247"/>
      <c r="C1909" s="248"/>
      <c r="D1909" s="249" t="s">
        <v>233</v>
      </c>
      <c r="E1909" s="250" t="s">
        <v>1</v>
      </c>
      <c r="F1909" s="251" t="s">
        <v>1637</v>
      </c>
      <c r="G1909" s="248"/>
      <c r="H1909" s="250" t="s">
        <v>1</v>
      </c>
      <c r="I1909" s="252"/>
      <c r="J1909" s="248"/>
      <c r="K1909" s="248"/>
      <c r="L1909" s="253"/>
      <c r="M1909" s="254"/>
      <c r="N1909" s="255"/>
      <c r="O1909" s="255"/>
      <c r="P1909" s="255"/>
      <c r="Q1909" s="255"/>
      <c r="R1909" s="255"/>
      <c r="S1909" s="255"/>
      <c r="T1909" s="256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7" t="s">
        <v>233</v>
      </c>
      <c r="AU1909" s="257" t="s">
        <v>89</v>
      </c>
      <c r="AV1909" s="13" t="s">
        <v>87</v>
      </c>
      <c r="AW1909" s="13" t="s">
        <v>35</v>
      </c>
      <c r="AX1909" s="13" t="s">
        <v>80</v>
      </c>
      <c r="AY1909" s="257" t="s">
        <v>222</v>
      </c>
    </row>
    <row r="1910" s="14" customFormat="1">
      <c r="A1910" s="14"/>
      <c r="B1910" s="258"/>
      <c r="C1910" s="259"/>
      <c r="D1910" s="249" t="s">
        <v>233</v>
      </c>
      <c r="E1910" s="260" t="s">
        <v>1</v>
      </c>
      <c r="F1910" s="261" t="s">
        <v>1659</v>
      </c>
      <c r="G1910" s="259"/>
      <c r="H1910" s="262">
        <v>3</v>
      </c>
      <c r="I1910" s="263"/>
      <c r="J1910" s="259"/>
      <c r="K1910" s="259"/>
      <c r="L1910" s="264"/>
      <c r="M1910" s="265"/>
      <c r="N1910" s="266"/>
      <c r="O1910" s="266"/>
      <c r="P1910" s="266"/>
      <c r="Q1910" s="266"/>
      <c r="R1910" s="266"/>
      <c r="S1910" s="266"/>
      <c r="T1910" s="267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8" t="s">
        <v>233</v>
      </c>
      <c r="AU1910" s="268" t="s">
        <v>89</v>
      </c>
      <c r="AV1910" s="14" t="s">
        <v>89</v>
      </c>
      <c r="AW1910" s="14" t="s">
        <v>35</v>
      </c>
      <c r="AX1910" s="14" t="s">
        <v>80</v>
      </c>
      <c r="AY1910" s="268" t="s">
        <v>222</v>
      </c>
    </row>
    <row r="1911" s="14" customFormat="1">
      <c r="A1911" s="14"/>
      <c r="B1911" s="258"/>
      <c r="C1911" s="259"/>
      <c r="D1911" s="249" t="s">
        <v>233</v>
      </c>
      <c r="E1911" s="260" t="s">
        <v>1</v>
      </c>
      <c r="F1911" s="261" t="s">
        <v>1660</v>
      </c>
      <c r="G1911" s="259"/>
      <c r="H1911" s="262">
        <v>6</v>
      </c>
      <c r="I1911" s="263"/>
      <c r="J1911" s="259"/>
      <c r="K1911" s="259"/>
      <c r="L1911" s="264"/>
      <c r="M1911" s="265"/>
      <c r="N1911" s="266"/>
      <c r="O1911" s="266"/>
      <c r="P1911" s="266"/>
      <c r="Q1911" s="266"/>
      <c r="R1911" s="266"/>
      <c r="S1911" s="266"/>
      <c r="T1911" s="267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8" t="s">
        <v>233</v>
      </c>
      <c r="AU1911" s="268" t="s">
        <v>89</v>
      </c>
      <c r="AV1911" s="14" t="s">
        <v>89</v>
      </c>
      <c r="AW1911" s="14" t="s">
        <v>35</v>
      </c>
      <c r="AX1911" s="14" t="s">
        <v>80</v>
      </c>
      <c r="AY1911" s="268" t="s">
        <v>222</v>
      </c>
    </row>
    <row r="1912" s="15" customFormat="1">
      <c r="A1912" s="15"/>
      <c r="B1912" s="269"/>
      <c r="C1912" s="270"/>
      <c r="D1912" s="249" t="s">
        <v>233</v>
      </c>
      <c r="E1912" s="271" t="s">
        <v>1</v>
      </c>
      <c r="F1912" s="272" t="s">
        <v>242</v>
      </c>
      <c r="G1912" s="270"/>
      <c r="H1912" s="273">
        <v>9</v>
      </c>
      <c r="I1912" s="274"/>
      <c r="J1912" s="270"/>
      <c r="K1912" s="270"/>
      <c r="L1912" s="275"/>
      <c r="M1912" s="276"/>
      <c r="N1912" s="277"/>
      <c r="O1912" s="277"/>
      <c r="P1912" s="277"/>
      <c r="Q1912" s="277"/>
      <c r="R1912" s="277"/>
      <c r="S1912" s="277"/>
      <c r="T1912" s="278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79" t="s">
        <v>233</v>
      </c>
      <c r="AU1912" s="279" t="s">
        <v>89</v>
      </c>
      <c r="AV1912" s="15" t="s">
        <v>114</v>
      </c>
      <c r="AW1912" s="15" t="s">
        <v>35</v>
      </c>
      <c r="AX1912" s="15" t="s">
        <v>87</v>
      </c>
      <c r="AY1912" s="279" t="s">
        <v>222</v>
      </c>
    </row>
    <row r="1913" s="2" customFormat="1" ht="21.75" customHeight="1">
      <c r="A1913" s="40"/>
      <c r="B1913" s="41"/>
      <c r="C1913" s="280" t="s">
        <v>1661</v>
      </c>
      <c r="D1913" s="280" t="s">
        <v>367</v>
      </c>
      <c r="E1913" s="281" t="s">
        <v>1662</v>
      </c>
      <c r="F1913" s="282" t="s">
        <v>1663</v>
      </c>
      <c r="G1913" s="283" t="s">
        <v>228</v>
      </c>
      <c r="H1913" s="284">
        <v>7.54</v>
      </c>
      <c r="I1913" s="285"/>
      <c r="J1913" s="286">
        <f>ROUND(I1913*H1913,2)</f>
        <v>0</v>
      </c>
      <c r="K1913" s="282" t="s">
        <v>229</v>
      </c>
      <c r="L1913" s="287"/>
      <c r="M1913" s="288" t="s">
        <v>1</v>
      </c>
      <c r="N1913" s="289" t="s">
        <v>45</v>
      </c>
      <c r="O1913" s="93"/>
      <c r="P1913" s="238">
        <f>O1913*H1913</f>
        <v>0</v>
      </c>
      <c r="Q1913" s="238">
        <v>0.040280000000000003</v>
      </c>
      <c r="R1913" s="238">
        <f>Q1913*H1913</f>
        <v>0.30371120000000001</v>
      </c>
      <c r="S1913" s="238">
        <v>0</v>
      </c>
      <c r="T1913" s="239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40" t="s">
        <v>468</v>
      </c>
      <c r="AT1913" s="240" t="s">
        <v>367</v>
      </c>
      <c r="AU1913" s="240" t="s">
        <v>89</v>
      </c>
      <c r="AY1913" s="19" t="s">
        <v>222</v>
      </c>
      <c r="BE1913" s="241">
        <f>IF(N1913="základní",J1913,0)</f>
        <v>0</v>
      </c>
      <c r="BF1913" s="241">
        <f>IF(N1913="snížená",J1913,0)</f>
        <v>0</v>
      </c>
      <c r="BG1913" s="241">
        <f>IF(N1913="zákl. přenesená",J1913,0)</f>
        <v>0</v>
      </c>
      <c r="BH1913" s="241">
        <f>IF(N1913="sníž. přenesená",J1913,0)</f>
        <v>0</v>
      </c>
      <c r="BI1913" s="241">
        <f>IF(N1913="nulová",J1913,0)</f>
        <v>0</v>
      </c>
      <c r="BJ1913" s="19" t="s">
        <v>87</v>
      </c>
      <c r="BK1913" s="241">
        <f>ROUND(I1913*H1913,2)</f>
        <v>0</v>
      </c>
      <c r="BL1913" s="19" t="s">
        <v>267</v>
      </c>
      <c r="BM1913" s="240" t="s">
        <v>1664</v>
      </c>
    </row>
    <row r="1914" s="13" customFormat="1">
      <c r="A1914" s="13"/>
      <c r="B1914" s="247"/>
      <c r="C1914" s="248"/>
      <c r="D1914" s="249" t="s">
        <v>233</v>
      </c>
      <c r="E1914" s="250" t="s">
        <v>1</v>
      </c>
      <c r="F1914" s="251" t="s">
        <v>234</v>
      </c>
      <c r="G1914" s="248"/>
      <c r="H1914" s="250" t="s">
        <v>1</v>
      </c>
      <c r="I1914" s="252"/>
      <c r="J1914" s="248"/>
      <c r="K1914" s="248"/>
      <c r="L1914" s="253"/>
      <c r="M1914" s="254"/>
      <c r="N1914" s="255"/>
      <c r="O1914" s="255"/>
      <c r="P1914" s="255"/>
      <c r="Q1914" s="255"/>
      <c r="R1914" s="255"/>
      <c r="S1914" s="255"/>
      <c r="T1914" s="256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7" t="s">
        <v>233</v>
      </c>
      <c r="AU1914" s="257" t="s">
        <v>89</v>
      </c>
      <c r="AV1914" s="13" t="s">
        <v>87</v>
      </c>
      <c r="AW1914" s="13" t="s">
        <v>35</v>
      </c>
      <c r="AX1914" s="13" t="s">
        <v>80</v>
      </c>
      <c r="AY1914" s="257" t="s">
        <v>222</v>
      </c>
    </row>
    <row r="1915" s="13" customFormat="1">
      <c r="A1915" s="13"/>
      <c r="B1915" s="247"/>
      <c r="C1915" s="248"/>
      <c r="D1915" s="249" t="s">
        <v>233</v>
      </c>
      <c r="E1915" s="250" t="s">
        <v>1</v>
      </c>
      <c r="F1915" s="251" t="s">
        <v>235</v>
      </c>
      <c r="G1915" s="248"/>
      <c r="H1915" s="250" t="s">
        <v>1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7" t="s">
        <v>233</v>
      </c>
      <c r="AU1915" s="257" t="s">
        <v>89</v>
      </c>
      <c r="AV1915" s="13" t="s">
        <v>87</v>
      </c>
      <c r="AW1915" s="13" t="s">
        <v>35</v>
      </c>
      <c r="AX1915" s="13" t="s">
        <v>80</v>
      </c>
      <c r="AY1915" s="257" t="s">
        <v>222</v>
      </c>
    </row>
    <row r="1916" s="13" customFormat="1">
      <c r="A1916" s="13"/>
      <c r="B1916" s="247"/>
      <c r="C1916" s="248"/>
      <c r="D1916" s="249" t="s">
        <v>233</v>
      </c>
      <c r="E1916" s="250" t="s">
        <v>1</v>
      </c>
      <c r="F1916" s="251" t="s">
        <v>237</v>
      </c>
      <c r="G1916" s="248"/>
      <c r="H1916" s="250" t="s">
        <v>1</v>
      </c>
      <c r="I1916" s="252"/>
      <c r="J1916" s="248"/>
      <c r="K1916" s="248"/>
      <c r="L1916" s="253"/>
      <c r="M1916" s="254"/>
      <c r="N1916" s="255"/>
      <c r="O1916" s="255"/>
      <c r="P1916" s="255"/>
      <c r="Q1916" s="255"/>
      <c r="R1916" s="255"/>
      <c r="S1916" s="255"/>
      <c r="T1916" s="256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7" t="s">
        <v>233</v>
      </c>
      <c r="AU1916" s="257" t="s">
        <v>89</v>
      </c>
      <c r="AV1916" s="13" t="s">
        <v>87</v>
      </c>
      <c r="AW1916" s="13" t="s">
        <v>35</v>
      </c>
      <c r="AX1916" s="13" t="s">
        <v>80</v>
      </c>
      <c r="AY1916" s="257" t="s">
        <v>222</v>
      </c>
    </row>
    <row r="1917" s="13" customFormat="1">
      <c r="A1917" s="13"/>
      <c r="B1917" s="247"/>
      <c r="C1917" s="248"/>
      <c r="D1917" s="249" t="s">
        <v>233</v>
      </c>
      <c r="E1917" s="250" t="s">
        <v>1</v>
      </c>
      <c r="F1917" s="251" t="s">
        <v>1637</v>
      </c>
      <c r="G1917" s="248"/>
      <c r="H1917" s="250" t="s">
        <v>1</v>
      </c>
      <c r="I1917" s="252"/>
      <c r="J1917" s="248"/>
      <c r="K1917" s="248"/>
      <c r="L1917" s="253"/>
      <c r="M1917" s="254"/>
      <c r="N1917" s="255"/>
      <c r="O1917" s="255"/>
      <c r="P1917" s="255"/>
      <c r="Q1917" s="255"/>
      <c r="R1917" s="255"/>
      <c r="S1917" s="255"/>
      <c r="T1917" s="256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7" t="s">
        <v>233</v>
      </c>
      <c r="AU1917" s="257" t="s">
        <v>89</v>
      </c>
      <c r="AV1917" s="13" t="s">
        <v>87</v>
      </c>
      <c r="AW1917" s="13" t="s">
        <v>35</v>
      </c>
      <c r="AX1917" s="13" t="s">
        <v>80</v>
      </c>
      <c r="AY1917" s="257" t="s">
        <v>222</v>
      </c>
    </row>
    <row r="1918" s="14" customFormat="1">
      <c r="A1918" s="14"/>
      <c r="B1918" s="258"/>
      <c r="C1918" s="259"/>
      <c r="D1918" s="249" t="s">
        <v>233</v>
      </c>
      <c r="E1918" s="260" t="s">
        <v>1</v>
      </c>
      <c r="F1918" s="261" t="s">
        <v>1665</v>
      </c>
      <c r="G1918" s="259"/>
      <c r="H1918" s="262">
        <v>2.3399999999999999</v>
      </c>
      <c r="I1918" s="263"/>
      <c r="J1918" s="259"/>
      <c r="K1918" s="259"/>
      <c r="L1918" s="264"/>
      <c r="M1918" s="265"/>
      <c r="N1918" s="266"/>
      <c r="O1918" s="266"/>
      <c r="P1918" s="266"/>
      <c r="Q1918" s="266"/>
      <c r="R1918" s="266"/>
      <c r="S1918" s="266"/>
      <c r="T1918" s="267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68" t="s">
        <v>233</v>
      </c>
      <c r="AU1918" s="268" t="s">
        <v>89</v>
      </c>
      <c r="AV1918" s="14" t="s">
        <v>89</v>
      </c>
      <c r="AW1918" s="14" t="s">
        <v>35</v>
      </c>
      <c r="AX1918" s="14" t="s">
        <v>80</v>
      </c>
      <c r="AY1918" s="268" t="s">
        <v>222</v>
      </c>
    </row>
    <row r="1919" s="14" customFormat="1">
      <c r="A1919" s="14"/>
      <c r="B1919" s="258"/>
      <c r="C1919" s="259"/>
      <c r="D1919" s="249" t="s">
        <v>233</v>
      </c>
      <c r="E1919" s="260" t="s">
        <v>1</v>
      </c>
      <c r="F1919" s="261" t="s">
        <v>1666</v>
      </c>
      <c r="G1919" s="259"/>
      <c r="H1919" s="262">
        <v>5.2000000000000002</v>
      </c>
      <c r="I1919" s="263"/>
      <c r="J1919" s="259"/>
      <c r="K1919" s="259"/>
      <c r="L1919" s="264"/>
      <c r="M1919" s="265"/>
      <c r="N1919" s="266"/>
      <c r="O1919" s="266"/>
      <c r="P1919" s="266"/>
      <c r="Q1919" s="266"/>
      <c r="R1919" s="266"/>
      <c r="S1919" s="266"/>
      <c r="T1919" s="267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8" t="s">
        <v>233</v>
      </c>
      <c r="AU1919" s="268" t="s">
        <v>89</v>
      </c>
      <c r="AV1919" s="14" t="s">
        <v>89</v>
      </c>
      <c r="AW1919" s="14" t="s">
        <v>35</v>
      </c>
      <c r="AX1919" s="14" t="s">
        <v>80</v>
      </c>
      <c r="AY1919" s="268" t="s">
        <v>222</v>
      </c>
    </row>
    <row r="1920" s="15" customFormat="1">
      <c r="A1920" s="15"/>
      <c r="B1920" s="269"/>
      <c r="C1920" s="270"/>
      <c r="D1920" s="249" t="s">
        <v>233</v>
      </c>
      <c r="E1920" s="271" t="s">
        <v>1</v>
      </c>
      <c r="F1920" s="272" t="s">
        <v>242</v>
      </c>
      <c r="G1920" s="270"/>
      <c r="H1920" s="273">
        <v>7.54</v>
      </c>
      <c r="I1920" s="274"/>
      <c r="J1920" s="270"/>
      <c r="K1920" s="270"/>
      <c r="L1920" s="275"/>
      <c r="M1920" s="276"/>
      <c r="N1920" s="277"/>
      <c r="O1920" s="277"/>
      <c r="P1920" s="277"/>
      <c r="Q1920" s="277"/>
      <c r="R1920" s="277"/>
      <c r="S1920" s="277"/>
      <c r="T1920" s="278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79" t="s">
        <v>233</v>
      </c>
      <c r="AU1920" s="279" t="s">
        <v>89</v>
      </c>
      <c r="AV1920" s="15" t="s">
        <v>114</v>
      </c>
      <c r="AW1920" s="15" t="s">
        <v>35</v>
      </c>
      <c r="AX1920" s="15" t="s">
        <v>87</v>
      </c>
      <c r="AY1920" s="279" t="s">
        <v>222</v>
      </c>
    </row>
    <row r="1921" s="2" customFormat="1" ht="24.15" customHeight="1">
      <c r="A1921" s="40"/>
      <c r="B1921" s="41"/>
      <c r="C1921" s="229" t="s">
        <v>1276</v>
      </c>
      <c r="D1921" s="229" t="s">
        <v>225</v>
      </c>
      <c r="E1921" s="230" t="s">
        <v>1667</v>
      </c>
      <c r="F1921" s="231" t="s">
        <v>1668</v>
      </c>
      <c r="G1921" s="232" t="s">
        <v>477</v>
      </c>
      <c r="H1921" s="233">
        <v>8</v>
      </c>
      <c r="I1921" s="234"/>
      <c r="J1921" s="235">
        <f>ROUND(I1921*H1921,2)</f>
        <v>0</v>
      </c>
      <c r="K1921" s="231" t="s">
        <v>229</v>
      </c>
      <c r="L1921" s="46"/>
      <c r="M1921" s="236" t="s">
        <v>1</v>
      </c>
      <c r="N1921" s="237" t="s">
        <v>45</v>
      </c>
      <c r="O1921" s="93"/>
      <c r="P1921" s="238">
        <f>O1921*H1921</f>
        <v>0</v>
      </c>
      <c r="Q1921" s="238">
        <v>0</v>
      </c>
      <c r="R1921" s="238">
        <f>Q1921*H1921</f>
        <v>0</v>
      </c>
      <c r="S1921" s="238">
        <v>0</v>
      </c>
      <c r="T1921" s="239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40" t="s">
        <v>267</v>
      </c>
      <c r="AT1921" s="240" t="s">
        <v>225</v>
      </c>
      <c r="AU1921" s="240" t="s">
        <v>89</v>
      </c>
      <c r="AY1921" s="19" t="s">
        <v>222</v>
      </c>
      <c r="BE1921" s="241">
        <f>IF(N1921="základní",J1921,0)</f>
        <v>0</v>
      </c>
      <c r="BF1921" s="241">
        <f>IF(N1921="snížená",J1921,0)</f>
        <v>0</v>
      </c>
      <c r="BG1921" s="241">
        <f>IF(N1921="zákl. přenesená",J1921,0)</f>
        <v>0</v>
      </c>
      <c r="BH1921" s="241">
        <f>IF(N1921="sníž. přenesená",J1921,0)</f>
        <v>0</v>
      </c>
      <c r="BI1921" s="241">
        <f>IF(N1921="nulová",J1921,0)</f>
        <v>0</v>
      </c>
      <c r="BJ1921" s="19" t="s">
        <v>87</v>
      </c>
      <c r="BK1921" s="241">
        <f>ROUND(I1921*H1921,2)</f>
        <v>0</v>
      </c>
      <c r="BL1921" s="19" t="s">
        <v>267</v>
      </c>
      <c r="BM1921" s="240" t="s">
        <v>1669</v>
      </c>
    </row>
    <row r="1922" s="2" customFormat="1">
      <c r="A1922" s="40"/>
      <c r="B1922" s="41"/>
      <c r="C1922" s="42"/>
      <c r="D1922" s="242" t="s">
        <v>231</v>
      </c>
      <c r="E1922" s="42"/>
      <c r="F1922" s="243" t="s">
        <v>1670</v>
      </c>
      <c r="G1922" s="42"/>
      <c r="H1922" s="42"/>
      <c r="I1922" s="244"/>
      <c r="J1922" s="42"/>
      <c r="K1922" s="42"/>
      <c r="L1922" s="46"/>
      <c r="M1922" s="245"/>
      <c r="N1922" s="246"/>
      <c r="O1922" s="93"/>
      <c r="P1922" s="93"/>
      <c r="Q1922" s="93"/>
      <c r="R1922" s="93"/>
      <c r="S1922" s="93"/>
      <c r="T1922" s="94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231</v>
      </c>
      <c r="AU1922" s="19" t="s">
        <v>89</v>
      </c>
    </row>
    <row r="1923" s="13" customFormat="1">
      <c r="A1923" s="13"/>
      <c r="B1923" s="247"/>
      <c r="C1923" s="248"/>
      <c r="D1923" s="249" t="s">
        <v>233</v>
      </c>
      <c r="E1923" s="250" t="s">
        <v>1</v>
      </c>
      <c r="F1923" s="251" t="s">
        <v>234</v>
      </c>
      <c r="G1923" s="248"/>
      <c r="H1923" s="250" t="s">
        <v>1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7" t="s">
        <v>233</v>
      </c>
      <c r="AU1923" s="257" t="s">
        <v>89</v>
      </c>
      <c r="AV1923" s="13" t="s">
        <v>87</v>
      </c>
      <c r="AW1923" s="13" t="s">
        <v>35</v>
      </c>
      <c r="AX1923" s="13" t="s">
        <v>80</v>
      </c>
      <c r="AY1923" s="257" t="s">
        <v>222</v>
      </c>
    </row>
    <row r="1924" s="13" customFormat="1">
      <c r="A1924" s="13"/>
      <c r="B1924" s="247"/>
      <c r="C1924" s="248"/>
      <c r="D1924" s="249" t="s">
        <v>233</v>
      </c>
      <c r="E1924" s="250" t="s">
        <v>1</v>
      </c>
      <c r="F1924" s="251" t="s">
        <v>235</v>
      </c>
      <c r="G1924" s="248"/>
      <c r="H1924" s="250" t="s">
        <v>1</v>
      </c>
      <c r="I1924" s="252"/>
      <c r="J1924" s="248"/>
      <c r="K1924" s="248"/>
      <c r="L1924" s="253"/>
      <c r="M1924" s="254"/>
      <c r="N1924" s="255"/>
      <c r="O1924" s="255"/>
      <c r="P1924" s="255"/>
      <c r="Q1924" s="255"/>
      <c r="R1924" s="255"/>
      <c r="S1924" s="255"/>
      <c r="T1924" s="256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7" t="s">
        <v>233</v>
      </c>
      <c r="AU1924" s="257" t="s">
        <v>89</v>
      </c>
      <c r="AV1924" s="13" t="s">
        <v>87</v>
      </c>
      <c r="AW1924" s="13" t="s">
        <v>35</v>
      </c>
      <c r="AX1924" s="13" t="s">
        <v>80</v>
      </c>
      <c r="AY1924" s="257" t="s">
        <v>222</v>
      </c>
    </row>
    <row r="1925" s="13" customFormat="1">
      <c r="A1925" s="13"/>
      <c r="B1925" s="247"/>
      <c r="C1925" s="248"/>
      <c r="D1925" s="249" t="s">
        <v>233</v>
      </c>
      <c r="E1925" s="250" t="s">
        <v>1</v>
      </c>
      <c r="F1925" s="251" t="s">
        <v>237</v>
      </c>
      <c r="G1925" s="248"/>
      <c r="H1925" s="250" t="s">
        <v>1</v>
      </c>
      <c r="I1925" s="252"/>
      <c r="J1925" s="248"/>
      <c r="K1925" s="248"/>
      <c r="L1925" s="253"/>
      <c r="M1925" s="254"/>
      <c r="N1925" s="255"/>
      <c r="O1925" s="255"/>
      <c r="P1925" s="255"/>
      <c r="Q1925" s="255"/>
      <c r="R1925" s="255"/>
      <c r="S1925" s="255"/>
      <c r="T1925" s="256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7" t="s">
        <v>233</v>
      </c>
      <c r="AU1925" s="257" t="s">
        <v>89</v>
      </c>
      <c r="AV1925" s="13" t="s">
        <v>87</v>
      </c>
      <c r="AW1925" s="13" t="s">
        <v>35</v>
      </c>
      <c r="AX1925" s="13" t="s">
        <v>80</v>
      </c>
      <c r="AY1925" s="257" t="s">
        <v>222</v>
      </c>
    </row>
    <row r="1926" s="13" customFormat="1">
      <c r="A1926" s="13"/>
      <c r="B1926" s="247"/>
      <c r="C1926" s="248"/>
      <c r="D1926" s="249" t="s">
        <v>233</v>
      </c>
      <c r="E1926" s="250" t="s">
        <v>1</v>
      </c>
      <c r="F1926" s="251" t="s">
        <v>1283</v>
      </c>
      <c r="G1926" s="248"/>
      <c r="H1926" s="250" t="s">
        <v>1</v>
      </c>
      <c r="I1926" s="252"/>
      <c r="J1926" s="248"/>
      <c r="K1926" s="248"/>
      <c r="L1926" s="253"/>
      <c r="M1926" s="254"/>
      <c r="N1926" s="255"/>
      <c r="O1926" s="255"/>
      <c r="P1926" s="255"/>
      <c r="Q1926" s="255"/>
      <c r="R1926" s="255"/>
      <c r="S1926" s="255"/>
      <c r="T1926" s="256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7" t="s">
        <v>233</v>
      </c>
      <c r="AU1926" s="257" t="s">
        <v>89</v>
      </c>
      <c r="AV1926" s="13" t="s">
        <v>87</v>
      </c>
      <c r="AW1926" s="13" t="s">
        <v>35</v>
      </c>
      <c r="AX1926" s="13" t="s">
        <v>80</v>
      </c>
      <c r="AY1926" s="257" t="s">
        <v>222</v>
      </c>
    </row>
    <row r="1927" s="13" customFormat="1">
      <c r="A1927" s="13"/>
      <c r="B1927" s="247"/>
      <c r="C1927" s="248"/>
      <c r="D1927" s="249" t="s">
        <v>233</v>
      </c>
      <c r="E1927" s="250" t="s">
        <v>1</v>
      </c>
      <c r="F1927" s="251" t="s">
        <v>878</v>
      </c>
      <c r="G1927" s="248"/>
      <c r="H1927" s="250" t="s">
        <v>1</v>
      </c>
      <c r="I1927" s="252"/>
      <c r="J1927" s="248"/>
      <c r="K1927" s="248"/>
      <c r="L1927" s="253"/>
      <c r="M1927" s="254"/>
      <c r="N1927" s="255"/>
      <c r="O1927" s="255"/>
      <c r="P1927" s="255"/>
      <c r="Q1927" s="255"/>
      <c r="R1927" s="255"/>
      <c r="S1927" s="255"/>
      <c r="T1927" s="256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7" t="s">
        <v>233</v>
      </c>
      <c r="AU1927" s="257" t="s">
        <v>89</v>
      </c>
      <c r="AV1927" s="13" t="s">
        <v>87</v>
      </c>
      <c r="AW1927" s="13" t="s">
        <v>35</v>
      </c>
      <c r="AX1927" s="13" t="s">
        <v>80</v>
      </c>
      <c r="AY1927" s="257" t="s">
        <v>222</v>
      </c>
    </row>
    <row r="1928" s="14" customFormat="1">
      <c r="A1928" s="14"/>
      <c r="B1928" s="258"/>
      <c r="C1928" s="259"/>
      <c r="D1928" s="249" t="s">
        <v>233</v>
      </c>
      <c r="E1928" s="260" t="s">
        <v>1</v>
      </c>
      <c r="F1928" s="261" t="s">
        <v>879</v>
      </c>
      <c r="G1928" s="259"/>
      <c r="H1928" s="262">
        <v>2</v>
      </c>
      <c r="I1928" s="263"/>
      <c r="J1928" s="259"/>
      <c r="K1928" s="259"/>
      <c r="L1928" s="264"/>
      <c r="M1928" s="265"/>
      <c r="N1928" s="266"/>
      <c r="O1928" s="266"/>
      <c r="P1928" s="266"/>
      <c r="Q1928" s="266"/>
      <c r="R1928" s="266"/>
      <c r="S1928" s="266"/>
      <c r="T1928" s="267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8" t="s">
        <v>233</v>
      </c>
      <c r="AU1928" s="268" t="s">
        <v>89</v>
      </c>
      <c r="AV1928" s="14" t="s">
        <v>89</v>
      </c>
      <c r="AW1928" s="14" t="s">
        <v>35</v>
      </c>
      <c r="AX1928" s="14" t="s">
        <v>80</v>
      </c>
      <c r="AY1928" s="268" t="s">
        <v>222</v>
      </c>
    </row>
    <row r="1929" s="13" customFormat="1">
      <c r="A1929" s="13"/>
      <c r="B1929" s="247"/>
      <c r="C1929" s="248"/>
      <c r="D1929" s="249" t="s">
        <v>233</v>
      </c>
      <c r="E1929" s="250" t="s">
        <v>1</v>
      </c>
      <c r="F1929" s="251" t="s">
        <v>237</v>
      </c>
      <c r="G1929" s="248"/>
      <c r="H1929" s="250" t="s">
        <v>1</v>
      </c>
      <c r="I1929" s="252"/>
      <c r="J1929" s="248"/>
      <c r="K1929" s="248"/>
      <c r="L1929" s="253"/>
      <c r="M1929" s="254"/>
      <c r="N1929" s="255"/>
      <c r="O1929" s="255"/>
      <c r="P1929" s="255"/>
      <c r="Q1929" s="255"/>
      <c r="R1929" s="255"/>
      <c r="S1929" s="255"/>
      <c r="T1929" s="256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7" t="s">
        <v>233</v>
      </c>
      <c r="AU1929" s="257" t="s">
        <v>89</v>
      </c>
      <c r="AV1929" s="13" t="s">
        <v>87</v>
      </c>
      <c r="AW1929" s="13" t="s">
        <v>35</v>
      </c>
      <c r="AX1929" s="13" t="s">
        <v>80</v>
      </c>
      <c r="AY1929" s="257" t="s">
        <v>222</v>
      </c>
    </row>
    <row r="1930" s="13" customFormat="1">
      <c r="A1930" s="13"/>
      <c r="B1930" s="247"/>
      <c r="C1930" s="248"/>
      <c r="D1930" s="249" t="s">
        <v>233</v>
      </c>
      <c r="E1930" s="250" t="s">
        <v>1</v>
      </c>
      <c r="F1930" s="251" t="s">
        <v>875</v>
      </c>
      <c r="G1930" s="248"/>
      <c r="H1930" s="250" t="s">
        <v>1</v>
      </c>
      <c r="I1930" s="252"/>
      <c r="J1930" s="248"/>
      <c r="K1930" s="248"/>
      <c r="L1930" s="253"/>
      <c r="M1930" s="254"/>
      <c r="N1930" s="255"/>
      <c r="O1930" s="255"/>
      <c r="P1930" s="255"/>
      <c r="Q1930" s="255"/>
      <c r="R1930" s="255"/>
      <c r="S1930" s="255"/>
      <c r="T1930" s="256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7" t="s">
        <v>233</v>
      </c>
      <c r="AU1930" s="257" t="s">
        <v>89</v>
      </c>
      <c r="AV1930" s="13" t="s">
        <v>87</v>
      </c>
      <c r="AW1930" s="13" t="s">
        <v>35</v>
      </c>
      <c r="AX1930" s="13" t="s">
        <v>80</v>
      </c>
      <c r="AY1930" s="257" t="s">
        <v>222</v>
      </c>
    </row>
    <row r="1931" s="14" customFormat="1">
      <c r="A1931" s="14"/>
      <c r="B1931" s="258"/>
      <c r="C1931" s="259"/>
      <c r="D1931" s="249" t="s">
        <v>233</v>
      </c>
      <c r="E1931" s="260" t="s">
        <v>1</v>
      </c>
      <c r="F1931" s="261" t="s">
        <v>876</v>
      </c>
      <c r="G1931" s="259"/>
      <c r="H1931" s="262">
        <v>1</v>
      </c>
      <c r="I1931" s="263"/>
      <c r="J1931" s="259"/>
      <c r="K1931" s="259"/>
      <c r="L1931" s="264"/>
      <c r="M1931" s="265"/>
      <c r="N1931" s="266"/>
      <c r="O1931" s="266"/>
      <c r="P1931" s="266"/>
      <c r="Q1931" s="266"/>
      <c r="R1931" s="266"/>
      <c r="S1931" s="266"/>
      <c r="T1931" s="267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8" t="s">
        <v>233</v>
      </c>
      <c r="AU1931" s="268" t="s">
        <v>89</v>
      </c>
      <c r="AV1931" s="14" t="s">
        <v>89</v>
      </c>
      <c r="AW1931" s="14" t="s">
        <v>35</v>
      </c>
      <c r="AX1931" s="14" t="s">
        <v>80</v>
      </c>
      <c r="AY1931" s="268" t="s">
        <v>222</v>
      </c>
    </row>
    <row r="1932" s="14" customFormat="1">
      <c r="A1932" s="14"/>
      <c r="B1932" s="258"/>
      <c r="C1932" s="259"/>
      <c r="D1932" s="249" t="s">
        <v>233</v>
      </c>
      <c r="E1932" s="260" t="s">
        <v>1</v>
      </c>
      <c r="F1932" s="261" t="s">
        <v>1671</v>
      </c>
      <c r="G1932" s="259"/>
      <c r="H1932" s="262">
        <v>1</v>
      </c>
      <c r="I1932" s="263"/>
      <c r="J1932" s="259"/>
      <c r="K1932" s="259"/>
      <c r="L1932" s="264"/>
      <c r="M1932" s="265"/>
      <c r="N1932" s="266"/>
      <c r="O1932" s="266"/>
      <c r="P1932" s="266"/>
      <c r="Q1932" s="266"/>
      <c r="R1932" s="266"/>
      <c r="S1932" s="266"/>
      <c r="T1932" s="267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8" t="s">
        <v>233</v>
      </c>
      <c r="AU1932" s="268" t="s">
        <v>89</v>
      </c>
      <c r="AV1932" s="14" t="s">
        <v>89</v>
      </c>
      <c r="AW1932" s="14" t="s">
        <v>35</v>
      </c>
      <c r="AX1932" s="14" t="s">
        <v>80</v>
      </c>
      <c r="AY1932" s="268" t="s">
        <v>222</v>
      </c>
    </row>
    <row r="1933" s="13" customFormat="1">
      <c r="A1933" s="13"/>
      <c r="B1933" s="247"/>
      <c r="C1933" s="248"/>
      <c r="D1933" s="249" t="s">
        <v>233</v>
      </c>
      <c r="E1933" s="250" t="s">
        <v>1</v>
      </c>
      <c r="F1933" s="251" t="s">
        <v>878</v>
      </c>
      <c r="G1933" s="248"/>
      <c r="H1933" s="250" t="s">
        <v>1</v>
      </c>
      <c r="I1933" s="252"/>
      <c r="J1933" s="248"/>
      <c r="K1933" s="248"/>
      <c r="L1933" s="253"/>
      <c r="M1933" s="254"/>
      <c r="N1933" s="255"/>
      <c r="O1933" s="255"/>
      <c r="P1933" s="255"/>
      <c r="Q1933" s="255"/>
      <c r="R1933" s="255"/>
      <c r="S1933" s="255"/>
      <c r="T1933" s="25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7" t="s">
        <v>233</v>
      </c>
      <c r="AU1933" s="257" t="s">
        <v>89</v>
      </c>
      <c r="AV1933" s="13" t="s">
        <v>87</v>
      </c>
      <c r="AW1933" s="13" t="s">
        <v>35</v>
      </c>
      <c r="AX1933" s="13" t="s">
        <v>80</v>
      </c>
      <c r="AY1933" s="257" t="s">
        <v>222</v>
      </c>
    </row>
    <row r="1934" s="14" customFormat="1">
      <c r="A1934" s="14"/>
      <c r="B1934" s="258"/>
      <c r="C1934" s="259"/>
      <c r="D1934" s="249" t="s">
        <v>233</v>
      </c>
      <c r="E1934" s="260" t="s">
        <v>1</v>
      </c>
      <c r="F1934" s="261" t="s">
        <v>880</v>
      </c>
      <c r="G1934" s="259"/>
      <c r="H1934" s="262">
        <v>1</v>
      </c>
      <c r="I1934" s="263"/>
      <c r="J1934" s="259"/>
      <c r="K1934" s="259"/>
      <c r="L1934" s="264"/>
      <c r="M1934" s="265"/>
      <c r="N1934" s="266"/>
      <c r="O1934" s="266"/>
      <c r="P1934" s="266"/>
      <c r="Q1934" s="266"/>
      <c r="R1934" s="266"/>
      <c r="S1934" s="266"/>
      <c r="T1934" s="267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68" t="s">
        <v>233</v>
      </c>
      <c r="AU1934" s="268" t="s">
        <v>89</v>
      </c>
      <c r="AV1934" s="14" t="s">
        <v>89</v>
      </c>
      <c r="AW1934" s="14" t="s">
        <v>35</v>
      </c>
      <c r="AX1934" s="14" t="s">
        <v>80</v>
      </c>
      <c r="AY1934" s="268" t="s">
        <v>222</v>
      </c>
    </row>
    <row r="1935" s="14" customFormat="1">
      <c r="A1935" s="14"/>
      <c r="B1935" s="258"/>
      <c r="C1935" s="259"/>
      <c r="D1935" s="249" t="s">
        <v>233</v>
      </c>
      <c r="E1935" s="260" t="s">
        <v>1</v>
      </c>
      <c r="F1935" s="261" t="s">
        <v>881</v>
      </c>
      <c r="G1935" s="259"/>
      <c r="H1935" s="262">
        <v>1</v>
      </c>
      <c r="I1935" s="263"/>
      <c r="J1935" s="259"/>
      <c r="K1935" s="259"/>
      <c r="L1935" s="264"/>
      <c r="M1935" s="265"/>
      <c r="N1935" s="266"/>
      <c r="O1935" s="266"/>
      <c r="P1935" s="266"/>
      <c r="Q1935" s="266"/>
      <c r="R1935" s="266"/>
      <c r="S1935" s="266"/>
      <c r="T1935" s="267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8" t="s">
        <v>233</v>
      </c>
      <c r="AU1935" s="268" t="s">
        <v>89</v>
      </c>
      <c r="AV1935" s="14" t="s">
        <v>89</v>
      </c>
      <c r="AW1935" s="14" t="s">
        <v>35</v>
      </c>
      <c r="AX1935" s="14" t="s">
        <v>80</v>
      </c>
      <c r="AY1935" s="268" t="s">
        <v>222</v>
      </c>
    </row>
    <row r="1936" s="14" customFormat="1">
      <c r="A1936" s="14"/>
      <c r="B1936" s="258"/>
      <c r="C1936" s="259"/>
      <c r="D1936" s="249" t="s">
        <v>233</v>
      </c>
      <c r="E1936" s="260" t="s">
        <v>1</v>
      </c>
      <c r="F1936" s="261" t="s">
        <v>882</v>
      </c>
      <c r="G1936" s="259"/>
      <c r="H1936" s="262">
        <v>1</v>
      </c>
      <c r="I1936" s="263"/>
      <c r="J1936" s="259"/>
      <c r="K1936" s="259"/>
      <c r="L1936" s="264"/>
      <c r="M1936" s="265"/>
      <c r="N1936" s="266"/>
      <c r="O1936" s="266"/>
      <c r="P1936" s="266"/>
      <c r="Q1936" s="266"/>
      <c r="R1936" s="266"/>
      <c r="S1936" s="266"/>
      <c r="T1936" s="267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68" t="s">
        <v>233</v>
      </c>
      <c r="AU1936" s="268" t="s">
        <v>89</v>
      </c>
      <c r="AV1936" s="14" t="s">
        <v>89</v>
      </c>
      <c r="AW1936" s="14" t="s">
        <v>35</v>
      </c>
      <c r="AX1936" s="14" t="s">
        <v>80</v>
      </c>
      <c r="AY1936" s="268" t="s">
        <v>222</v>
      </c>
    </row>
    <row r="1937" s="14" customFormat="1">
      <c r="A1937" s="14"/>
      <c r="B1937" s="258"/>
      <c r="C1937" s="259"/>
      <c r="D1937" s="249" t="s">
        <v>233</v>
      </c>
      <c r="E1937" s="260" t="s">
        <v>1</v>
      </c>
      <c r="F1937" s="261" t="s">
        <v>883</v>
      </c>
      <c r="G1937" s="259"/>
      <c r="H1937" s="262">
        <v>1</v>
      </c>
      <c r="I1937" s="263"/>
      <c r="J1937" s="259"/>
      <c r="K1937" s="259"/>
      <c r="L1937" s="264"/>
      <c r="M1937" s="265"/>
      <c r="N1937" s="266"/>
      <c r="O1937" s="266"/>
      <c r="P1937" s="266"/>
      <c r="Q1937" s="266"/>
      <c r="R1937" s="266"/>
      <c r="S1937" s="266"/>
      <c r="T1937" s="267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8" t="s">
        <v>233</v>
      </c>
      <c r="AU1937" s="268" t="s">
        <v>89</v>
      </c>
      <c r="AV1937" s="14" t="s">
        <v>89</v>
      </c>
      <c r="AW1937" s="14" t="s">
        <v>35</v>
      </c>
      <c r="AX1937" s="14" t="s">
        <v>80</v>
      </c>
      <c r="AY1937" s="268" t="s">
        <v>222</v>
      </c>
    </row>
    <row r="1938" s="15" customFormat="1">
      <c r="A1938" s="15"/>
      <c r="B1938" s="269"/>
      <c r="C1938" s="270"/>
      <c r="D1938" s="249" t="s">
        <v>233</v>
      </c>
      <c r="E1938" s="271" t="s">
        <v>1</v>
      </c>
      <c r="F1938" s="272" t="s">
        <v>242</v>
      </c>
      <c r="G1938" s="270"/>
      <c r="H1938" s="273">
        <v>8</v>
      </c>
      <c r="I1938" s="274"/>
      <c r="J1938" s="270"/>
      <c r="K1938" s="270"/>
      <c r="L1938" s="275"/>
      <c r="M1938" s="276"/>
      <c r="N1938" s="277"/>
      <c r="O1938" s="277"/>
      <c r="P1938" s="277"/>
      <c r="Q1938" s="277"/>
      <c r="R1938" s="277"/>
      <c r="S1938" s="277"/>
      <c r="T1938" s="278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79" t="s">
        <v>233</v>
      </c>
      <c r="AU1938" s="279" t="s">
        <v>89</v>
      </c>
      <c r="AV1938" s="15" t="s">
        <v>114</v>
      </c>
      <c r="AW1938" s="15" t="s">
        <v>35</v>
      </c>
      <c r="AX1938" s="15" t="s">
        <v>87</v>
      </c>
      <c r="AY1938" s="279" t="s">
        <v>222</v>
      </c>
    </row>
    <row r="1939" s="2" customFormat="1" ht="24.15" customHeight="1">
      <c r="A1939" s="40"/>
      <c r="B1939" s="41"/>
      <c r="C1939" s="280" t="s">
        <v>1672</v>
      </c>
      <c r="D1939" s="280" t="s">
        <v>367</v>
      </c>
      <c r="E1939" s="281" t="s">
        <v>1673</v>
      </c>
      <c r="F1939" s="282" t="s">
        <v>1674</v>
      </c>
      <c r="G1939" s="283" t="s">
        <v>477</v>
      </c>
      <c r="H1939" s="284">
        <v>2</v>
      </c>
      <c r="I1939" s="285"/>
      <c r="J1939" s="286">
        <f>ROUND(I1939*H1939,2)</f>
        <v>0</v>
      </c>
      <c r="K1939" s="282" t="s">
        <v>229</v>
      </c>
      <c r="L1939" s="287"/>
      <c r="M1939" s="288" t="s">
        <v>1</v>
      </c>
      <c r="N1939" s="289" t="s">
        <v>45</v>
      </c>
      <c r="O1939" s="93"/>
      <c r="P1939" s="238">
        <f>O1939*H1939</f>
        <v>0</v>
      </c>
      <c r="Q1939" s="238">
        <v>0.017500000000000002</v>
      </c>
      <c r="R1939" s="238">
        <f>Q1939*H1939</f>
        <v>0.035000000000000003</v>
      </c>
      <c r="S1939" s="238">
        <v>0</v>
      </c>
      <c r="T1939" s="239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40" t="s">
        <v>468</v>
      </c>
      <c r="AT1939" s="240" t="s">
        <v>367</v>
      </c>
      <c r="AU1939" s="240" t="s">
        <v>89</v>
      </c>
      <c r="AY1939" s="19" t="s">
        <v>222</v>
      </c>
      <c r="BE1939" s="241">
        <f>IF(N1939="základní",J1939,0)</f>
        <v>0</v>
      </c>
      <c r="BF1939" s="241">
        <f>IF(N1939="snížená",J1939,0)</f>
        <v>0</v>
      </c>
      <c r="BG1939" s="241">
        <f>IF(N1939="zákl. přenesená",J1939,0)</f>
        <v>0</v>
      </c>
      <c r="BH1939" s="241">
        <f>IF(N1939="sníž. přenesená",J1939,0)</f>
        <v>0</v>
      </c>
      <c r="BI1939" s="241">
        <f>IF(N1939="nulová",J1939,0)</f>
        <v>0</v>
      </c>
      <c r="BJ1939" s="19" t="s">
        <v>87</v>
      </c>
      <c r="BK1939" s="241">
        <f>ROUND(I1939*H1939,2)</f>
        <v>0</v>
      </c>
      <c r="BL1939" s="19" t="s">
        <v>267</v>
      </c>
      <c r="BM1939" s="240" t="s">
        <v>1675</v>
      </c>
    </row>
    <row r="1940" s="13" customFormat="1">
      <c r="A1940" s="13"/>
      <c r="B1940" s="247"/>
      <c r="C1940" s="248"/>
      <c r="D1940" s="249" t="s">
        <v>233</v>
      </c>
      <c r="E1940" s="250" t="s">
        <v>1</v>
      </c>
      <c r="F1940" s="251" t="s">
        <v>234</v>
      </c>
      <c r="G1940" s="248"/>
      <c r="H1940" s="250" t="s">
        <v>1</v>
      </c>
      <c r="I1940" s="252"/>
      <c r="J1940" s="248"/>
      <c r="K1940" s="248"/>
      <c r="L1940" s="253"/>
      <c r="M1940" s="254"/>
      <c r="N1940" s="255"/>
      <c r="O1940" s="255"/>
      <c r="P1940" s="255"/>
      <c r="Q1940" s="255"/>
      <c r="R1940" s="255"/>
      <c r="S1940" s="255"/>
      <c r="T1940" s="25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7" t="s">
        <v>233</v>
      </c>
      <c r="AU1940" s="257" t="s">
        <v>89</v>
      </c>
      <c r="AV1940" s="13" t="s">
        <v>87</v>
      </c>
      <c r="AW1940" s="13" t="s">
        <v>35</v>
      </c>
      <c r="AX1940" s="13" t="s">
        <v>80</v>
      </c>
      <c r="AY1940" s="257" t="s">
        <v>222</v>
      </c>
    </row>
    <row r="1941" s="13" customFormat="1">
      <c r="A1941" s="13"/>
      <c r="B1941" s="247"/>
      <c r="C1941" s="248"/>
      <c r="D1941" s="249" t="s">
        <v>233</v>
      </c>
      <c r="E1941" s="250" t="s">
        <v>1</v>
      </c>
      <c r="F1941" s="251" t="s">
        <v>235</v>
      </c>
      <c r="G1941" s="248"/>
      <c r="H1941" s="250" t="s">
        <v>1</v>
      </c>
      <c r="I1941" s="252"/>
      <c r="J1941" s="248"/>
      <c r="K1941" s="248"/>
      <c r="L1941" s="253"/>
      <c r="M1941" s="254"/>
      <c r="N1941" s="255"/>
      <c r="O1941" s="255"/>
      <c r="P1941" s="255"/>
      <c r="Q1941" s="255"/>
      <c r="R1941" s="255"/>
      <c r="S1941" s="255"/>
      <c r="T1941" s="25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7" t="s">
        <v>233</v>
      </c>
      <c r="AU1941" s="257" t="s">
        <v>89</v>
      </c>
      <c r="AV1941" s="13" t="s">
        <v>87</v>
      </c>
      <c r="AW1941" s="13" t="s">
        <v>35</v>
      </c>
      <c r="AX1941" s="13" t="s">
        <v>80</v>
      </c>
      <c r="AY1941" s="257" t="s">
        <v>222</v>
      </c>
    </row>
    <row r="1942" s="13" customFormat="1">
      <c r="A1942" s="13"/>
      <c r="B1942" s="247"/>
      <c r="C1942" s="248"/>
      <c r="D1942" s="249" t="s">
        <v>233</v>
      </c>
      <c r="E1942" s="250" t="s">
        <v>1</v>
      </c>
      <c r="F1942" s="251" t="s">
        <v>237</v>
      </c>
      <c r="G1942" s="248"/>
      <c r="H1942" s="250" t="s">
        <v>1</v>
      </c>
      <c r="I1942" s="252"/>
      <c r="J1942" s="248"/>
      <c r="K1942" s="248"/>
      <c r="L1942" s="253"/>
      <c r="M1942" s="254"/>
      <c r="N1942" s="255"/>
      <c r="O1942" s="255"/>
      <c r="P1942" s="255"/>
      <c r="Q1942" s="255"/>
      <c r="R1942" s="255"/>
      <c r="S1942" s="255"/>
      <c r="T1942" s="256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7" t="s">
        <v>233</v>
      </c>
      <c r="AU1942" s="257" t="s">
        <v>89</v>
      </c>
      <c r="AV1942" s="13" t="s">
        <v>87</v>
      </c>
      <c r="AW1942" s="13" t="s">
        <v>35</v>
      </c>
      <c r="AX1942" s="13" t="s">
        <v>80</v>
      </c>
      <c r="AY1942" s="257" t="s">
        <v>222</v>
      </c>
    </row>
    <row r="1943" s="13" customFormat="1">
      <c r="A1943" s="13"/>
      <c r="B1943" s="247"/>
      <c r="C1943" s="248"/>
      <c r="D1943" s="249" t="s">
        <v>233</v>
      </c>
      <c r="E1943" s="250" t="s">
        <v>1</v>
      </c>
      <c r="F1943" s="251" t="s">
        <v>1283</v>
      </c>
      <c r="G1943" s="248"/>
      <c r="H1943" s="250" t="s">
        <v>1</v>
      </c>
      <c r="I1943" s="252"/>
      <c r="J1943" s="248"/>
      <c r="K1943" s="248"/>
      <c r="L1943" s="253"/>
      <c r="M1943" s="254"/>
      <c r="N1943" s="255"/>
      <c r="O1943" s="255"/>
      <c r="P1943" s="255"/>
      <c r="Q1943" s="255"/>
      <c r="R1943" s="255"/>
      <c r="S1943" s="255"/>
      <c r="T1943" s="256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7" t="s">
        <v>233</v>
      </c>
      <c r="AU1943" s="257" t="s">
        <v>89</v>
      </c>
      <c r="AV1943" s="13" t="s">
        <v>87</v>
      </c>
      <c r="AW1943" s="13" t="s">
        <v>35</v>
      </c>
      <c r="AX1943" s="13" t="s">
        <v>80</v>
      </c>
      <c r="AY1943" s="257" t="s">
        <v>222</v>
      </c>
    </row>
    <row r="1944" s="13" customFormat="1">
      <c r="A1944" s="13"/>
      <c r="B1944" s="247"/>
      <c r="C1944" s="248"/>
      <c r="D1944" s="249" t="s">
        <v>233</v>
      </c>
      <c r="E1944" s="250" t="s">
        <v>1</v>
      </c>
      <c r="F1944" s="251" t="s">
        <v>1676</v>
      </c>
      <c r="G1944" s="248"/>
      <c r="H1944" s="250" t="s">
        <v>1</v>
      </c>
      <c r="I1944" s="252"/>
      <c r="J1944" s="248"/>
      <c r="K1944" s="248"/>
      <c r="L1944" s="253"/>
      <c r="M1944" s="254"/>
      <c r="N1944" s="255"/>
      <c r="O1944" s="255"/>
      <c r="P1944" s="255"/>
      <c r="Q1944" s="255"/>
      <c r="R1944" s="255"/>
      <c r="S1944" s="255"/>
      <c r="T1944" s="256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7" t="s">
        <v>233</v>
      </c>
      <c r="AU1944" s="257" t="s">
        <v>89</v>
      </c>
      <c r="AV1944" s="13" t="s">
        <v>87</v>
      </c>
      <c r="AW1944" s="13" t="s">
        <v>35</v>
      </c>
      <c r="AX1944" s="13" t="s">
        <v>80</v>
      </c>
      <c r="AY1944" s="257" t="s">
        <v>222</v>
      </c>
    </row>
    <row r="1945" s="14" customFormat="1">
      <c r="A1945" s="14"/>
      <c r="B1945" s="258"/>
      <c r="C1945" s="259"/>
      <c r="D1945" s="249" t="s">
        <v>233</v>
      </c>
      <c r="E1945" s="260" t="s">
        <v>1</v>
      </c>
      <c r="F1945" s="261" t="s">
        <v>1179</v>
      </c>
      <c r="G1945" s="259"/>
      <c r="H1945" s="262">
        <v>2</v>
      </c>
      <c r="I1945" s="263"/>
      <c r="J1945" s="259"/>
      <c r="K1945" s="259"/>
      <c r="L1945" s="264"/>
      <c r="M1945" s="265"/>
      <c r="N1945" s="266"/>
      <c r="O1945" s="266"/>
      <c r="P1945" s="266"/>
      <c r="Q1945" s="266"/>
      <c r="R1945" s="266"/>
      <c r="S1945" s="266"/>
      <c r="T1945" s="267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68" t="s">
        <v>233</v>
      </c>
      <c r="AU1945" s="268" t="s">
        <v>89</v>
      </c>
      <c r="AV1945" s="14" t="s">
        <v>89</v>
      </c>
      <c r="AW1945" s="14" t="s">
        <v>35</v>
      </c>
      <c r="AX1945" s="14" t="s">
        <v>80</v>
      </c>
      <c r="AY1945" s="268" t="s">
        <v>222</v>
      </c>
    </row>
    <row r="1946" s="15" customFormat="1">
      <c r="A1946" s="15"/>
      <c r="B1946" s="269"/>
      <c r="C1946" s="270"/>
      <c r="D1946" s="249" t="s">
        <v>233</v>
      </c>
      <c r="E1946" s="271" t="s">
        <v>1</v>
      </c>
      <c r="F1946" s="272" t="s">
        <v>242</v>
      </c>
      <c r="G1946" s="270"/>
      <c r="H1946" s="273">
        <v>2</v>
      </c>
      <c r="I1946" s="274"/>
      <c r="J1946" s="270"/>
      <c r="K1946" s="270"/>
      <c r="L1946" s="275"/>
      <c r="M1946" s="276"/>
      <c r="N1946" s="277"/>
      <c r="O1946" s="277"/>
      <c r="P1946" s="277"/>
      <c r="Q1946" s="277"/>
      <c r="R1946" s="277"/>
      <c r="S1946" s="277"/>
      <c r="T1946" s="278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79" t="s">
        <v>233</v>
      </c>
      <c r="AU1946" s="279" t="s">
        <v>89</v>
      </c>
      <c r="AV1946" s="15" t="s">
        <v>114</v>
      </c>
      <c r="AW1946" s="15" t="s">
        <v>35</v>
      </c>
      <c r="AX1946" s="15" t="s">
        <v>87</v>
      </c>
      <c r="AY1946" s="279" t="s">
        <v>222</v>
      </c>
    </row>
    <row r="1947" s="2" customFormat="1" ht="24.15" customHeight="1">
      <c r="A1947" s="40"/>
      <c r="B1947" s="41"/>
      <c r="C1947" s="280" t="s">
        <v>1302</v>
      </c>
      <c r="D1947" s="280" t="s">
        <v>367</v>
      </c>
      <c r="E1947" s="281" t="s">
        <v>1677</v>
      </c>
      <c r="F1947" s="282" t="s">
        <v>1678</v>
      </c>
      <c r="G1947" s="283" t="s">
        <v>477</v>
      </c>
      <c r="H1947" s="284">
        <v>6</v>
      </c>
      <c r="I1947" s="285"/>
      <c r="J1947" s="286">
        <f>ROUND(I1947*H1947,2)</f>
        <v>0</v>
      </c>
      <c r="K1947" s="282" t="s">
        <v>229</v>
      </c>
      <c r="L1947" s="287"/>
      <c r="M1947" s="288" t="s">
        <v>1</v>
      </c>
      <c r="N1947" s="289" t="s">
        <v>45</v>
      </c>
      <c r="O1947" s="93"/>
      <c r="P1947" s="238">
        <f>O1947*H1947</f>
        <v>0</v>
      </c>
      <c r="Q1947" s="238">
        <v>0.0195</v>
      </c>
      <c r="R1947" s="238">
        <f>Q1947*H1947</f>
        <v>0.11699999999999999</v>
      </c>
      <c r="S1947" s="238">
        <v>0</v>
      </c>
      <c r="T1947" s="239">
        <f>S1947*H1947</f>
        <v>0</v>
      </c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R1947" s="240" t="s">
        <v>468</v>
      </c>
      <c r="AT1947" s="240" t="s">
        <v>367</v>
      </c>
      <c r="AU1947" s="240" t="s">
        <v>89</v>
      </c>
      <c r="AY1947" s="19" t="s">
        <v>222</v>
      </c>
      <c r="BE1947" s="241">
        <f>IF(N1947="základní",J1947,0)</f>
        <v>0</v>
      </c>
      <c r="BF1947" s="241">
        <f>IF(N1947="snížená",J1947,0)</f>
        <v>0</v>
      </c>
      <c r="BG1947" s="241">
        <f>IF(N1947="zákl. přenesená",J1947,0)</f>
        <v>0</v>
      </c>
      <c r="BH1947" s="241">
        <f>IF(N1947="sníž. přenesená",J1947,0)</f>
        <v>0</v>
      </c>
      <c r="BI1947" s="241">
        <f>IF(N1947="nulová",J1947,0)</f>
        <v>0</v>
      </c>
      <c r="BJ1947" s="19" t="s">
        <v>87</v>
      </c>
      <c r="BK1947" s="241">
        <f>ROUND(I1947*H1947,2)</f>
        <v>0</v>
      </c>
      <c r="BL1947" s="19" t="s">
        <v>267</v>
      </c>
      <c r="BM1947" s="240" t="s">
        <v>1679</v>
      </c>
    </row>
    <row r="1948" s="13" customFormat="1">
      <c r="A1948" s="13"/>
      <c r="B1948" s="247"/>
      <c r="C1948" s="248"/>
      <c r="D1948" s="249" t="s">
        <v>233</v>
      </c>
      <c r="E1948" s="250" t="s">
        <v>1</v>
      </c>
      <c r="F1948" s="251" t="s">
        <v>234</v>
      </c>
      <c r="G1948" s="248"/>
      <c r="H1948" s="250" t="s">
        <v>1</v>
      </c>
      <c r="I1948" s="252"/>
      <c r="J1948" s="248"/>
      <c r="K1948" s="248"/>
      <c r="L1948" s="253"/>
      <c r="M1948" s="254"/>
      <c r="N1948" s="255"/>
      <c r="O1948" s="255"/>
      <c r="P1948" s="255"/>
      <c r="Q1948" s="255"/>
      <c r="R1948" s="255"/>
      <c r="S1948" s="255"/>
      <c r="T1948" s="256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7" t="s">
        <v>233</v>
      </c>
      <c r="AU1948" s="257" t="s">
        <v>89</v>
      </c>
      <c r="AV1948" s="13" t="s">
        <v>87</v>
      </c>
      <c r="AW1948" s="13" t="s">
        <v>35</v>
      </c>
      <c r="AX1948" s="13" t="s">
        <v>80</v>
      </c>
      <c r="AY1948" s="257" t="s">
        <v>222</v>
      </c>
    </row>
    <row r="1949" s="13" customFormat="1">
      <c r="A1949" s="13"/>
      <c r="B1949" s="247"/>
      <c r="C1949" s="248"/>
      <c r="D1949" s="249" t="s">
        <v>233</v>
      </c>
      <c r="E1949" s="250" t="s">
        <v>1</v>
      </c>
      <c r="F1949" s="251" t="s">
        <v>235</v>
      </c>
      <c r="G1949" s="248"/>
      <c r="H1949" s="250" t="s">
        <v>1</v>
      </c>
      <c r="I1949" s="252"/>
      <c r="J1949" s="248"/>
      <c r="K1949" s="248"/>
      <c r="L1949" s="253"/>
      <c r="M1949" s="254"/>
      <c r="N1949" s="255"/>
      <c r="O1949" s="255"/>
      <c r="P1949" s="255"/>
      <c r="Q1949" s="255"/>
      <c r="R1949" s="255"/>
      <c r="S1949" s="255"/>
      <c r="T1949" s="256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7" t="s">
        <v>233</v>
      </c>
      <c r="AU1949" s="257" t="s">
        <v>89</v>
      </c>
      <c r="AV1949" s="13" t="s">
        <v>87</v>
      </c>
      <c r="AW1949" s="13" t="s">
        <v>35</v>
      </c>
      <c r="AX1949" s="13" t="s">
        <v>80</v>
      </c>
      <c r="AY1949" s="257" t="s">
        <v>222</v>
      </c>
    </row>
    <row r="1950" s="13" customFormat="1">
      <c r="A1950" s="13"/>
      <c r="B1950" s="247"/>
      <c r="C1950" s="248"/>
      <c r="D1950" s="249" t="s">
        <v>233</v>
      </c>
      <c r="E1950" s="250" t="s">
        <v>1</v>
      </c>
      <c r="F1950" s="251" t="s">
        <v>237</v>
      </c>
      <c r="G1950" s="248"/>
      <c r="H1950" s="250" t="s">
        <v>1</v>
      </c>
      <c r="I1950" s="252"/>
      <c r="J1950" s="248"/>
      <c r="K1950" s="248"/>
      <c r="L1950" s="253"/>
      <c r="M1950" s="254"/>
      <c r="N1950" s="255"/>
      <c r="O1950" s="255"/>
      <c r="P1950" s="255"/>
      <c r="Q1950" s="255"/>
      <c r="R1950" s="255"/>
      <c r="S1950" s="255"/>
      <c r="T1950" s="256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7" t="s">
        <v>233</v>
      </c>
      <c r="AU1950" s="257" t="s">
        <v>89</v>
      </c>
      <c r="AV1950" s="13" t="s">
        <v>87</v>
      </c>
      <c r="AW1950" s="13" t="s">
        <v>35</v>
      </c>
      <c r="AX1950" s="13" t="s">
        <v>80</v>
      </c>
      <c r="AY1950" s="257" t="s">
        <v>222</v>
      </c>
    </row>
    <row r="1951" s="13" customFormat="1">
      <c r="A1951" s="13"/>
      <c r="B1951" s="247"/>
      <c r="C1951" s="248"/>
      <c r="D1951" s="249" t="s">
        <v>233</v>
      </c>
      <c r="E1951" s="250" t="s">
        <v>1</v>
      </c>
      <c r="F1951" s="251" t="s">
        <v>1283</v>
      </c>
      <c r="G1951" s="248"/>
      <c r="H1951" s="250" t="s">
        <v>1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7" t="s">
        <v>233</v>
      </c>
      <c r="AU1951" s="257" t="s">
        <v>89</v>
      </c>
      <c r="AV1951" s="13" t="s">
        <v>87</v>
      </c>
      <c r="AW1951" s="13" t="s">
        <v>35</v>
      </c>
      <c r="AX1951" s="13" t="s">
        <v>80</v>
      </c>
      <c r="AY1951" s="257" t="s">
        <v>222</v>
      </c>
    </row>
    <row r="1952" s="13" customFormat="1">
      <c r="A1952" s="13"/>
      <c r="B1952" s="247"/>
      <c r="C1952" s="248"/>
      <c r="D1952" s="249" t="s">
        <v>233</v>
      </c>
      <c r="E1952" s="250" t="s">
        <v>1</v>
      </c>
      <c r="F1952" s="251" t="s">
        <v>1680</v>
      </c>
      <c r="G1952" s="248"/>
      <c r="H1952" s="250" t="s">
        <v>1</v>
      </c>
      <c r="I1952" s="252"/>
      <c r="J1952" s="248"/>
      <c r="K1952" s="248"/>
      <c r="L1952" s="253"/>
      <c r="M1952" s="254"/>
      <c r="N1952" s="255"/>
      <c r="O1952" s="255"/>
      <c r="P1952" s="255"/>
      <c r="Q1952" s="255"/>
      <c r="R1952" s="255"/>
      <c r="S1952" s="255"/>
      <c r="T1952" s="25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7" t="s">
        <v>233</v>
      </c>
      <c r="AU1952" s="257" t="s">
        <v>89</v>
      </c>
      <c r="AV1952" s="13" t="s">
        <v>87</v>
      </c>
      <c r="AW1952" s="13" t="s">
        <v>35</v>
      </c>
      <c r="AX1952" s="13" t="s">
        <v>80</v>
      </c>
      <c r="AY1952" s="257" t="s">
        <v>222</v>
      </c>
    </row>
    <row r="1953" s="14" customFormat="1">
      <c r="A1953" s="14"/>
      <c r="B1953" s="258"/>
      <c r="C1953" s="259"/>
      <c r="D1953" s="249" t="s">
        <v>233</v>
      </c>
      <c r="E1953" s="260" t="s">
        <v>1</v>
      </c>
      <c r="F1953" s="261" t="s">
        <v>1681</v>
      </c>
      <c r="G1953" s="259"/>
      <c r="H1953" s="262">
        <v>6</v>
      </c>
      <c r="I1953" s="263"/>
      <c r="J1953" s="259"/>
      <c r="K1953" s="259"/>
      <c r="L1953" s="264"/>
      <c r="M1953" s="265"/>
      <c r="N1953" s="266"/>
      <c r="O1953" s="266"/>
      <c r="P1953" s="266"/>
      <c r="Q1953" s="266"/>
      <c r="R1953" s="266"/>
      <c r="S1953" s="266"/>
      <c r="T1953" s="267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8" t="s">
        <v>233</v>
      </c>
      <c r="AU1953" s="268" t="s">
        <v>89</v>
      </c>
      <c r="AV1953" s="14" t="s">
        <v>89</v>
      </c>
      <c r="AW1953" s="14" t="s">
        <v>35</v>
      </c>
      <c r="AX1953" s="14" t="s">
        <v>80</v>
      </c>
      <c r="AY1953" s="268" t="s">
        <v>222</v>
      </c>
    </row>
    <row r="1954" s="15" customFormat="1">
      <c r="A1954" s="15"/>
      <c r="B1954" s="269"/>
      <c r="C1954" s="270"/>
      <c r="D1954" s="249" t="s">
        <v>233</v>
      </c>
      <c r="E1954" s="271" t="s">
        <v>1</v>
      </c>
      <c r="F1954" s="272" t="s">
        <v>242</v>
      </c>
      <c r="G1954" s="270"/>
      <c r="H1954" s="273">
        <v>6</v>
      </c>
      <c r="I1954" s="274"/>
      <c r="J1954" s="270"/>
      <c r="K1954" s="270"/>
      <c r="L1954" s="275"/>
      <c r="M1954" s="276"/>
      <c r="N1954" s="277"/>
      <c r="O1954" s="277"/>
      <c r="P1954" s="277"/>
      <c r="Q1954" s="277"/>
      <c r="R1954" s="277"/>
      <c r="S1954" s="277"/>
      <c r="T1954" s="278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79" t="s">
        <v>233</v>
      </c>
      <c r="AU1954" s="279" t="s">
        <v>89</v>
      </c>
      <c r="AV1954" s="15" t="s">
        <v>114</v>
      </c>
      <c r="AW1954" s="15" t="s">
        <v>35</v>
      </c>
      <c r="AX1954" s="15" t="s">
        <v>87</v>
      </c>
      <c r="AY1954" s="279" t="s">
        <v>222</v>
      </c>
    </row>
    <row r="1955" s="2" customFormat="1" ht="24.15" customHeight="1">
      <c r="A1955" s="40"/>
      <c r="B1955" s="41"/>
      <c r="C1955" s="229" t="s">
        <v>1682</v>
      </c>
      <c r="D1955" s="229" t="s">
        <v>225</v>
      </c>
      <c r="E1955" s="230" t="s">
        <v>1683</v>
      </c>
      <c r="F1955" s="231" t="s">
        <v>1684</v>
      </c>
      <c r="G1955" s="232" t="s">
        <v>477</v>
      </c>
      <c r="H1955" s="233">
        <v>11</v>
      </c>
      <c r="I1955" s="234"/>
      <c r="J1955" s="235">
        <f>ROUND(I1955*H1955,2)</f>
        <v>0</v>
      </c>
      <c r="K1955" s="231" t="s">
        <v>229</v>
      </c>
      <c r="L1955" s="46"/>
      <c r="M1955" s="236" t="s">
        <v>1</v>
      </c>
      <c r="N1955" s="237" t="s">
        <v>45</v>
      </c>
      <c r="O1955" s="93"/>
      <c r="P1955" s="238">
        <f>O1955*H1955</f>
        <v>0</v>
      </c>
      <c r="Q1955" s="238">
        <v>0</v>
      </c>
      <c r="R1955" s="238">
        <f>Q1955*H1955</f>
        <v>0</v>
      </c>
      <c r="S1955" s="238">
        <v>0</v>
      </c>
      <c r="T1955" s="239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40" t="s">
        <v>267</v>
      </c>
      <c r="AT1955" s="240" t="s">
        <v>225</v>
      </c>
      <c r="AU1955" s="240" t="s">
        <v>89</v>
      </c>
      <c r="AY1955" s="19" t="s">
        <v>222</v>
      </c>
      <c r="BE1955" s="241">
        <f>IF(N1955="základní",J1955,0)</f>
        <v>0</v>
      </c>
      <c r="BF1955" s="241">
        <f>IF(N1955="snížená",J1955,0)</f>
        <v>0</v>
      </c>
      <c r="BG1955" s="241">
        <f>IF(N1955="zákl. přenesená",J1955,0)</f>
        <v>0</v>
      </c>
      <c r="BH1955" s="241">
        <f>IF(N1955="sníž. přenesená",J1955,0)</f>
        <v>0</v>
      </c>
      <c r="BI1955" s="241">
        <f>IF(N1955="nulová",J1955,0)</f>
        <v>0</v>
      </c>
      <c r="BJ1955" s="19" t="s">
        <v>87</v>
      </c>
      <c r="BK1955" s="241">
        <f>ROUND(I1955*H1955,2)</f>
        <v>0</v>
      </c>
      <c r="BL1955" s="19" t="s">
        <v>267</v>
      </c>
      <c r="BM1955" s="240" t="s">
        <v>1685</v>
      </c>
    </row>
    <row r="1956" s="2" customFormat="1">
      <c r="A1956" s="40"/>
      <c r="B1956" s="41"/>
      <c r="C1956" s="42"/>
      <c r="D1956" s="242" t="s">
        <v>231</v>
      </c>
      <c r="E1956" s="42"/>
      <c r="F1956" s="243" t="s">
        <v>1686</v>
      </c>
      <c r="G1956" s="42"/>
      <c r="H1956" s="42"/>
      <c r="I1956" s="244"/>
      <c r="J1956" s="42"/>
      <c r="K1956" s="42"/>
      <c r="L1956" s="46"/>
      <c r="M1956" s="245"/>
      <c r="N1956" s="246"/>
      <c r="O1956" s="93"/>
      <c r="P1956" s="93"/>
      <c r="Q1956" s="93"/>
      <c r="R1956" s="93"/>
      <c r="S1956" s="93"/>
      <c r="T1956" s="94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231</v>
      </c>
      <c r="AU1956" s="19" t="s">
        <v>89</v>
      </c>
    </row>
    <row r="1957" s="13" customFormat="1">
      <c r="A1957" s="13"/>
      <c r="B1957" s="247"/>
      <c r="C1957" s="248"/>
      <c r="D1957" s="249" t="s">
        <v>233</v>
      </c>
      <c r="E1957" s="250" t="s">
        <v>1</v>
      </c>
      <c r="F1957" s="251" t="s">
        <v>234</v>
      </c>
      <c r="G1957" s="248"/>
      <c r="H1957" s="250" t="s">
        <v>1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7" t="s">
        <v>233</v>
      </c>
      <c r="AU1957" s="257" t="s">
        <v>89</v>
      </c>
      <c r="AV1957" s="13" t="s">
        <v>87</v>
      </c>
      <c r="AW1957" s="13" t="s">
        <v>35</v>
      </c>
      <c r="AX1957" s="13" t="s">
        <v>80</v>
      </c>
      <c r="AY1957" s="257" t="s">
        <v>222</v>
      </c>
    </row>
    <row r="1958" s="13" customFormat="1">
      <c r="A1958" s="13"/>
      <c r="B1958" s="247"/>
      <c r="C1958" s="248"/>
      <c r="D1958" s="249" t="s">
        <v>233</v>
      </c>
      <c r="E1958" s="250" t="s">
        <v>1</v>
      </c>
      <c r="F1958" s="251" t="s">
        <v>235</v>
      </c>
      <c r="G1958" s="248"/>
      <c r="H1958" s="250" t="s">
        <v>1</v>
      </c>
      <c r="I1958" s="252"/>
      <c r="J1958" s="248"/>
      <c r="K1958" s="248"/>
      <c r="L1958" s="253"/>
      <c r="M1958" s="254"/>
      <c r="N1958" s="255"/>
      <c r="O1958" s="255"/>
      <c r="P1958" s="255"/>
      <c r="Q1958" s="255"/>
      <c r="R1958" s="255"/>
      <c r="S1958" s="255"/>
      <c r="T1958" s="256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7" t="s">
        <v>233</v>
      </c>
      <c r="AU1958" s="257" t="s">
        <v>89</v>
      </c>
      <c r="AV1958" s="13" t="s">
        <v>87</v>
      </c>
      <c r="AW1958" s="13" t="s">
        <v>35</v>
      </c>
      <c r="AX1958" s="13" t="s">
        <v>80</v>
      </c>
      <c r="AY1958" s="257" t="s">
        <v>222</v>
      </c>
    </row>
    <row r="1959" s="13" customFormat="1">
      <c r="A1959" s="13"/>
      <c r="B1959" s="247"/>
      <c r="C1959" s="248"/>
      <c r="D1959" s="249" t="s">
        <v>233</v>
      </c>
      <c r="E1959" s="250" t="s">
        <v>1</v>
      </c>
      <c r="F1959" s="251" t="s">
        <v>237</v>
      </c>
      <c r="G1959" s="248"/>
      <c r="H1959" s="250" t="s">
        <v>1</v>
      </c>
      <c r="I1959" s="252"/>
      <c r="J1959" s="248"/>
      <c r="K1959" s="248"/>
      <c r="L1959" s="253"/>
      <c r="M1959" s="254"/>
      <c r="N1959" s="255"/>
      <c r="O1959" s="255"/>
      <c r="P1959" s="255"/>
      <c r="Q1959" s="255"/>
      <c r="R1959" s="255"/>
      <c r="S1959" s="255"/>
      <c r="T1959" s="25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7" t="s">
        <v>233</v>
      </c>
      <c r="AU1959" s="257" t="s">
        <v>89</v>
      </c>
      <c r="AV1959" s="13" t="s">
        <v>87</v>
      </c>
      <c r="AW1959" s="13" t="s">
        <v>35</v>
      </c>
      <c r="AX1959" s="13" t="s">
        <v>80</v>
      </c>
      <c r="AY1959" s="257" t="s">
        <v>222</v>
      </c>
    </row>
    <row r="1960" s="13" customFormat="1">
      <c r="A1960" s="13"/>
      <c r="B1960" s="247"/>
      <c r="C1960" s="248"/>
      <c r="D1960" s="249" t="s">
        <v>233</v>
      </c>
      <c r="E1960" s="250" t="s">
        <v>1</v>
      </c>
      <c r="F1960" s="251" t="s">
        <v>1283</v>
      </c>
      <c r="G1960" s="248"/>
      <c r="H1960" s="250" t="s">
        <v>1</v>
      </c>
      <c r="I1960" s="252"/>
      <c r="J1960" s="248"/>
      <c r="K1960" s="248"/>
      <c r="L1960" s="253"/>
      <c r="M1960" s="254"/>
      <c r="N1960" s="255"/>
      <c r="O1960" s="255"/>
      <c r="P1960" s="255"/>
      <c r="Q1960" s="255"/>
      <c r="R1960" s="255"/>
      <c r="S1960" s="255"/>
      <c r="T1960" s="25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7" t="s">
        <v>233</v>
      </c>
      <c r="AU1960" s="257" t="s">
        <v>89</v>
      </c>
      <c r="AV1960" s="13" t="s">
        <v>87</v>
      </c>
      <c r="AW1960" s="13" t="s">
        <v>35</v>
      </c>
      <c r="AX1960" s="13" t="s">
        <v>80</v>
      </c>
      <c r="AY1960" s="257" t="s">
        <v>222</v>
      </c>
    </row>
    <row r="1961" s="13" customFormat="1">
      <c r="A1961" s="13"/>
      <c r="B1961" s="247"/>
      <c r="C1961" s="248"/>
      <c r="D1961" s="249" t="s">
        <v>233</v>
      </c>
      <c r="E1961" s="250" t="s">
        <v>1</v>
      </c>
      <c r="F1961" s="251" t="s">
        <v>884</v>
      </c>
      <c r="G1961" s="248"/>
      <c r="H1961" s="250" t="s">
        <v>1</v>
      </c>
      <c r="I1961" s="252"/>
      <c r="J1961" s="248"/>
      <c r="K1961" s="248"/>
      <c r="L1961" s="253"/>
      <c r="M1961" s="254"/>
      <c r="N1961" s="255"/>
      <c r="O1961" s="255"/>
      <c r="P1961" s="255"/>
      <c r="Q1961" s="255"/>
      <c r="R1961" s="255"/>
      <c r="S1961" s="255"/>
      <c r="T1961" s="256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7" t="s">
        <v>233</v>
      </c>
      <c r="AU1961" s="257" t="s">
        <v>89</v>
      </c>
      <c r="AV1961" s="13" t="s">
        <v>87</v>
      </c>
      <c r="AW1961" s="13" t="s">
        <v>35</v>
      </c>
      <c r="AX1961" s="13" t="s">
        <v>80</v>
      </c>
      <c r="AY1961" s="257" t="s">
        <v>222</v>
      </c>
    </row>
    <row r="1962" s="14" customFormat="1">
      <c r="A1962" s="14"/>
      <c r="B1962" s="258"/>
      <c r="C1962" s="259"/>
      <c r="D1962" s="249" t="s">
        <v>233</v>
      </c>
      <c r="E1962" s="260" t="s">
        <v>1</v>
      </c>
      <c r="F1962" s="261" t="s">
        <v>885</v>
      </c>
      <c r="G1962" s="259"/>
      <c r="H1962" s="262">
        <v>3</v>
      </c>
      <c r="I1962" s="263"/>
      <c r="J1962" s="259"/>
      <c r="K1962" s="259"/>
      <c r="L1962" s="264"/>
      <c r="M1962" s="265"/>
      <c r="N1962" s="266"/>
      <c r="O1962" s="266"/>
      <c r="P1962" s="266"/>
      <c r="Q1962" s="266"/>
      <c r="R1962" s="266"/>
      <c r="S1962" s="266"/>
      <c r="T1962" s="267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8" t="s">
        <v>233</v>
      </c>
      <c r="AU1962" s="268" t="s">
        <v>89</v>
      </c>
      <c r="AV1962" s="14" t="s">
        <v>89</v>
      </c>
      <c r="AW1962" s="14" t="s">
        <v>35</v>
      </c>
      <c r="AX1962" s="14" t="s">
        <v>80</v>
      </c>
      <c r="AY1962" s="268" t="s">
        <v>222</v>
      </c>
    </row>
    <row r="1963" s="14" customFormat="1">
      <c r="A1963" s="14"/>
      <c r="B1963" s="258"/>
      <c r="C1963" s="259"/>
      <c r="D1963" s="249" t="s">
        <v>233</v>
      </c>
      <c r="E1963" s="260" t="s">
        <v>1</v>
      </c>
      <c r="F1963" s="261" t="s">
        <v>1687</v>
      </c>
      <c r="G1963" s="259"/>
      <c r="H1963" s="262">
        <v>7</v>
      </c>
      <c r="I1963" s="263"/>
      <c r="J1963" s="259"/>
      <c r="K1963" s="259"/>
      <c r="L1963" s="264"/>
      <c r="M1963" s="265"/>
      <c r="N1963" s="266"/>
      <c r="O1963" s="266"/>
      <c r="P1963" s="266"/>
      <c r="Q1963" s="266"/>
      <c r="R1963" s="266"/>
      <c r="S1963" s="266"/>
      <c r="T1963" s="267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8" t="s">
        <v>233</v>
      </c>
      <c r="AU1963" s="268" t="s">
        <v>89</v>
      </c>
      <c r="AV1963" s="14" t="s">
        <v>89</v>
      </c>
      <c r="AW1963" s="14" t="s">
        <v>35</v>
      </c>
      <c r="AX1963" s="14" t="s">
        <v>80</v>
      </c>
      <c r="AY1963" s="268" t="s">
        <v>222</v>
      </c>
    </row>
    <row r="1964" s="14" customFormat="1">
      <c r="A1964" s="14"/>
      <c r="B1964" s="258"/>
      <c r="C1964" s="259"/>
      <c r="D1964" s="249" t="s">
        <v>233</v>
      </c>
      <c r="E1964" s="260" t="s">
        <v>1</v>
      </c>
      <c r="F1964" s="261" t="s">
        <v>1688</v>
      </c>
      <c r="G1964" s="259"/>
      <c r="H1964" s="262">
        <v>1</v>
      </c>
      <c r="I1964" s="263"/>
      <c r="J1964" s="259"/>
      <c r="K1964" s="259"/>
      <c r="L1964" s="264"/>
      <c r="M1964" s="265"/>
      <c r="N1964" s="266"/>
      <c r="O1964" s="266"/>
      <c r="P1964" s="266"/>
      <c r="Q1964" s="266"/>
      <c r="R1964" s="266"/>
      <c r="S1964" s="266"/>
      <c r="T1964" s="267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8" t="s">
        <v>233</v>
      </c>
      <c r="AU1964" s="268" t="s">
        <v>89</v>
      </c>
      <c r="AV1964" s="14" t="s">
        <v>89</v>
      </c>
      <c r="AW1964" s="14" t="s">
        <v>35</v>
      </c>
      <c r="AX1964" s="14" t="s">
        <v>80</v>
      </c>
      <c r="AY1964" s="268" t="s">
        <v>222</v>
      </c>
    </row>
    <row r="1965" s="15" customFormat="1">
      <c r="A1965" s="15"/>
      <c r="B1965" s="269"/>
      <c r="C1965" s="270"/>
      <c r="D1965" s="249" t="s">
        <v>233</v>
      </c>
      <c r="E1965" s="271" t="s">
        <v>1</v>
      </c>
      <c r="F1965" s="272" t="s">
        <v>242</v>
      </c>
      <c r="G1965" s="270"/>
      <c r="H1965" s="273">
        <v>11</v>
      </c>
      <c r="I1965" s="274"/>
      <c r="J1965" s="270"/>
      <c r="K1965" s="270"/>
      <c r="L1965" s="275"/>
      <c r="M1965" s="276"/>
      <c r="N1965" s="277"/>
      <c r="O1965" s="277"/>
      <c r="P1965" s="277"/>
      <c r="Q1965" s="277"/>
      <c r="R1965" s="277"/>
      <c r="S1965" s="277"/>
      <c r="T1965" s="278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79" t="s">
        <v>233</v>
      </c>
      <c r="AU1965" s="279" t="s">
        <v>89</v>
      </c>
      <c r="AV1965" s="15" t="s">
        <v>114</v>
      </c>
      <c r="AW1965" s="15" t="s">
        <v>35</v>
      </c>
      <c r="AX1965" s="15" t="s">
        <v>87</v>
      </c>
      <c r="AY1965" s="279" t="s">
        <v>222</v>
      </c>
    </row>
    <row r="1966" s="2" customFormat="1" ht="24.15" customHeight="1">
      <c r="A1966" s="40"/>
      <c r="B1966" s="41"/>
      <c r="C1966" s="280" t="s">
        <v>1311</v>
      </c>
      <c r="D1966" s="280" t="s">
        <v>367</v>
      </c>
      <c r="E1966" s="281" t="s">
        <v>1689</v>
      </c>
      <c r="F1966" s="282" t="s">
        <v>1690</v>
      </c>
      <c r="G1966" s="283" t="s">
        <v>477</v>
      </c>
      <c r="H1966" s="284">
        <v>9</v>
      </c>
      <c r="I1966" s="285"/>
      <c r="J1966" s="286">
        <f>ROUND(I1966*H1966,2)</f>
        <v>0</v>
      </c>
      <c r="K1966" s="282" t="s">
        <v>229</v>
      </c>
      <c r="L1966" s="287"/>
      <c r="M1966" s="288" t="s">
        <v>1</v>
      </c>
      <c r="N1966" s="289" t="s">
        <v>45</v>
      </c>
      <c r="O1966" s="93"/>
      <c r="P1966" s="238">
        <f>O1966*H1966</f>
        <v>0</v>
      </c>
      <c r="Q1966" s="238">
        <v>0.020500000000000001</v>
      </c>
      <c r="R1966" s="238">
        <f>Q1966*H1966</f>
        <v>0.1845</v>
      </c>
      <c r="S1966" s="238">
        <v>0</v>
      </c>
      <c r="T1966" s="239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40" t="s">
        <v>468</v>
      </c>
      <c r="AT1966" s="240" t="s">
        <v>367</v>
      </c>
      <c r="AU1966" s="240" t="s">
        <v>89</v>
      </c>
      <c r="AY1966" s="19" t="s">
        <v>222</v>
      </c>
      <c r="BE1966" s="241">
        <f>IF(N1966="základní",J1966,0)</f>
        <v>0</v>
      </c>
      <c r="BF1966" s="241">
        <f>IF(N1966="snížená",J1966,0)</f>
        <v>0</v>
      </c>
      <c r="BG1966" s="241">
        <f>IF(N1966="zákl. přenesená",J1966,0)</f>
        <v>0</v>
      </c>
      <c r="BH1966" s="241">
        <f>IF(N1966="sníž. přenesená",J1966,0)</f>
        <v>0</v>
      </c>
      <c r="BI1966" s="241">
        <f>IF(N1966="nulová",J1966,0)</f>
        <v>0</v>
      </c>
      <c r="BJ1966" s="19" t="s">
        <v>87</v>
      </c>
      <c r="BK1966" s="241">
        <f>ROUND(I1966*H1966,2)</f>
        <v>0</v>
      </c>
      <c r="BL1966" s="19" t="s">
        <v>267</v>
      </c>
      <c r="BM1966" s="240" t="s">
        <v>1691</v>
      </c>
    </row>
    <row r="1967" s="13" customFormat="1">
      <c r="A1967" s="13"/>
      <c r="B1967" s="247"/>
      <c r="C1967" s="248"/>
      <c r="D1967" s="249" t="s">
        <v>233</v>
      </c>
      <c r="E1967" s="250" t="s">
        <v>1</v>
      </c>
      <c r="F1967" s="251" t="s">
        <v>234</v>
      </c>
      <c r="G1967" s="248"/>
      <c r="H1967" s="250" t="s">
        <v>1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7" t="s">
        <v>233</v>
      </c>
      <c r="AU1967" s="257" t="s">
        <v>89</v>
      </c>
      <c r="AV1967" s="13" t="s">
        <v>87</v>
      </c>
      <c r="AW1967" s="13" t="s">
        <v>35</v>
      </c>
      <c r="AX1967" s="13" t="s">
        <v>80</v>
      </c>
      <c r="AY1967" s="257" t="s">
        <v>222</v>
      </c>
    </row>
    <row r="1968" s="13" customFormat="1">
      <c r="A1968" s="13"/>
      <c r="B1968" s="247"/>
      <c r="C1968" s="248"/>
      <c r="D1968" s="249" t="s">
        <v>233</v>
      </c>
      <c r="E1968" s="250" t="s">
        <v>1</v>
      </c>
      <c r="F1968" s="251" t="s">
        <v>235</v>
      </c>
      <c r="G1968" s="248"/>
      <c r="H1968" s="250" t="s">
        <v>1</v>
      </c>
      <c r="I1968" s="252"/>
      <c r="J1968" s="248"/>
      <c r="K1968" s="248"/>
      <c r="L1968" s="253"/>
      <c r="M1968" s="254"/>
      <c r="N1968" s="255"/>
      <c r="O1968" s="255"/>
      <c r="P1968" s="255"/>
      <c r="Q1968" s="255"/>
      <c r="R1968" s="255"/>
      <c r="S1968" s="255"/>
      <c r="T1968" s="256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7" t="s">
        <v>233</v>
      </c>
      <c r="AU1968" s="257" t="s">
        <v>89</v>
      </c>
      <c r="AV1968" s="13" t="s">
        <v>87</v>
      </c>
      <c r="AW1968" s="13" t="s">
        <v>35</v>
      </c>
      <c r="AX1968" s="13" t="s">
        <v>80</v>
      </c>
      <c r="AY1968" s="257" t="s">
        <v>222</v>
      </c>
    </row>
    <row r="1969" s="13" customFormat="1">
      <c r="A1969" s="13"/>
      <c r="B1969" s="247"/>
      <c r="C1969" s="248"/>
      <c r="D1969" s="249" t="s">
        <v>233</v>
      </c>
      <c r="E1969" s="250" t="s">
        <v>1</v>
      </c>
      <c r="F1969" s="251" t="s">
        <v>237</v>
      </c>
      <c r="G1969" s="248"/>
      <c r="H1969" s="250" t="s">
        <v>1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7" t="s">
        <v>233</v>
      </c>
      <c r="AU1969" s="257" t="s">
        <v>89</v>
      </c>
      <c r="AV1969" s="13" t="s">
        <v>87</v>
      </c>
      <c r="AW1969" s="13" t="s">
        <v>35</v>
      </c>
      <c r="AX1969" s="13" t="s">
        <v>80</v>
      </c>
      <c r="AY1969" s="257" t="s">
        <v>222</v>
      </c>
    </row>
    <row r="1970" s="13" customFormat="1">
      <c r="A1970" s="13"/>
      <c r="B1970" s="247"/>
      <c r="C1970" s="248"/>
      <c r="D1970" s="249" t="s">
        <v>233</v>
      </c>
      <c r="E1970" s="250" t="s">
        <v>1</v>
      </c>
      <c r="F1970" s="251" t="s">
        <v>1283</v>
      </c>
      <c r="G1970" s="248"/>
      <c r="H1970" s="250" t="s">
        <v>1</v>
      </c>
      <c r="I1970" s="252"/>
      <c r="J1970" s="248"/>
      <c r="K1970" s="248"/>
      <c r="L1970" s="253"/>
      <c r="M1970" s="254"/>
      <c r="N1970" s="255"/>
      <c r="O1970" s="255"/>
      <c r="P1970" s="255"/>
      <c r="Q1970" s="255"/>
      <c r="R1970" s="255"/>
      <c r="S1970" s="255"/>
      <c r="T1970" s="25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7" t="s">
        <v>233</v>
      </c>
      <c r="AU1970" s="257" t="s">
        <v>89</v>
      </c>
      <c r="AV1970" s="13" t="s">
        <v>87</v>
      </c>
      <c r="AW1970" s="13" t="s">
        <v>35</v>
      </c>
      <c r="AX1970" s="13" t="s">
        <v>80</v>
      </c>
      <c r="AY1970" s="257" t="s">
        <v>222</v>
      </c>
    </row>
    <row r="1971" s="13" customFormat="1">
      <c r="A1971" s="13"/>
      <c r="B1971" s="247"/>
      <c r="C1971" s="248"/>
      <c r="D1971" s="249" t="s">
        <v>233</v>
      </c>
      <c r="E1971" s="250" t="s">
        <v>1</v>
      </c>
      <c r="F1971" s="251" t="s">
        <v>1692</v>
      </c>
      <c r="G1971" s="248"/>
      <c r="H1971" s="250" t="s">
        <v>1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7" t="s">
        <v>233</v>
      </c>
      <c r="AU1971" s="257" t="s">
        <v>89</v>
      </c>
      <c r="AV1971" s="13" t="s">
        <v>87</v>
      </c>
      <c r="AW1971" s="13" t="s">
        <v>35</v>
      </c>
      <c r="AX1971" s="13" t="s">
        <v>80</v>
      </c>
      <c r="AY1971" s="257" t="s">
        <v>222</v>
      </c>
    </row>
    <row r="1972" s="14" customFormat="1">
      <c r="A1972" s="14"/>
      <c r="B1972" s="258"/>
      <c r="C1972" s="259"/>
      <c r="D1972" s="249" t="s">
        <v>233</v>
      </c>
      <c r="E1972" s="260" t="s">
        <v>1</v>
      </c>
      <c r="F1972" s="261" t="s">
        <v>1693</v>
      </c>
      <c r="G1972" s="259"/>
      <c r="H1972" s="262">
        <v>9</v>
      </c>
      <c r="I1972" s="263"/>
      <c r="J1972" s="259"/>
      <c r="K1972" s="259"/>
      <c r="L1972" s="264"/>
      <c r="M1972" s="265"/>
      <c r="N1972" s="266"/>
      <c r="O1972" s="266"/>
      <c r="P1972" s="266"/>
      <c r="Q1972" s="266"/>
      <c r="R1972" s="266"/>
      <c r="S1972" s="266"/>
      <c r="T1972" s="267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8" t="s">
        <v>233</v>
      </c>
      <c r="AU1972" s="268" t="s">
        <v>89</v>
      </c>
      <c r="AV1972" s="14" t="s">
        <v>89</v>
      </c>
      <c r="AW1972" s="14" t="s">
        <v>35</v>
      </c>
      <c r="AX1972" s="14" t="s">
        <v>80</v>
      </c>
      <c r="AY1972" s="268" t="s">
        <v>222</v>
      </c>
    </row>
    <row r="1973" s="15" customFormat="1">
      <c r="A1973" s="15"/>
      <c r="B1973" s="269"/>
      <c r="C1973" s="270"/>
      <c r="D1973" s="249" t="s">
        <v>233</v>
      </c>
      <c r="E1973" s="271" t="s">
        <v>1</v>
      </c>
      <c r="F1973" s="272" t="s">
        <v>242</v>
      </c>
      <c r="G1973" s="270"/>
      <c r="H1973" s="273">
        <v>9</v>
      </c>
      <c r="I1973" s="274"/>
      <c r="J1973" s="270"/>
      <c r="K1973" s="270"/>
      <c r="L1973" s="275"/>
      <c r="M1973" s="276"/>
      <c r="N1973" s="277"/>
      <c r="O1973" s="277"/>
      <c r="P1973" s="277"/>
      <c r="Q1973" s="277"/>
      <c r="R1973" s="277"/>
      <c r="S1973" s="277"/>
      <c r="T1973" s="278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79" t="s">
        <v>233</v>
      </c>
      <c r="AU1973" s="279" t="s">
        <v>89</v>
      </c>
      <c r="AV1973" s="15" t="s">
        <v>114</v>
      </c>
      <c r="AW1973" s="15" t="s">
        <v>35</v>
      </c>
      <c r="AX1973" s="15" t="s">
        <v>87</v>
      </c>
      <c r="AY1973" s="279" t="s">
        <v>222</v>
      </c>
    </row>
    <row r="1974" s="2" customFormat="1" ht="24.15" customHeight="1">
      <c r="A1974" s="40"/>
      <c r="B1974" s="41"/>
      <c r="C1974" s="280" t="s">
        <v>1694</v>
      </c>
      <c r="D1974" s="280" t="s">
        <v>367</v>
      </c>
      <c r="E1974" s="281" t="s">
        <v>1695</v>
      </c>
      <c r="F1974" s="282" t="s">
        <v>1696</v>
      </c>
      <c r="G1974" s="283" t="s">
        <v>477</v>
      </c>
      <c r="H1974" s="284">
        <v>2</v>
      </c>
      <c r="I1974" s="285"/>
      <c r="J1974" s="286">
        <f>ROUND(I1974*H1974,2)</f>
        <v>0</v>
      </c>
      <c r="K1974" s="282" t="s">
        <v>229</v>
      </c>
      <c r="L1974" s="287"/>
      <c r="M1974" s="288" t="s">
        <v>1</v>
      </c>
      <c r="N1974" s="289" t="s">
        <v>45</v>
      </c>
      <c r="O1974" s="93"/>
      <c r="P1974" s="238">
        <f>O1974*H1974</f>
        <v>0</v>
      </c>
      <c r="Q1974" s="238">
        <v>0.022499999999999999</v>
      </c>
      <c r="R1974" s="238">
        <f>Q1974*H1974</f>
        <v>0.044999999999999998</v>
      </c>
      <c r="S1974" s="238">
        <v>0</v>
      </c>
      <c r="T1974" s="239">
        <f>S1974*H1974</f>
        <v>0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40" t="s">
        <v>468</v>
      </c>
      <c r="AT1974" s="240" t="s">
        <v>367</v>
      </c>
      <c r="AU1974" s="240" t="s">
        <v>89</v>
      </c>
      <c r="AY1974" s="19" t="s">
        <v>222</v>
      </c>
      <c r="BE1974" s="241">
        <f>IF(N1974="základní",J1974,0)</f>
        <v>0</v>
      </c>
      <c r="BF1974" s="241">
        <f>IF(N1974="snížená",J1974,0)</f>
        <v>0</v>
      </c>
      <c r="BG1974" s="241">
        <f>IF(N1974="zákl. přenesená",J1974,0)</f>
        <v>0</v>
      </c>
      <c r="BH1974" s="241">
        <f>IF(N1974="sníž. přenesená",J1974,0)</f>
        <v>0</v>
      </c>
      <c r="BI1974" s="241">
        <f>IF(N1974="nulová",J1974,0)</f>
        <v>0</v>
      </c>
      <c r="BJ1974" s="19" t="s">
        <v>87</v>
      </c>
      <c r="BK1974" s="241">
        <f>ROUND(I1974*H1974,2)</f>
        <v>0</v>
      </c>
      <c r="BL1974" s="19" t="s">
        <v>267</v>
      </c>
      <c r="BM1974" s="240" t="s">
        <v>1697</v>
      </c>
    </row>
    <row r="1975" s="2" customFormat="1">
      <c r="A1975" s="40"/>
      <c r="B1975" s="41"/>
      <c r="C1975" s="42"/>
      <c r="D1975" s="249" t="s">
        <v>1184</v>
      </c>
      <c r="E1975" s="42"/>
      <c r="F1975" s="314" t="s">
        <v>1698</v>
      </c>
      <c r="G1975" s="42"/>
      <c r="H1975" s="42"/>
      <c r="I1975" s="244"/>
      <c r="J1975" s="42"/>
      <c r="K1975" s="42"/>
      <c r="L1975" s="46"/>
      <c r="M1975" s="245"/>
      <c r="N1975" s="246"/>
      <c r="O1975" s="93"/>
      <c r="P1975" s="93"/>
      <c r="Q1975" s="93"/>
      <c r="R1975" s="93"/>
      <c r="S1975" s="93"/>
      <c r="T1975" s="94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1184</v>
      </c>
      <c r="AU1975" s="19" t="s">
        <v>89</v>
      </c>
    </row>
    <row r="1976" s="13" customFormat="1">
      <c r="A1976" s="13"/>
      <c r="B1976" s="247"/>
      <c r="C1976" s="248"/>
      <c r="D1976" s="249" t="s">
        <v>233</v>
      </c>
      <c r="E1976" s="250" t="s">
        <v>1</v>
      </c>
      <c r="F1976" s="251" t="s">
        <v>234</v>
      </c>
      <c r="G1976" s="248"/>
      <c r="H1976" s="250" t="s">
        <v>1</v>
      </c>
      <c r="I1976" s="252"/>
      <c r="J1976" s="248"/>
      <c r="K1976" s="248"/>
      <c r="L1976" s="253"/>
      <c r="M1976" s="254"/>
      <c r="N1976" s="255"/>
      <c r="O1976" s="255"/>
      <c r="P1976" s="255"/>
      <c r="Q1976" s="255"/>
      <c r="R1976" s="255"/>
      <c r="S1976" s="255"/>
      <c r="T1976" s="256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7" t="s">
        <v>233</v>
      </c>
      <c r="AU1976" s="257" t="s">
        <v>89</v>
      </c>
      <c r="AV1976" s="13" t="s">
        <v>87</v>
      </c>
      <c r="AW1976" s="13" t="s">
        <v>35</v>
      </c>
      <c r="AX1976" s="13" t="s">
        <v>80</v>
      </c>
      <c r="AY1976" s="257" t="s">
        <v>222</v>
      </c>
    </row>
    <row r="1977" s="13" customFormat="1">
      <c r="A1977" s="13"/>
      <c r="B1977" s="247"/>
      <c r="C1977" s="248"/>
      <c r="D1977" s="249" t="s">
        <v>233</v>
      </c>
      <c r="E1977" s="250" t="s">
        <v>1</v>
      </c>
      <c r="F1977" s="251" t="s">
        <v>235</v>
      </c>
      <c r="G1977" s="248"/>
      <c r="H1977" s="250" t="s">
        <v>1</v>
      </c>
      <c r="I1977" s="252"/>
      <c r="J1977" s="248"/>
      <c r="K1977" s="248"/>
      <c r="L1977" s="253"/>
      <c r="M1977" s="254"/>
      <c r="N1977" s="255"/>
      <c r="O1977" s="255"/>
      <c r="P1977" s="255"/>
      <c r="Q1977" s="255"/>
      <c r="R1977" s="255"/>
      <c r="S1977" s="255"/>
      <c r="T1977" s="25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7" t="s">
        <v>233</v>
      </c>
      <c r="AU1977" s="257" t="s">
        <v>89</v>
      </c>
      <c r="AV1977" s="13" t="s">
        <v>87</v>
      </c>
      <c r="AW1977" s="13" t="s">
        <v>35</v>
      </c>
      <c r="AX1977" s="13" t="s">
        <v>80</v>
      </c>
      <c r="AY1977" s="257" t="s">
        <v>222</v>
      </c>
    </row>
    <row r="1978" s="13" customFormat="1">
      <c r="A1978" s="13"/>
      <c r="B1978" s="247"/>
      <c r="C1978" s="248"/>
      <c r="D1978" s="249" t="s">
        <v>233</v>
      </c>
      <c r="E1978" s="250" t="s">
        <v>1</v>
      </c>
      <c r="F1978" s="251" t="s">
        <v>237</v>
      </c>
      <c r="G1978" s="248"/>
      <c r="H1978" s="250" t="s">
        <v>1</v>
      </c>
      <c r="I1978" s="252"/>
      <c r="J1978" s="248"/>
      <c r="K1978" s="248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7" t="s">
        <v>233</v>
      </c>
      <c r="AU1978" s="257" t="s">
        <v>89</v>
      </c>
      <c r="AV1978" s="13" t="s">
        <v>87</v>
      </c>
      <c r="AW1978" s="13" t="s">
        <v>35</v>
      </c>
      <c r="AX1978" s="13" t="s">
        <v>80</v>
      </c>
      <c r="AY1978" s="257" t="s">
        <v>222</v>
      </c>
    </row>
    <row r="1979" s="13" customFormat="1">
      <c r="A1979" s="13"/>
      <c r="B1979" s="247"/>
      <c r="C1979" s="248"/>
      <c r="D1979" s="249" t="s">
        <v>233</v>
      </c>
      <c r="E1979" s="250" t="s">
        <v>1</v>
      </c>
      <c r="F1979" s="251" t="s">
        <v>1283</v>
      </c>
      <c r="G1979" s="248"/>
      <c r="H1979" s="250" t="s">
        <v>1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7" t="s">
        <v>233</v>
      </c>
      <c r="AU1979" s="257" t="s">
        <v>89</v>
      </c>
      <c r="AV1979" s="13" t="s">
        <v>87</v>
      </c>
      <c r="AW1979" s="13" t="s">
        <v>35</v>
      </c>
      <c r="AX1979" s="13" t="s">
        <v>80</v>
      </c>
      <c r="AY1979" s="257" t="s">
        <v>222</v>
      </c>
    </row>
    <row r="1980" s="13" customFormat="1">
      <c r="A1980" s="13"/>
      <c r="B1980" s="247"/>
      <c r="C1980" s="248"/>
      <c r="D1980" s="249" t="s">
        <v>233</v>
      </c>
      <c r="E1980" s="250" t="s">
        <v>1</v>
      </c>
      <c r="F1980" s="251" t="s">
        <v>1699</v>
      </c>
      <c r="G1980" s="248"/>
      <c r="H1980" s="250" t="s">
        <v>1</v>
      </c>
      <c r="I1980" s="252"/>
      <c r="J1980" s="248"/>
      <c r="K1980" s="248"/>
      <c r="L1980" s="253"/>
      <c r="M1980" s="254"/>
      <c r="N1980" s="255"/>
      <c r="O1980" s="255"/>
      <c r="P1980" s="255"/>
      <c r="Q1980" s="255"/>
      <c r="R1980" s="255"/>
      <c r="S1980" s="255"/>
      <c r="T1980" s="256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7" t="s">
        <v>233</v>
      </c>
      <c r="AU1980" s="257" t="s">
        <v>89</v>
      </c>
      <c r="AV1980" s="13" t="s">
        <v>87</v>
      </c>
      <c r="AW1980" s="13" t="s">
        <v>35</v>
      </c>
      <c r="AX1980" s="13" t="s">
        <v>80</v>
      </c>
      <c r="AY1980" s="257" t="s">
        <v>222</v>
      </c>
    </row>
    <row r="1981" s="14" customFormat="1">
      <c r="A1981" s="14"/>
      <c r="B1981" s="258"/>
      <c r="C1981" s="259"/>
      <c r="D1981" s="249" t="s">
        <v>233</v>
      </c>
      <c r="E1981" s="260" t="s">
        <v>1</v>
      </c>
      <c r="F1981" s="261" t="s">
        <v>1179</v>
      </c>
      <c r="G1981" s="259"/>
      <c r="H1981" s="262">
        <v>2</v>
      </c>
      <c r="I1981" s="263"/>
      <c r="J1981" s="259"/>
      <c r="K1981" s="259"/>
      <c r="L1981" s="264"/>
      <c r="M1981" s="265"/>
      <c r="N1981" s="266"/>
      <c r="O1981" s="266"/>
      <c r="P1981" s="266"/>
      <c r="Q1981" s="266"/>
      <c r="R1981" s="266"/>
      <c r="S1981" s="266"/>
      <c r="T1981" s="267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8" t="s">
        <v>233</v>
      </c>
      <c r="AU1981" s="268" t="s">
        <v>89</v>
      </c>
      <c r="AV1981" s="14" t="s">
        <v>89</v>
      </c>
      <c r="AW1981" s="14" t="s">
        <v>35</v>
      </c>
      <c r="AX1981" s="14" t="s">
        <v>80</v>
      </c>
      <c r="AY1981" s="268" t="s">
        <v>222</v>
      </c>
    </row>
    <row r="1982" s="15" customFormat="1">
      <c r="A1982" s="15"/>
      <c r="B1982" s="269"/>
      <c r="C1982" s="270"/>
      <c r="D1982" s="249" t="s">
        <v>233</v>
      </c>
      <c r="E1982" s="271" t="s">
        <v>1</v>
      </c>
      <c r="F1982" s="272" t="s">
        <v>242</v>
      </c>
      <c r="G1982" s="270"/>
      <c r="H1982" s="273">
        <v>2</v>
      </c>
      <c r="I1982" s="274"/>
      <c r="J1982" s="270"/>
      <c r="K1982" s="270"/>
      <c r="L1982" s="275"/>
      <c r="M1982" s="276"/>
      <c r="N1982" s="277"/>
      <c r="O1982" s="277"/>
      <c r="P1982" s="277"/>
      <c r="Q1982" s="277"/>
      <c r="R1982" s="277"/>
      <c r="S1982" s="277"/>
      <c r="T1982" s="278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79" t="s">
        <v>233</v>
      </c>
      <c r="AU1982" s="279" t="s">
        <v>89</v>
      </c>
      <c r="AV1982" s="15" t="s">
        <v>114</v>
      </c>
      <c r="AW1982" s="15" t="s">
        <v>35</v>
      </c>
      <c r="AX1982" s="15" t="s">
        <v>87</v>
      </c>
      <c r="AY1982" s="279" t="s">
        <v>222</v>
      </c>
    </row>
    <row r="1983" s="2" customFormat="1" ht="24.15" customHeight="1">
      <c r="A1983" s="40"/>
      <c r="B1983" s="41"/>
      <c r="C1983" s="229" t="s">
        <v>1316</v>
      </c>
      <c r="D1983" s="229" t="s">
        <v>225</v>
      </c>
      <c r="E1983" s="230" t="s">
        <v>1700</v>
      </c>
      <c r="F1983" s="231" t="s">
        <v>1701</v>
      </c>
      <c r="G1983" s="232" t="s">
        <v>477</v>
      </c>
      <c r="H1983" s="233">
        <v>2</v>
      </c>
      <c r="I1983" s="234"/>
      <c r="J1983" s="235">
        <f>ROUND(I1983*H1983,2)</f>
        <v>0</v>
      </c>
      <c r="K1983" s="231" t="s">
        <v>229</v>
      </c>
      <c r="L1983" s="46"/>
      <c r="M1983" s="236" t="s">
        <v>1</v>
      </c>
      <c r="N1983" s="237" t="s">
        <v>45</v>
      </c>
      <c r="O1983" s="93"/>
      <c r="P1983" s="238">
        <f>O1983*H1983</f>
        <v>0</v>
      </c>
      <c r="Q1983" s="238">
        <v>0</v>
      </c>
      <c r="R1983" s="238">
        <f>Q1983*H1983</f>
        <v>0</v>
      </c>
      <c r="S1983" s="238">
        <v>0</v>
      </c>
      <c r="T1983" s="239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40" t="s">
        <v>267</v>
      </c>
      <c r="AT1983" s="240" t="s">
        <v>225</v>
      </c>
      <c r="AU1983" s="240" t="s">
        <v>89</v>
      </c>
      <c r="AY1983" s="19" t="s">
        <v>222</v>
      </c>
      <c r="BE1983" s="241">
        <f>IF(N1983="základní",J1983,0)</f>
        <v>0</v>
      </c>
      <c r="BF1983" s="241">
        <f>IF(N1983="snížená",J1983,0)</f>
        <v>0</v>
      </c>
      <c r="BG1983" s="241">
        <f>IF(N1983="zákl. přenesená",J1983,0)</f>
        <v>0</v>
      </c>
      <c r="BH1983" s="241">
        <f>IF(N1983="sníž. přenesená",J1983,0)</f>
        <v>0</v>
      </c>
      <c r="BI1983" s="241">
        <f>IF(N1983="nulová",J1983,0)</f>
        <v>0</v>
      </c>
      <c r="BJ1983" s="19" t="s">
        <v>87</v>
      </c>
      <c r="BK1983" s="241">
        <f>ROUND(I1983*H1983,2)</f>
        <v>0</v>
      </c>
      <c r="BL1983" s="19" t="s">
        <v>267</v>
      </c>
      <c r="BM1983" s="240" t="s">
        <v>1702</v>
      </c>
    </row>
    <row r="1984" s="2" customFormat="1">
      <c r="A1984" s="40"/>
      <c r="B1984" s="41"/>
      <c r="C1984" s="42"/>
      <c r="D1984" s="242" t="s">
        <v>231</v>
      </c>
      <c r="E1984" s="42"/>
      <c r="F1984" s="243" t="s">
        <v>1703</v>
      </c>
      <c r="G1984" s="42"/>
      <c r="H1984" s="42"/>
      <c r="I1984" s="244"/>
      <c r="J1984" s="42"/>
      <c r="K1984" s="42"/>
      <c r="L1984" s="46"/>
      <c r="M1984" s="245"/>
      <c r="N1984" s="246"/>
      <c r="O1984" s="93"/>
      <c r="P1984" s="93"/>
      <c r="Q1984" s="93"/>
      <c r="R1984" s="93"/>
      <c r="S1984" s="93"/>
      <c r="T1984" s="94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231</v>
      </c>
      <c r="AU1984" s="19" t="s">
        <v>89</v>
      </c>
    </row>
    <row r="1985" s="13" customFormat="1">
      <c r="A1985" s="13"/>
      <c r="B1985" s="247"/>
      <c r="C1985" s="248"/>
      <c r="D1985" s="249" t="s">
        <v>233</v>
      </c>
      <c r="E1985" s="250" t="s">
        <v>1</v>
      </c>
      <c r="F1985" s="251" t="s">
        <v>234</v>
      </c>
      <c r="G1985" s="248"/>
      <c r="H1985" s="250" t="s">
        <v>1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7" t="s">
        <v>233</v>
      </c>
      <c r="AU1985" s="257" t="s">
        <v>89</v>
      </c>
      <c r="AV1985" s="13" t="s">
        <v>87</v>
      </c>
      <c r="AW1985" s="13" t="s">
        <v>35</v>
      </c>
      <c r="AX1985" s="13" t="s">
        <v>80</v>
      </c>
      <c r="AY1985" s="257" t="s">
        <v>222</v>
      </c>
    </row>
    <row r="1986" s="13" customFormat="1">
      <c r="A1986" s="13"/>
      <c r="B1986" s="247"/>
      <c r="C1986" s="248"/>
      <c r="D1986" s="249" t="s">
        <v>233</v>
      </c>
      <c r="E1986" s="250" t="s">
        <v>1</v>
      </c>
      <c r="F1986" s="251" t="s">
        <v>235</v>
      </c>
      <c r="G1986" s="248"/>
      <c r="H1986" s="250" t="s">
        <v>1</v>
      </c>
      <c r="I1986" s="252"/>
      <c r="J1986" s="248"/>
      <c r="K1986" s="248"/>
      <c r="L1986" s="253"/>
      <c r="M1986" s="254"/>
      <c r="N1986" s="255"/>
      <c r="O1986" s="255"/>
      <c r="P1986" s="255"/>
      <c r="Q1986" s="255"/>
      <c r="R1986" s="255"/>
      <c r="S1986" s="255"/>
      <c r="T1986" s="256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7" t="s">
        <v>233</v>
      </c>
      <c r="AU1986" s="257" t="s">
        <v>89</v>
      </c>
      <c r="AV1986" s="13" t="s">
        <v>87</v>
      </c>
      <c r="AW1986" s="13" t="s">
        <v>35</v>
      </c>
      <c r="AX1986" s="13" t="s">
        <v>80</v>
      </c>
      <c r="AY1986" s="257" t="s">
        <v>222</v>
      </c>
    </row>
    <row r="1987" s="13" customFormat="1">
      <c r="A1987" s="13"/>
      <c r="B1987" s="247"/>
      <c r="C1987" s="248"/>
      <c r="D1987" s="249" t="s">
        <v>233</v>
      </c>
      <c r="E1987" s="250" t="s">
        <v>1</v>
      </c>
      <c r="F1987" s="251" t="s">
        <v>237</v>
      </c>
      <c r="G1987" s="248"/>
      <c r="H1987" s="250" t="s">
        <v>1</v>
      </c>
      <c r="I1987" s="252"/>
      <c r="J1987" s="248"/>
      <c r="K1987" s="248"/>
      <c r="L1987" s="253"/>
      <c r="M1987" s="254"/>
      <c r="N1987" s="255"/>
      <c r="O1987" s="255"/>
      <c r="P1987" s="255"/>
      <c r="Q1987" s="255"/>
      <c r="R1987" s="255"/>
      <c r="S1987" s="255"/>
      <c r="T1987" s="256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57" t="s">
        <v>233</v>
      </c>
      <c r="AU1987" s="257" t="s">
        <v>89</v>
      </c>
      <c r="AV1987" s="13" t="s">
        <v>87</v>
      </c>
      <c r="AW1987" s="13" t="s">
        <v>35</v>
      </c>
      <c r="AX1987" s="13" t="s">
        <v>80</v>
      </c>
      <c r="AY1987" s="257" t="s">
        <v>222</v>
      </c>
    </row>
    <row r="1988" s="13" customFormat="1">
      <c r="A1988" s="13"/>
      <c r="B1988" s="247"/>
      <c r="C1988" s="248"/>
      <c r="D1988" s="249" t="s">
        <v>233</v>
      </c>
      <c r="E1988" s="250" t="s">
        <v>1</v>
      </c>
      <c r="F1988" s="251" t="s">
        <v>1283</v>
      </c>
      <c r="G1988" s="248"/>
      <c r="H1988" s="250" t="s">
        <v>1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7" t="s">
        <v>233</v>
      </c>
      <c r="AU1988" s="257" t="s">
        <v>89</v>
      </c>
      <c r="AV1988" s="13" t="s">
        <v>87</v>
      </c>
      <c r="AW1988" s="13" t="s">
        <v>35</v>
      </c>
      <c r="AX1988" s="13" t="s">
        <v>80</v>
      </c>
      <c r="AY1988" s="257" t="s">
        <v>222</v>
      </c>
    </row>
    <row r="1989" s="13" customFormat="1">
      <c r="A1989" s="13"/>
      <c r="B1989" s="247"/>
      <c r="C1989" s="248"/>
      <c r="D1989" s="249" t="s">
        <v>233</v>
      </c>
      <c r="E1989" s="250" t="s">
        <v>1</v>
      </c>
      <c r="F1989" s="251" t="s">
        <v>903</v>
      </c>
      <c r="G1989" s="248"/>
      <c r="H1989" s="250" t="s">
        <v>1</v>
      </c>
      <c r="I1989" s="252"/>
      <c r="J1989" s="248"/>
      <c r="K1989" s="248"/>
      <c r="L1989" s="253"/>
      <c r="M1989" s="254"/>
      <c r="N1989" s="255"/>
      <c r="O1989" s="255"/>
      <c r="P1989" s="255"/>
      <c r="Q1989" s="255"/>
      <c r="R1989" s="255"/>
      <c r="S1989" s="255"/>
      <c r="T1989" s="256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7" t="s">
        <v>233</v>
      </c>
      <c r="AU1989" s="257" t="s">
        <v>89</v>
      </c>
      <c r="AV1989" s="13" t="s">
        <v>87</v>
      </c>
      <c r="AW1989" s="13" t="s">
        <v>35</v>
      </c>
      <c r="AX1989" s="13" t="s">
        <v>80</v>
      </c>
      <c r="AY1989" s="257" t="s">
        <v>222</v>
      </c>
    </row>
    <row r="1990" s="14" customFormat="1">
      <c r="A1990" s="14"/>
      <c r="B1990" s="258"/>
      <c r="C1990" s="259"/>
      <c r="D1990" s="249" t="s">
        <v>233</v>
      </c>
      <c r="E1990" s="260" t="s">
        <v>1</v>
      </c>
      <c r="F1990" s="261" t="s">
        <v>904</v>
      </c>
      <c r="G1990" s="259"/>
      <c r="H1990" s="262">
        <v>1</v>
      </c>
      <c r="I1990" s="263"/>
      <c r="J1990" s="259"/>
      <c r="K1990" s="259"/>
      <c r="L1990" s="264"/>
      <c r="M1990" s="265"/>
      <c r="N1990" s="266"/>
      <c r="O1990" s="266"/>
      <c r="P1990" s="266"/>
      <c r="Q1990" s="266"/>
      <c r="R1990" s="266"/>
      <c r="S1990" s="266"/>
      <c r="T1990" s="267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8" t="s">
        <v>233</v>
      </c>
      <c r="AU1990" s="268" t="s">
        <v>89</v>
      </c>
      <c r="AV1990" s="14" t="s">
        <v>89</v>
      </c>
      <c r="AW1990" s="14" t="s">
        <v>35</v>
      </c>
      <c r="AX1990" s="14" t="s">
        <v>80</v>
      </c>
      <c r="AY1990" s="268" t="s">
        <v>222</v>
      </c>
    </row>
    <row r="1991" s="14" customFormat="1">
      <c r="A1991" s="14"/>
      <c r="B1991" s="258"/>
      <c r="C1991" s="259"/>
      <c r="D1991" s="249" t="s">
        <v>233</v>
      </c>
      <c r="E1991" s="260" t="s">
        <v>1</v>
      </c>
      <c r="F1991" s="261" t="s">
        <v>905</v>
      </c>
      <c r="G1991" s="259"/>
      <c r="H1991" s="262">
        <v>1</v>
      </c>
      <c r="I1991" s="263"/>
      <c r="J1991" s="259"/>
      <c r="K1991" s="259"/>
      <c r="L1991" s="264"/>
      <c r="M1991" s="265"/>
      <c r="N1991" s="266"/>
      <c r="O1991" s="266"/>
      <c r="P1991" s="266"/>
      <c r="Q1991" s="266"/>
      <c r="R1991" s="266"/>
      <c r="S1991" s="266"/>
      <c r="T1991" s="267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8" t="s">
        <v>233</v>
      </c>
      <c r="AU1991" s="268" t="s">
        <v>89</v>
      </c>
      <c r="AV1991" s="14" t="s">
        <v>89</v>
      </c>
      <c r="AW1991" s="14" t="s">
        <v>35</v>
      </c>
      <c r="AX1991" s="14" t="s">
        <v>80</v>
      </c>
      <c r="AY1991" s="268" t="s">
        <v>222</v>
      </c>
    </row>
    <row r="1992" s="15" customFormat="1">
      <c r="A1992" s="15"/>
      <c r="B1992" s="269"/>
      <c r="C1992" s="270"/>
      <c r="D1992" s="249" t="s">
        <v>233</v>
      </c>
      <c r="E1992" s="271" t="s">
        <v>1</v>
      </c>
      <c r="F1992" s="272" t="s">
        <v>242</v>
      </c>
      <c r="G1992" s="270"/>
      <c r="H1992" s="273">
        <v>2</v>
      </c>
      <c r="I1992" s="274"/>
      <c r="J1992" s="270"/>
      <c r="K1992" s="270"/>
      <c r="L1992" s="275"/>
      <c r="M1992" s="276"/>
      <c r="N1992" s="277"/>
      <c r="O1992" s="277"/>
      <c r="P1992" s="277"/>
      <c r="Q1992" s="277"/>
      <c r="R1992" s="277"/>
      <c r="S1992" s="277"/>
      <c r="T1992" s="278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79" t="s">
        <v>233</v>
      </c>
      <c r="AU1992" s="279" t="s">
        <v>89</v>
      </c>
      <c r="AV1992" s="15" t="s">
        <v>114</v>
      </c>
      <c r="AW1992" s="15" t="s">
        <v>35</v>
      </c>
      <c r="AX1992" s="15" t="s">
        <v>87</v>
      </c>
      <c r="AY1992" s="279" t="s">
        <v>222</v>
      </c>
    </row>
    <row r="1993" s="2" customFormat="1" ht="33" customHeight="1">
      <c r="A1993" s="40"/>
      <c r="B1993" s="41"/>
      <c r="C1993" s="280" t="s">
        <v>1704</v>
      </c>
      <c r="D1993" s="280" t="s">
        <v>367</v>
      </c>
      <c r="E1993" s="281" t="s">
        <v>1705</v>
      </c>
      <c r="F1993" s="282" t="s">
        <v>1706</v>
      </c>
      <c r="G1993" s="283" t="s">
        <v>477</v>
      </c>
      <c r="H1993" s="284">
        <v>2</v>
      </c>
      <c r="I1993" s="285"/>
      <c r="J1993" s="286">
        <f>ROUND(I1993*H1993,2)</f>
        <v>0</v>
      </c>
      <c r="K1993" s="282" t="s">
        <v>229</v>
      </c>
      <c r="L1993" s="287"/>
      <c r="M1993" s="288" t="s">
        <v>1</v>
      </c>
      <c r="N1993" s="289" t="s">
        <v>45</v>
      </c>
      <c r="O1993" s="93"/>
      <c r="P1993" s="238">
        <f>O1993*H1993</f>
        <v>0</v>
      </c>
      <c r="Q1993" s="238">
        <v>0.042999999999999997</v>
      </c>
      <c r="R1993" s="238">
        <f>Q1993*H1993</f>
        <v>0.085999999999999993</v>
      </c>
      <c r="S1993" s="238">
        <v>0</v>
      </c>
      <c r="T1993" s="239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40" t="s">
        <v>468</v>
      </c>
      <c r="AT1993" s="240" t="s">
        <v>367</v>
      </c>
      <c r="AU1993" s="240" t="s">
        <v>89</v>
      </c>
      <c r="AY1993" s="19" t="s">
        <v>222</v>
      </c>
      <c r="BE1993" s="241">
        <f>IF(N1993="základní",J1993,0)</f>
        <v>0</v>
      </c>
      <c r="BF1993" s="241">
        <f>IF(N1993="snížená",J1993,0)</f>
        <v>0</v>
      </c>
      <c r="BG1993" s="241">
        <f>IF(N1993="zákl. přenesená",J1993,0)</f>
        <v>0</v>
      </c>
      <c r="BH1993" s="241">
        <f>IF(N1993="sníž. přenesená",J1993,0)</f>
        <v>0</v>
      </c>
      <c r="BI1993" s="241">
        <f>IF(N1993="nulová",J1993,0)</f>
        <v>0</v>
      </c>
      <c r="BJ1993" s="19" t="s">
        <v>87</v>
      </c>
      <c r="BK1993" s="241">
        <f>ROUND(I1993*H1993,2)</f>
        <v>0</v>
      </c>
      <c r="BL1993" s="19" t="s">
        <v>267</v>
      </c>
      <c r="BM1993" s="240" t="s">
        <v>1707</v>
      </c>
    </row>
    <row r="1994" s="2" customFormat="1">
      <c r="A1994" s="40"/>
      <c r="B1994" s="41"/>
      <c r="C1994" s="42"/>
      <c r="D1994" s="249" t="s">
        <v>1184</v>
      </c>
      <c r="E1994" s="42"/>
      <c r="F1994" s="314" t="s">
        <v>1708</v>
      </c>
      <c r="G1994" s="42"/>
      <c r="H1994" s="42"/>
      <c r="I1994" s="244"/>
      <c r="J1994" s="42"/>
      <c r="K1994" s="42"/>
      <c r="L1994" s="46"/>
      <c r="M1994" s="245"/>
      <c r="N1994" s="246"/>
      <c r="O1994" s="93"/>
      <c r="P1994" s="93"/>
      <c r="Q1994" s="93"/>
      <c r="R1994" s="93"/>
      <c r="S1994" s="93"/>
      <c r="T1994" s="94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1184</v>
      </c>
      <c r="AU1994" s="19" t="s">
        <v>89</v>
      </c>
    </row>
    <row r="1995" s="13" customFormat="1">
      <c r="A1995" s="13"/>
      <c r="B1995" s="247"/>
      <c r="C1995" s="248"/>
      <c r="D1995" s="249" t="s">
        <v>233</v>
      </c>
      <c r="E1995" s="250" t="s">
        <v>1</v>
      </c>
      <c r="F1995" s="251" t="s">
        <v>234</v>
      </c>
      <c r="G1995" s="248"/>
      <c r="H1995" s="250" t="s">
        <v>1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7" t="s">
        <v>233</v>
      </c>
      <c r="AU1995" s="257" t="s">
        <v>89</v>
      </c>
      <c r="AV1995" s="13" t="s">
        <v>87</v>
      </c>
      <c r="AW1995" s="13" t="s">
        <v>35</v>
      </c>
      <c r="AX1995" s="13" t="s">
        <v>80</v>
      </c>
      <c r="AY1995" s="257" t="s">
        <v>222</v>
      </c>
    </row>
    <row r="1996" s="13" customFormat="1">
      <c r="A1996" s="13"/>
      <c r="B1996" s="247"/>
      <c r="C1996" s="248"/>
      <c r="D1996" s="249" t="s">
        <v>233</v>
      </c>
      <c r="E1996" s="250" t="s">
        <v>1</v>
      </c>
      <c r="F1996" s="251" t="s">
        <v>235</v>
      </c>
      <c r="G1996" s="248"/>
      <c r="H1996" s="250" t="s">
        <v>1</v>
      </c>
      <c r="I1996" s="252"/>
      <c r="J1996" s="248"/>
      <c r="K1996" s="248"/>
      <c r="L1996" s="253"/>
      <c r="M1996" s="254"/>
      <c r="N1996" s="255"/>
      <c r="O1996" s="255"/>
      <c r="P1996" s="255"/>
      <c r="Q1996" s="255"/>
      <c r="R1996" s="255"/>
      <c r="S1996" s="255"/>
      <c r="T1996" s="256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7" t="s">
        <v>233</v>
      </c>
      <c r="AU1996" s="257" t="s">
        <v>89</v>
      </c>
      <c r="AV1996" s="13" t="s">
        <v>87</v>
      </c>
      <c r="AW1996" s="13" t="s">
        <v>35</v>
      </c>
      <c r="AX1996" s="13" t="s">
        <v>80</v>
      </c>
      <c r="AY1996" s="257" t="s">
        <v>222</v>
      </c>
    </row>
    <row r="1997" s="13" customFormat="1">
      <c r="A1997" s="13"/>
      <c r="B1997" s="247"/>
      <c r="C1997" s="248"/>
      <c r="D1997" s="249" t="s">
        <v>233</v>
      </c>
      <c r="E1997" s="250" t="s">
        <v>1</v>
      </c>
      <c r="F1997" s="251" t="s">
        <v>237</v>
      </c>
      <c r="G1997" s="248"/>
      <c r="H1997" s="250" t="s">
        <v>1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7" t="s">
        <v>233</v>
      </c>
      <c r="AU1997" s="257" t="s">
        <v>89</v>
      </c>
      <c r="AV1997" s="13" t="s">
        <v>87</v>
      </c>
      <c r="AW1997" s="13" t="s">
        <v>35</v>
      </c>
      <c r="AX1997" s="13" t="s">
        <v>80</v>
      </c>
      <c r="AY1997" s="257" t="s">
        <v>222</v>
      </c>
    </row>
    <row r="1998" s="13" customFormat="1">
      <c r="A1998" s="13"/>
      <c r="B1998" s="247"/>
      <c r="C1998" s="248"/>
      <c r="D1998" s="249" t="s">
        <v>233</v>
      </c>
      <c r="E1998" s="250" t="s">
        <v>1</v>
      </c>
      <c r="F1998" s="251" t="s">
        <v>1283</v>
      </c>
      <c r="G1998" s="248"/>
      <c r="H1998" s="250" t="s">
        <v>1</v>
      </c>
      <c r="I1998" s="252"/>
      <c r="J1998" s="248"/>
      <c r="K1998" s="248"/>
      <c r="L1998" s="253"/>
      <c r="M1998" s="254"/>
      <c r="N1998" s="255"/>
      <c r="O1998" s="255"/>
      <c r="P1998" s="255"/>
      <c r="Q1998" s="255"/>
      <c r="R1998" s="255"/>
      <c r="S1998" s="255"/>
      <c r="T1998" s="256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7" t="s">
        <v>233</v>
      </c>
      <c r="AU1998" s="257" t="s">
        <v>89</v>
      </c>
      <c r="AV1998" s="13" t="s">
        <v>87</v>
      </c>
      <c r="AW1998" s="13" t="s">
        <v>35</v>
      </c>
      <c r="AX1998" s="13" t="s">
        <v>80</v>
      </c>
      <c r="AY1998" s="257" t="s">
        <v>222</v>
      </c>
    </row>
    <row r="1999" s="13" customFormat="1">
      <c r="A1999" s="13"/>
      <c r="B1999" s="247"/>
      <c r="C1999" s="248"/>
      <c r="D1999" s="249" t="s">
        <v>233</v>
      </c>
      <c r="E1999" s="250" t="s">
        <v>1</v>
      </c>
      <c r="F1999" s="251" t="s">
        <v>1709</v>
      </c>
      <c r="G1999" s="248"/>
      <c r="H1999" s="250" t="s">
        <v>1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7" t="s">
        <v>233</v>
      </c>
      <c r="AU1999" s="257" t="s">
        <v>89</v>
      </c>
      <c r="AV1999" s="13" t="s">
        <v>87</v>
      </c>
      <c r="AW1999" s="13" t="s">
        <v>35</v>
      </c>
      <c r="AX1999" s="13" t="s">
        <v>80</v>
      </c>
      <c r="AY1999" s="257" t="s">
        <v>222</v>
      </c>
    </row>
    <row r="2000" s="13" customFormat="1">
      <c r="A2000" s="13"/>
      <c r="B2000" s="247"/>
      <c r="C2000" s="248"/>
      <c r="D2000" s="249" t="s">
        <v>233</v>
      </c>
      <c r="E2000" s="250" t="s">
        <v>1</v>
      </c>
      <c r="F2000" s="251" t="s">
        <v>1710</v>
      </c>
      <c r="G2000" s="248"/>
      <c r="H2000" s="250" t="s">
        <v>1</v>
      </c>
      <c r="I2000" s="252"/>
      <c r="J2000" s="248"/>
      <c r="K2000" s="248"/>
      <c r="L2000" s="253"/>
      <c r="M2000" s="254"/>
      <c r="N2000" s="255"/>
      <c r="O2000" s="255"/>
      <c r="P2000" s="255"/>
      <c r="Q2000" s="255"/>
      <c r="R2000" s="255"/>
      <c r="S2000" s="255"/>
      <c r="T2000" s="256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7" t="s">
        <v>233</v>
      </c>
      <c r="AU2000" s="257" t="s">
        <v>89</v>
      </c>
      <c r="AV2000" s="13" t="s">
        <v>87</v>
      </c>
      <c r="AW2000" s="13" t="s">
        <v>35</v>
      </c>
      <c r="AX2000" s="13" t="s">
        <v>80</v>
      </c>
      <c r="AY2000" s="257" t="s">
        <v>222</v>
      </c>
    </row>
    <row r="2001" s="14" customFormat="1">
      <c r="A2001" s="14"/>
      <c r="B2001" s="258"/>
      <c r="C2001" s="259"/>
      <c r="D2001" s="249" t="s">
        <v>233</v>
      </c>
      <c r="E2001" s="260" t="s">
        <v>1</v>
      </c>
      <c r="F2001" s="261" t="s">
        <v>1179</v>
      </c>
      <c r="G2001" s="259"/>
      <c r="H2001" s="262">
        <v>2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8" t="s">
        <v>233</v>
      </c>
      <c r="AU2001" s="268" t="s">
        <v>89</v>
      </c>
      <c r="AV2001" s="14" t="s">
        <v>89</v>
      </c>
      <c r="AW2001" s="14" t="s">
        <v>35</v>
      </c>
      <c r="AX2001" s="14" t="s">
        <v>80</v>
      </c>
      <c r="AY2001" s="268" t="s">
        <v>222</v>
      </c>
    </row>
    <row r="2002" s="15" customFormat="1">
      <c r="A2002" s="15"/>
      <c r="B2002" s="269"/>
      <c r="C2002" s="270"/>
      <c r="D2002" s="249" t="s">
        <v>233</v>
      </c>
      <c r="E2002" s="271" t="s">
        <v>1</v>
      </c>
      <c r="F2002" s="272" t="s">
        <v>242</v>
      </c>
      <c r="G2002" s="270"/>
      <c r="H2002" s="273">
        <v>2</v>
      </c>
      <c r="I2002" s="274"/>
      <c r="J2002" s="270"/>
      <c r="K2002" s="270"/>
      <c r="L2002" s="275"/>
      <c r="M2002" s="276"/>
      <c r="N2002" s="277"/>
      <c r="O2002" s="277"/>
      <c r="P2002" s="277"/>
      <c r="Q2002" s="277"/>
      <c r="R2002" s="277"/>
      <c r="S2002" s="277"/>
      <c r="T2002" s="278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79" t="s">
        <v>233</v>
      </c>
      <c r="AU2002" s="279" t="s">
        <v>89</v>
      </c>
      <c r="AV2002" s="15" t="s">
        <v>114</v>
      </c>
      <c r="AW2002" s="15" t="s">
        <v>35</v>
      </c>
      <c r="AX2002" s="15" t="s">
        <v>87</v>
      </c>
      <c r="AY2002" s="279" t="s">
        <v>222</v>
      </c>
    </row>
    <row r="2003" s="2" customFormat="1" ht="24.15" customHeight="1">
      <c r="A2003" s="40"/>
      <c r="B2003" s="41"/>
      <c r="C2003" s="229" t="s">
        <v>1322</v>
      </c>
      <c r="D2003" s="229" t="s">
        <v>225</v>
      </c>
      <c r="E2003" s="230" t="s">
        <v>1711</v>
      </c>
      <c r="F2003" s="231" t="s">
        <v>1712</v>
      </c>
      <c r="G2003" s="232" t="s">
        <v>477</v>
      </c>
      <c r="H2003" s="233">
        <v>1</v>
      </c>
      <c r="I2003" s="234"/>
      <c r="J2003" s="235">
        <f>ROUND(I2003*H2003,2)</f>
        <v>0</v>
      </c>
      <c r="K2003" s="231" t="s">
        <v>229</v>
      </c>
      <c r="L2003" s="46"/>
      <c r="M2003" s="236" t="s">
        <v>1</v>
      </c>
      <c r="N2003" s="237" t="s">
        <v>45</v>
      </c>
      <c r="O2003" s="93"/>
      <c r="P2003" s="238">
        <f>O2003*H2003</f>
        <v>0</v>
      </c>
      <c r="Q2003" s="238">
        <v>0</v>
      </c>
      <c r="R2003" s="238">
        <f>Q2003*H2003</f>
        <v>0</v>
      </c>
      <c r="S2003" s="238">
        <v>0</v>
      </c>
      <c r="T2003" s="239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40" t="s">
        <v>267</v>
      </c>
      <c r="AT2003" s="240" t="s">
        <v>225</v>
      </c>
      <c r="AU2003" s="240" t="s">
        <v>89</v>
      </c>
      <c r="AY2003" s="19" t="s">
        <v>222</v>
      </c>
      <c r="BE2003" s="241">
        <f>IF(N2003="základní",J2003,0)</f>
        <v>0</v>
      </c>
      <c r="BF2003" s="241">
        <f>IF(N2003="snížená",J2003,0)</f>
        <v>0</v>
      </c>
      <c r="BG2003" s="241">
        <f>IF(N2003="zákl. přenesená",J2003,0)</f>
        <v>0</v>
      </c>
      <c r="BH2003" s="241">
        <f>IF(N2003="sníž. přenesená",J2003,0)</f>
        <v>0</v>
      </c>
      <c r="BI2003" s="241">
        <f>IF(N2003="nulová",J2003,0)</f>
        <v>0</v>
      </c>
      <c r="BJ2003" s="19" t="s">
        <v>87</v>
      </c>
      <c r="BK2003" s="241">
        <f>ROUND(I2003*H2003,2)</f>
        <v>0</v>
      </c>
      <c r="BL2003" s="19" t="s">
        <v>267</v>
      </c>
      <c r="BM2003" s="240" t="s">
        <v>1713</v>
      </c>
    </row>
    <row r="2004" s="2" customFormat="1">
      <c r="A2004" s="40"/>
      <c r="B2004" s="41"/>
      <c r="C2004" s="42"/>
      <c r="D2004" s="242" t="s">
        <v>231</v>
      </c>
      <c r="E2004" s="42"/>
      <c r="F2004" s="243" t="s">
        <v>1714</v>
      </c>
      <c r="G2004" s="42"/>
      <c r="H2004" s="42"/>
      <c r="I2004" s="244"/>
      <c r="J2004" s="42"/>
      <c r="K2004" s="42"/>
      <c r="L2004" s="46"/>
      <c r="M2004" s="245"/>
      <c r="N2004" s="246"/>
      <c r="O2004" s="93"/>
      <c r="P2004" s="93"/>
      <c r="Q2004" s="93"/>
      <c r="R2004" s="93"/>
      <c r="S2004" s="93"/>
      <c r="T2004" s="94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231</v>
      </c>
      <c r="AU2004" s="19" t="s">
        <v>89</v>
      </c>
    </row>
    <row r="2005" s="13" customFormat="1">
      <c r="A2005" s="13"/>
      <c r="B2005" s="247"/>
      <c r="C2005" s="248"/>
      <c r="D2005" s="249" t="s">
        <v>233</v>
      </c>
      <c r="E2005" s="250" t="s">
        <v>1</v>
      </c>
      <c r="F2005" s="251" t="s">
        <v>234</v>
      </c>
      <c r="G2005" s="248"/>
      <c r="H2005" s="250" t="s">
        <v>1</v>
      </c>
      <c r="I2005" s="252"/>
      <c r="J2005" s="248"/>
      <c r="K2005" s="248"/>
      <c r="L2005" s="253"/>
      <c r="M2005" s="254"/>
      <c r="N2005" s="255"/>
      <c r="O2005" s="255"/>
      <c r="P2005" s="255"/>
      <c r="Q2005" s="255"/>
      <c r="R2005" s="255"/>
      <c r="S2005" s="255"/>
      <c r="T2005" s="256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7" t="s">
        <v>233</v>
      </c>
      <c r="AU2005" s="257" t="s">
        <v>89</v>
      </c>
      <c r="AV2005" s="13" t="s">
        <v>87</v>
      </c>
      <c r="AW2005" s="13" t="s">
        <v>35</v>
      </c>
      <c r="AX2005" s="13" t="s">
        <v>80</v>
      </c>
      <c r="AY2005" s="257" t="s">
        <v>222</v>
      </c>
    </row>
    <row r="2006" s="13" customFormat="1">
      <c r="A2006" s="13"/>
      <c r="B2006" s="247"/>
      <c r="C2006" s="248"/>
      <c r="D2006" s="249" t="s">
        <v>233</v>
      </c>
      <c r="E2006" s="250" t="s">
        <v>1</v>
      </c>
      <c r="F2006" s="251" t="s">
        <v>235</v>
      </c>
      <c r="G2006" s="248"/>
      <c r="H2006" s="250" t="s">
        <v>1</v>
      </c>
      <c r="I2006" s="252"/>
      <c r="J2006" s="248"/>
      <c r="K2006" s="248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7" t="s">
        <v>233</v>
      </c>
      <c r="AU2006" s="257" t="s">
        <v>89</v>
      </c>
      <c r="AV2006" s="13" t="s">
        <v>87</v>
      </c>
      <c r="AW2006" s="13" t="s">
        <v>35</v>
      </c>
      <c r="AX2006" s="13" t="s">
        <v>80</v>
      </c>
      <c r="AY2006" s="257" t="s">
        <v>222</v>
      </c>
    </row>
    <row r="2007" s="13" customFormat="1">
      <c r="A2007" s="13"/>
      <c r="B2007" s="247"/>
      <c r="C2007" s="248"/>
      <c r="D2007" s="249" t="s">
        <v>233</v>
      </c>
      <c r="E2007" s="250" t="s">
        <v>1</v>
      </c>
      <c r="F2007" s="251" t="s">
        <v>237</v>
      </c>
      <c r="G2007" s="248"/>
      <c r="H2007" s="250" t="s">
        <v>1</v>
      </c>
      <c r="I2007" s="252"/>
      <c r="J2007" s="248"/>
      <c r="K2007" s="248"/>
      <c r="L2007" s="253"/>
      <c r="M2007" s="254"/>
      <c r="N2007" s="255"/>
      <c r="O2007" s="255"/>
      <c r="P2007" s="255"/>
      <c r="Q2007" s="255"/>
      <c r="R2007" s="255"/>
      <c r="S2007" s="255"/>
      <c r="T2007" s="256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7" t="s">
        <v>233</v>
      </c>
      <c r="AU2007" s="257" t="s">
        <v>89</v>
      </c>
      <c r="AV2007" s="13" t="s">
        <v>87</v>
      </c>
      <c r="AW2007" s="13" t="s">
        <v>35</v>
      </c>
      <c r="AX2007" s="13" t="s">
        <v>80</v>
      </c>
      <c r="AY2007" s="257" t="s">
        <v>222</v>
      </c>
    </row>
    <row r="2008" s="13" customFormat="1">
      <c r="A2008" s="13"/>
      <c r="B2008" s="247"/>
      <c r="C2008" s="248"/>
      <c r="D2008" s="249" t="s">
        <v>233</v>
      </c>
      <c r="E2008" s="250" t="s">
        <v>1</v>
      </c>
      <c r="F2008" s="251" t="s">
        <v>1283</v>
      </c>
      <c r="G2008" s="248"/>
      <c r="H2008" s="250" t="s">
        <v>1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7" t="s">
        <v>233</v>
      </c>
      <c r="AU2008" s="257" t="s">
        <v>89</v>
      </c>
      <c r="AV2008" s="13" t="s">
        <v>87</v>
      </c>
      <c r="AW2008" s="13" t="s">
        <v>35</v>
      </c>
      <c r="AX2008" s="13" t="s">
        <v>80</v>
      </c>
      <c r="AY2008" s="257" t="s">
        <v>222</v>
      </c>
    </row>
    <row r="2009" s="13" customFormat="1">
      <c r="A2009" s="13"/>
      <c r="B2009" s="247"/>
      <c r="C2009" s="248"/>
      <c r="D2009" s="249" t="s">
        <v>233</v>
      </c>
      <c r="E2009" s="250" t="s">
        <v>1</v>
      </c>
      <c r="F2009" s="251" t="s">
        <v>914</v>
      </c>
      <c r="G2009" s="248"/>
      <c r="H2009" s="250" t="s">
        <v>1</v>
      </c>
      <c r="I2009" s="252"/>
      <c r="J2009" s="248"/>
      <c r="K2009" s="248"/>
      <c r="L2009" s="253"/>
      <c r="M2009" s="254"/>
      <c r="N2009" s="255"/>
      <c r="O2009" s="255"/>
      <c r="P2009" s="255"/>
      <c r="Q2009" s="255"/>
      <c r="R2009" s="255"/>
      <c r="S2009" s="255"/>
      <c r="T2009" s="256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7" t="s">
        <v>233</v>
      </c>
      <c r="AU2009" s="257" t="s">
        <v>89</v>
      </c>
      <c r="AV2009" s="13" t="s">
        <v>87</v>
      </c>
      <c r="AW2009" s="13" t="s">
        <v>35</v>
      </c>
      <c r="AX2009" s="13" t="s">
        <v>80</v>
      </c>
      <c r="AY2009" s="257" t="s">
        <v>222</v>
      </c>
    </row>
    <row r="2010" s="14" customFormat="1">
      <c r="A2010" s="14"/>
      <c r="B2010" s="258"/>
      <c r="C2010" s="259"/>
      <c r="D2010" s="249" t="s">
        <v>233</v>
      </c>
      <c r="E2010" s="260" t="s">
        <v>1</v>
      </c>
      <c r="F2010" s="261" t="s">
        <v>915</v>
      </c>
      <c r="G2010" s="259"/>
      <c r="H2010" s="262">
        <v>1</v>
      </c>
      <c r="I2010" s="263"/>
      <c r="J2010" s="259"/>
      <c r="K2010" s="259"/>
      <c r="L2010" s="264"/>
      <c r="M2010" s="265"/>
      <c r="N2010" s="266"/>
      <c r="O2010" s="266"/>
      <c r="P2010" s="266"/>
      <c r="Q2010" s="266"/>
      <c r="R2010" s="266"/>
      <c r="S2010" s="266"/>
      <c r="T2010" s="267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8" t="s">
        <v>233</v>
      </c>
      <c r="AU2010" s="268" t="s">
        <v>89</v>
      </c>
      <c r="AV2010" s="14" t="s">
        <v>89</v>
      </c>
      <c r="AW2010" s="14" t="s">
        <v>35</v>
      </c>
      <c r="AX2010" s="14" t="s">
        <v>80</v>
      </c>
      <c r="AY2010" s="268" t="s">
        <v>222</v>
      </c>
    </row>
    <row r="2011" s="15" customFormat="1">
      <c r="A2011" s="15"/>
      <c r="B2011" s="269"/>
      <c r="C2011" s="270"/>
      <c r="D2011" s="249" t="s">
        <v>233</v>
      </c>
      <c r="E2011" s="271" t="s">
        <v>1</v>
      </c>
      <c r="F2011" s="272" t="s">
        <v>242</v>
      </c>
      <c r="G2011" s="270"/>
      <c r="H2011" s="273">
        <v>1</v>
      </c>
      <c r="I2011" s="274"/>
      <c r="J2011" s="270"/>
      <c r="K2011" s="270"/>
      <c r="L2011" s="275"/>
      <c r="M2011" s="276"/>
      <c r="N2011" s="277"/>
      <c r="O2011" s="277"/>
      <c r="P2011" s="277"/>
      <c r="Q2011" s="277"/>
      <c r="R2011" s="277"/>
      <c r="S2011" s="277"/>
      <c r="T2011" s="278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79" t="s">
        <v>233</v>
      </c>
      <c r="AU2011" s="279" t="s">
        <v>89</v>
      </c>
      <c r="AV2011" s="15" t="s">
        <v>114</v>
      </c>
      <c r="AW2011" s="15" t="s">
        <v>35</v>
      </c>
      <c r="AX2011" s="15" t="s">
        <v>87</v>
      </c>
      <c r="AY2011" s="279" t="s">
        <v>222</v>
      </c>
    </row>
    <row r="2012" s="2" customFormat="1" ht="33" customHeight="1">
      <c r="A2012" s="40"/>
      <c r="B2012" s="41"/>
      <c r="C2012" s="280" t="s">
        <v>1715</v>
      </c>
      <c r="D2012" s="280" t="s">
        <v>367</v>
      </c>
      <c r="E2012" s="281" t="s">
        <v>1716</v>
      </c>
      <c r="F2012" s="282" t="s">
        <v>1717</v>
      </c>
      <c r="G2012" s="283" t="s">
        <v>477</v>
      </c>
      <c r="H2012" s="284">
        <v>1</v>
      </c>
      <c r="I2012" s="285"/>
      <c r="J2012" s="286">
        <f>ROUND(I2012*H2012,2)</f>
        <v>0</v>
      </c>
      <c r="K2012" s="282" t="s">
        <v>229</v>
      </c>
      <c r="L2012" s="287"/>
      <c r="M2012" s="288" t="s">
        <v>1</v>
      </c>
      <c r="N2012" s="289" t="s">
        <v>45</v>
      </c>
      <c r="O2012" s="93"/>
      <c r="P2012" s="238">
        <f>O2012*H2012</f>
        <v>0</v>
      </c>
      <c r="Q2012" s="238">
        <v>0.040000000000000001</v>
      </c>
      <c r="R2012" s="238">
        <f>Q2012*H2012</f>
        <v>0.040000000000000001</v>
      </c>
      <c r="S2012" s="238">
        <v>0</v>
      </c>
      <c r="T2012" s="239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40" t="s">
        <v>468</v>
      </c>
      <c r="AT2012" s="240" t="s">
        <v>367</v>
      </c>
      <c r="AU2012" s="240" t="s">
        <v>89</v>
      </c>
      <c r="AY2012" s="19" t="s">
        <v>222</v>
      </c>
      <c r="BE2012" s="241">
        <f>IF(N2012="základní",J2012,0)</f>
        <v>0</v>
      </c>
      <c r="BF2012" s="241">
        <f>IF(N2012="snížená",J2012,0)</f>
        <v>0</v>
      </c>
      <c r="BG2012" s="241">
        <f>IF(N2012="zákl. přenesená",J2012,0)</f>
        <v>0</v>
      </c>
      <c r="BH2012" s="241">
        <f>IF(N2012="sníž. přenesená",J2012,0)</f>
        <v>0</v>
      </c>
      <c r="BI2012" s="241">
        <f>IF(N2012="nulová",J2012,0)</f>
        <v>0</v>
      </c>
      <c r="BJ2012" s="19" t="s">
        <v>87</v>
      </c>
      <c r="BK2012" s="241">
        <f>ROUND(I2012*H2012,2)</f>
        <v>0</v>
      </c>
      <c r="BL2012" s="19" t="s">
        <v>267</v>
      </c>
      <c r="BM2012" s="240" t="s">
        <v>1718</v>
      </c>
    </row>
    <row r="2013" s="2" customFormat="1">
      <c r="A2013" s="40"/>
      <c r="B2013" s="41"/>
      <c r="C2013" s="42"/>
      <c r="D2013" s="249" t="s">
        <v>1184</v>
      </c>
      <c r="E2013" s="42"/>
      <c r="F2013" s="314" t="s">
        <v>1719</v>
      </c>
      <c r="G2013" s="42"/>
      <c r="H2013" s="42"/>
      <c r="I2013" s="244"/>
      <c r="J2013" s="42"/>
      <c r="K2013" s="42"/>
      <c r="L2013" s="46"/>
      <c r="M2013" s="245"/>
      <c r="N2013" s="246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1184</v>
      </c>
      <c r="AU2013" s="19" t="s">
        <v>89</v>
      </c>
    </row>
    <row r="2014" s="13" customFormat="1">
      <c r="A2014" s="13"/>
      <c r="B2014" s="247"/>
      <c r="C2014" s="248"/>
      <c r="D2014" s="249" t="s">
        <v>233</v>
      </c>
      <c r="E2014" s="250" t="s">
        <v>1</v>
      </c>
      <c r="F2014" s="251" t="s">
        <v>234</v>
      </c>
      <c r="G2014" s="248"/>
      <c r="H2014" s="250" t="s">
        <v>1</v>
      </c>
      <c r="I2014" s="252"/>
      <c r="J2014" s="248"/>
      <c r="K2014" s="248"/>
      <c r="L2014" s="253"/>
      <c r="M2014" s="254"/>
      <c r="N2014" s="255"/>
      <c r="O2014" s="255"/>
      <c r="P2014" s="255"/>
      <c r="Q2014" s="255"/>
      <c r="R2014" s="255"/>
      <c r="S2014" s="255"/>
      <c r="T2014" s="256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7" t="s">
        <v>233</v>
      </c>
      <c r="AU2014" s="257" t="s">
        <v>89</v>
      </c>
      <c r="AV2014" s="13" t="s">
        <v>87</v>
      </c>
      <c r="AW2014" s="13" t="s">
        <v>35</v>
      </c>
      <c r="AX2014" s="13" t="s">
        <v>80</v>
      </c>
      <c r="AY2014" s="257" t="s">
        <v>222</v>
      </c>
    </row>
    <row r="2015" s="13" customFormat="1">
      <c r="A2015" s="13"/>
      <c r="B2015" s="247"/>
      <c r="C2015" s="248"/>
      <c r="D2015" s="249" t="s">
        <v>233</v>
      </c>
      <c r="E2015" s="250" t="s">
        <v>1</v>
      </c>
      <c r="F2015" s="251" t="s">
        <v>235</v>
      </c>
      <c r="G2015" s="248"/>
      <c r="H2015" s="250" t="s">
        <v>1</v>
      </c>
      <c r="I2015" s="252"/>
      <c r="J2015" s="248"/>
      <c r="K2015" s="248"/>
      <c r="L2015" s="253"/>
      <c r="M2015" s="254"/>
      <c r="N2015" s="255"/>
      <c r="O2015" s="255"/>
      <c r="P2015" s="255"/>
      <c r="Q2015" s="255"/>
      <c r="R2015" s="255"/>
      <c r="S2015" s="255"/>
      <c r="T2015" s="256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7" t="s">
        <v>233</v>
      </c>
      <c r="AU2015" s="257" t="s">
        <v>89</v>
      </c>
      <c r="AV2015" s="13" t="s">
        <v>87</v>
      </c>
      <c r="AW2015" s="13" t="s">
        <v>35</v>
      </c>
      <c r="AX2015" s="13" t="s">
        <v>80</v>
      </c>
      <c r="AY2015" s="257" t="s">
        <v>222</v>
      </c>
    </row>
    <row r="2016" s="13" customFormat="1">
      <c r="A2016" s="13"/>
      <c r="B2016" s="247"/>
      <c r="C2016" s="248"/>
      <c r="D2016" s="249" t="s">
        <v>233</v>
      </c>
      <c r="E2016" s="250" t="s">
        <v>1</v>
      </c>
      <c r="F2016" s="251" t="s">
        <v>237</v>
      </c>
      <c r="G2016" s="248"/>
      <c r="H2016" s="250" t="s">
        <v>1</v>
      </c>
      <c r="I2016" s="252"/>
      <c r="J2016" s="248"/>
      <c r="K2016" s="248"/>
      <c r="L2016" s="253"/>
      <c r="M2016" s="254"/>
      <c r="N2016" s="255"/>
      <c r="O2016" s="255"/>
      <c r="P2016" s="255"/>
      <c r="Q2016" s="255"/>
      <c r="R2016" s="255"/>
      <c r="S2016" s="255"/>
      <c r="T2016" s="256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7" t="s">
        <v>233</v>
      </c>
      <c r="AU2016" s="257" t="s">
        <v>89</v>
      </c>
      <c r="AV2016" s="13" t="s">
        <v>87</v>
      </c>
      <c r="AW2016" s="13" t="s">
        <v>35</v>
      </c>
      <c r="AX2016" s="13" t="s">
        <v>80</v>
      </c>
      <c r="AY2016" s="257" t="s">
        <v>222</v>
      </c>
    </row>
    <row r="2017" s="13" customFormat="1">
      <c r="A2017" s="13"/>
      <c r="B2017" s="247"/>
      <c r="C2017" s="248"/>
      <c r="D2017" s="249" t="s">
        <v>233</v>
      </c>
      <c r="E2017" s="250" t="s">
        <v>1</v>
      </c>
      <c r="F2017" s="251" t="s">
        <v>1283</v>
      </c>
      <c r="G2017" s="248"/>
      <c r="H2017" s="250" t="s">
        <v>1</v>
      </c>
      <c r="I2017" s="252"/>
      <c r="J2017" s="248"/>
      <c r="K2017" s="248"/>
      <c r="L2017" s="253"/>
      <c r="M2017" s="254"/>
      <c r="N2017" s="255"/>
      <c r="O2017" s="255"/>
      <c r="P2017" s="255"/>
      <c r="Q2017" s="255"/>
      <c r="R2017" s="255"/>
      <c r="S2017" s="255"/>
      <c r="T2017" s="256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7" t="s">
        <v>233</v>
      </c>
      <c r="AU2017" s="257" t="s">
        <v>89</v>
      </c>
      <c r="AV2017" s="13" t="s">
        <v>87</v>
      </c>
      <c r="AW2017" s="13" t="s">
        <v>35</v>
      </c>
      <c r="AX2017" s="13" t="s">
        <v>80</v>
      </c>
      <c r="AY2017" s="257" t="s">
        <v>222</v>
      </c>
    </row>
    <row r="2018" s="13" customFormat="1">
      <c r="A2018" s="13"/>
      <c r="B2018" s="247"/>
      <c r="C2018" s="248"/>
      <c r="D2018" s="249" t="s">
        <v>233</v>
      </c>
      <c r="E2018" s="250" t="s">
        <v>1</v>
      </c>
      <c r="F2018" s="251" t="s">
        <v>1720</v>
      </c>
      <c r="G2018" s="248"/>
      <c r="H2018" s="250" t="s">
        <v>1</v>
      </c>
      <c r="I2018" s="252"/>
      <c r="J2018" s="248"/>
      <c r="K2018" s="248"/>
      <c r="L2018" s="253"/>
      <c r="M2018" s="254"/>
      <c r="N2018" s="255"/>
      <c r="O2018" s="255"/>
      <c r="P2018" s="255"/>
      <c r="Q2018" s="255"/>
      <c r="R2018" s="255"/>
      <c r="S2018" s="255"/>
      <c r="T2018" s="256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7" t="s">
        <v>233</v>
      </c>
      <c r="AU2018" s="257" t="s">
        <v>89</v>
      </c>
      <c r="AV2018" s="13" t="s">
        <v>87</v>
      </c>
      <c r="AW2018" s="13" t="s">
        <v>35</v>
      </c>
      <c r="AX2018" s="13" t="s">
        <v>80</v>
      </c>
      <c r="AY2018" s="257" t="s">
        <v>222</v>
      </c>
    </row>
    <row r="2019" s="13" customFormat="1">
      <c r="A2019" s="13"/>
      <c r="B2019" s="247"/>
      <c r="C2019" s="248"/>
      <c r="D2019" s="249" t="s">
        <v>233</v>
      </c>
      <c r="E2019" s="250" t="s">
        <v>1</v>
      </c>
      <c r="F2019" s="251" t="s">
        <v>1721</v>
      </c>
      <c r="G2019" s="248"/>
      <c r="H2019" s="250" t="s">
        <v>1</v>
      </c>
      <c r="I2019" s="252"/>
      <c r="J2019" s="248"/>
      <c r="K2019" s="248"/>
      <c r="L2019" s="253"/>
      <c r="M2019" s="254"/>
      <c r="N2019" s="255"/>
      <c r="O2019" s="255"/>
      <c r="P2019" s="255"/>
      <c r="Q2019" s="255"/>
      <c r="R2019" s="255"/>
      <c r="S2019" s="255"/>
      <c r="T2019" s="256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7" t="s">
        <v>233</v>
      </c>
      <c r="AU2019" s="257" t="s">
        <v>89</v>
      </c>
      <c r="AV2019" s="13" t="s">
        <v>87</v>
      </c>
      <c r="AW2019" s="13" t="s">
        <v>35</v>
      </c>
      <c r="AX2019" s="13" t="s">
        <v>80</v>
      </c>
      <c r="AY2019" s="257" t="s">
        <v>222</v>
      </c>
    </row>
    <row r="2020" s="14" customFormat="1">
      <c r="A2020" s="14"/>
      <c r="B2020" s="258"/>
      <c r="C2020" s="259"/>
      <c r="D2020" s="249" t="s">
        <v>233</v>
      </c>
      <c r="E2020" s="260" t="s">
        <v>1</v>
      </c>
      <c r="F2020" s="261" t="s">
        <v>1142</v>
      </c>
      <c r="G2020" s="259"/>
      <c r="H2020" s="262">
        <v>1</v>
      </c>
      <c r="I2020" s="263"/>
      <c r="J2020" s="259"/>
      <c r="K2020" s="259"/>
      <c r="L2020" s="264"/>
      <c r="M2020" s="265"/>
      <c r="N2020" s="266"/>
      <c r="O2020" s="266"/>
      <c r="P2020" s="266"/>
      <c r="Q2020" s="266"/>
      <c r="R2020" s="266"/>
      <c r="S2020" s="266"/>
      <c r="T2020" s="267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8" t="s">
        <v>233</v>
      </c>
      <c r="AU2020" s="268" t="s">
        <v>89</v>
      </c>
      <c r="AV2020" s="14" t="s">
        <v>89</v>
      </c>
      <c r="AW2020" s="14" t="s">
        <v>35</v>
      </c>
      <c r="AX2020" s="14" t="s">
        <v>80</v>
      </c>
      <c r="AY2020" s="268" t="s">
        <v>222</v>
      </c>
    </row>
    <row r="2021" s="15" customFormat="1">
      <c r="A2021" s="15"/>
      <c r="B2021" s="269"/>
      <c r="C2021" s="270"/>
      <c r="D2021" s="249" t="s">
        <v>233</v>
      </c>
      <c r="E2021" s="271" t="s">
        <v>1</v>
      </c>
      <c r="F2021" s="272" t="s">
        <v>242</v>
      </c>
      <c r="G2021" s="270"/>
      <c r="H2021" s="273">
        <v>1</v>
      </c>
      <c r="I2021" s="274"/>
      <c r="J2021" s="270"/>
      <c r="K2021" s="270"/>
      <c r="L2021" s="275"/>
      <c r="M2021" s="276"/>
      <c r="N2021" s="277"/>
      <c r="O2021" s="277"/>
      <c r="P2021" s="277"/>
      <c r="Q2021" s="277"/>
      <c r="R2021" s="277"/>
      <c r="S2021" s="277"/>
      <c r="T2021" s="278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79" t="s">
        <v>233</v>
      </c>
      <c r="AU2021" s="279" t="s">
        <v>89</v>
      </c>
      <c r="AV2021" s="15" t="s">
        <v>114</v>
      </c>
      <c r="AW2021" s="15" t="s">
        <v>35</v>
      </c>
      <c r="AX2021" s="15" t="s">
        <v>87</v>
      </c>
      <c r="AY2021" s="279" t="s">
        <v>222</v>
      </c>
    </row>
    <row r="2022" s="2" customFormat="1" ht="24.15" customHeight="1">
      <c r="A2022" s="40"/>
      <c r="B2022" s="41"/>
      <c r="C2022" s="229" t="s">
        <v>1327</v>
      </c>
      <c r="D2022" s="229" t="s">
        <v>225</v>
      </c>
      <c r="E2022" s="230" t="s">
        <v>1722</v>
      </c>
      <c r="F2022" s="231" t="s">
        <v>1723</v>
      </c>
      <c r="G2022" s="232" t="s">
        <v>477</v>
      </c>
      <c r="H2022" s="233">
        <v>1</v>
      </c>
      <c r="I2022" s="234"/>
      <c r="J2022" s="235">
        <f>ROUND(I2022*H2022,2)</f>
        <v>0</v>
      </c>
      <c r="K2022" s="231" t="s">
        <v>229</v>
      </c>
      <c r="L2022" s="46"/>
      <c r="M2022" s="236" t="s">
        <v>1</v>
      </c>
      <c r="N2022" s="237" t="s">
        <v>45</v>
      </c>
      <c r="O2022" s="93"/>
      <c r="P2022" s="238">
        <f>O2022*H2022</f>
        <v>0</v>
      </c>
      <c r="Q2022" s="238">
        <v>0.00093000000000000005</v>
      </c>
      <c r="R2022" s="238">
        <f>Q2022*H2022</f>
        <v>0.00093000000000000005</v>
      </c>
      <c r="S2022" s="238">
        <v>0</v>
      </c>
      <c r="T2022" s="239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40" t="s">
        <v>267</v>
      </c>
      <c r="AT2022" s="240" t="s">
        <v>225</v>
      </c>
      <c r="AU2022" s="240" t="s">
        <v>89</v>
      </c>
      <c r="AY2022" s="19" t="s">
        <v>222</v>
      </c>
      <c r="BE2022" s="241">
        <f>IF(N2022="základní",J2022,0)</f>
        <v>0</v>
      </c>
      <c r="BF2022" s="241">
        <f>IF(N2022="snížená",J2022,0)</f>
        <v>0</v>
      </c>
      <c r="BG2022" s="241">
        <f>IF(N2022="zákl. přenesená",J2022,0)</f>
        <v>0</v>
      </c>
      <c r="BH2022" s="241">
        <f>IF(N2022="sníž. přenesená",J2022,0)</f>
        <v>0</v>
      </c>
      <c r="BI2022" s="241">
        <f>IF(N2022="nulová",J2022,0)</f>
        <v>0</v>
      </c>
      <c r="BJ2022" s="19" t="s">
        <v>87</v>
      </c>
      <c r="BK2022" s="241">
        <f>ROUND(I2022*H2022,2)</f>
        <v>0</v>
      </c>
      <c r="BL2022" s="19" t="s">
        <v>267</v>
      </c>
      <c r="BM2022" s="240" t="s">
        <v>1724</v>
      </c>
    </row>
    <row r="2023" s="2" customFormat="1">
      <c r="A2023" s="40"/>
      <c r="B2023" s="41"/>
      <c r="C2023" s="42"/>
      <c r="D2023" s="242" t="s">
        <v>231</v>
      </c>
      <c r="E2023" s="42"/>
      <c r="F2023" s="243" t="s">
        <v>1725</v>
      </c>
      <c r="G2023" s="42"/>
      <c r="H2023" s="42"/>
      <c r="I2023" s="244"/>
      <c r="J2023" s="42"/>
      <c r="K2023" s="42"/>
      <c r="L2023" s="46"/>
      <c r="M2023" s="245"/>
      <c r="N2023" s="246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231</v>
      </c>
      <c r="AU2023" s="19" t="s">
        <v>89</v>
      </c>
    </row>
    <row r="2024" s="13" customFormat="1">
      <c r="A2024" s="13"/>
      <c r="B2024" s="247"/>
      <c r="C2024" s="248"/>
      <c r="D2024" s="249" t="s">
        <v>233</v>
      </c>
      <c r="E2024" s="250" t="s">
        <v>1</v>
      </c>
      <c r="F2024" s="251" t="s">
        <v>234</v>
      </c>
      <c r="G2024" s="248"/>
      <c r="H2024" s="250" t="s">
        <v>1</v>
      </c>
      <c r="I2024" s="252"/>
      <c r="J2024" s="248"/>
      <c r="K2024" s="248"/>
      <c r="L2024" s="253"/>
      <c r="M2024" s="254"/>
      <c r="N2024" s="255"/>
      <c r="O2024" s="255"/>
      <c r="P2024" s="255"/>
      <c r="Q2024" s="255"/>
      <c r="R2024" s="255"/>
      <c r="S2024" s="255"/>
      <c r="T2024" s="256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7" t="s">
        <v>233</v>
      </c>
      <c r="AU2024" s="257" t="s">
        <v>89</v>
      </c>
      <c r="AV2024" s="13" t="s">
        <v>87</v>
      </c>
      <c r="AW2024" s="13" t="s">
        <v>35</v>
      </c>
      <c r="AX2024" s="13" t="s">
        <v>80</v>
      </c>
      <c r="AY2024" s="257" t="s">
        <v>222</v>
      </c>
    </row>
    <row r="2025" s="13" customFormat="1">
      <c r="A2025" s="13"/>
      <c r="B2025" s="247"/>
      <c r="C2025" s="248"/>
      <c r="D2025" s="249" t="s">
        <v>233</v>
      </c>
      <c r="E2025" s="250" t="s">
        <v>1</v>
      </c>
      <c r="F2025" s="251" t="s">
        <v>235</v>
      </c>
      <c r="G2025" s="248"/>
      <c r="H2025" s="250" t="s">
        <v>1</v>
      </c>
      <c r="I2025" s="252"/>
      <c r="J2025" s="248"/>
      <c r="K2025" s="248"/>
      <c r="L2025" s="253"/>
      <c r="M2025" s="254"/>
      <c r="N2025" s="255"/>
      <c r="O2025" s="255"/>
      <c r="P2025" s="255"/>
      <c r="Q2025" s="255"/>
      <c r="R2025" s="255"/>
      <c r="S2025" s="255"/>
      <c r="T2025" s="256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7" t="s">
        <v>233</v>
      </c>
      <c r="AU2025" s="257" t="s">
        <v>89</v>
      </c>
      <c r="AV2025" s="13" t="s">
        <v>87</v>
      </c>
      <c r="AW2025" s="13" t="s">
        <v>35</v>
      </c>
      <c r="AX2025" s="13" t="s">
        <v>80</v>
      </c>
      <c r="AY2025" s="257" t="s">
        <v>222</v>
      </c>
    </row>
    <row r="2026" s="13" customFormat="1">
      <c r="A2026" s="13"/>
      <c r="B2026" s="247"/>
      <c r="C2026" s="248"/>
      <c r="D2026" s="249" t="s">
        <v>233</v>
      </c>
      <c r="E2026" s="250" t="s">
        <v>1</v>
      </c>
      <c r="F2026" s="251" t="s">
        <v>237</v>
      </c>
      <c r="G2026" s="248"/>
      <c r="H2026" s="250" t="s">
        <v>1</v>
      </c>
      <c r="I2026" s="252"/>
      <c r="J2026" s="248"/>
      <c r="K2026" s="248"/>
      <c r="L2026" s="253"/>
      <c r="M2026" s="254"/>
      <c r="N2026" s="255"/>
      <c r="O2026" s="255"/>
      <c r="P2026" s="255"/>
      <c r="Q2026" s="255"/>
      <c r="R2026" s="255"/>
      <c r="S2026" s="255"/>
      <c r="T2026" s="256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7" t="s">
        <v>233</v>
      </c>
      <c r="AU2026" s="257" t="s">
        <v>89</v>
      </c>
      <c r="AV2026" s="13" t="s">
        <v>87</v>
      </c>
      <c r="AW2026" s="13" t="s">
        <v>35</v>
      </c>
      <c r="AX2026" s="13" t="s">
        <v>80</v>
      </c>
      <c r="AY2026" s="257" t="s">
        <v>222</v>
      </c>
    </row>
    <row r="2027" s="13" customFormat="1">
      <c r="A2027" s="13"/>
      <c r="B2027" s="247"/>
      <c r="C2027" s="248"/>
      <c r="D2027" s="249" t="s">
        <v>233</v>
      </c>
      <c r="E2027" s="250" t="s">
        <v>1</v>
      </c>
      <c r="F2027" s="251" t="s">
        <v>1283</v>
      </c>
      <c r="G2027" s="248"/>
      <c r="H2027" s="250" t="s">
        <v>1</v>
      </c>
      <c r="I2027" s="252"/>
      <c r="J2027" s="248"/>
      <c r="K2027" s="248"/>
      <c r="L2027" s="253"/>
      <c r="M2027" s="254"/>
      <c r="N2027" s="255"/>
      <c r="O2027" s="255"/>
      <c r="P2027" s="255"/>
      <c r="Q2027" s="255"/>
      <c r="R2027" s="255"/>
      <c r="S2027" s="255"/>
      <c r="T2027" s="256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7" t="s">
        <v>233</v>
      </c>
      <c r="AU2027" s="257" t="s">
        <v>89</v>
      </c>
      <c r="AV2027" s="13" t="s">
        <v>87</v>
      </c>
      <c r="AW2027" s="13" t="s">
        <v>35</v>
      </c>
      <c r="AX2027" s="13" t="s">
        <v>80</v>
      </c>
      <c r="AY2027" s="257" t="s">
        <v>222</v>
      </c>
    </row>
    <row r="2028" s="14" customFormat="1">
      <c r="A2028" s="14"/>
      <c r="B2028" s="258"/>
      <c r="C2028" s="259"/>
      <c r="D2028" s="249" t="s">
        <v>233</v>
      </c>
      <c r="E2028" s="260" t="s">
        <v>1</v>
      </c>
      <c r="F2028" s="261" t="s">
        <v>1726</v>
      </c>
      <c r="G2028" s="259"/>
      <c r="H2028" s="262">
        <v>1</v>
      </c>
      <c r="I2028" s="263"/>
      <c r="J2028" s="259"/>
      <c r="K2028" s="259"/>
      <c r="L2028" s="264"/>
      <c r="M2028" s="265"/>
      <c r="N2028" s="266"/>
      <c r="O2028" s="266"/>
      <c r="P2028" s="266"/>
      <c r="Q2028" s="266"/>
      <c r="R2028" s="266"/>
      <c r="S2028" s="266"/>
      <c r="T2028" s="267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8" t="s">
        <v>233</v>
      </c>
      <c r="AU2028" s="268" t="s">
        <v>89</v>
      </c>
      <c r="AV2028" s="14" t="s">
        <v>89</v>
      </c>
      <c r="AW2028" s="14" t="s">
        <v>35</v>
      </c>
      <c r="AX2028" s="14" t="s">
        <v>80</v>
      </c>
      <c r="AY2028" s="268" t="s">
        <v>222</v>
      </c>
    </row>
    <row r="2029" s="15" customFormat="1">
      <c r="A2029" s="15"/>
      <c r="B2029" s="269"/>
      <c r="C2029" s="270"/>
      <c r="D2029" s="249" t="s">
        <v>233</v>
      </c>
      <c r="E2029" s="271" t="s">
        <v>1</v>
      </c>
      <c r="F2029" s="272" t="s">
        <v>242</v>
      </c>
      <c r="G2029" s="270"/>
      <c r="H2029" s="273">
        <v>1</v>
      </c>
      <c r="I2029" s="274"/>
      <c r="J2029" s="270"/>
      <c r="K2029" s="270"/>
      <c r="L2029" s="275"/>
      <c r="M2029" s="276"/>
      <c r="N2029" s="277"/>
      <c r="O2029" s="277"/>
      <c r="P2029" s="277"/>
      <c r="Q2029" s="277"/>
      <c r="R2029" s="277"/>
      <c r="S2029" s="277"/>
      <c r="T2029" s="278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79" t="s">
        <v>233</v>
      </c>
      <c r="AU2029" s="279" t="s">
        <v>89</v>
      </c>
      <c r="AV2029" s="15" t="s">
        <v>114</v>
      </c>
      <c r="AW2029" s="15" t="s">
        <v>35</v>
      </c>
      <c r="AX2029" s="15" t="s">
        <v>87</v>
      </c>
      <c r="AY2029" s="279" t="s">
        <v>222</v>
      </c>
    </row>
    <row r="2030" s="2" customFormat="1" ht="37.8" customHeight="1">
      <c r="A2030" s="40"/>
      <c r="B2030" s="41"/>
      <c r="C2030" s="280" t="s">
        <v>1727</v>
      </c>
      <c r="D2030" s="280" t="s">
        <v>367</v>
      </c>
      <c r="E2030" s="281" t="s">
        <v>1728</v>
      </c>
      <c r="F2030" s="282" t="s">
        <v>1729</v>
      </c>
      <c r="G2030" s="283" t="s">
        <v>228</v>
      </c>
      <c r="H2030" s="284">
        <v>2.6789999999999998</v>
      </c>
      <c r="I2030" s="285"/>
      <c r="J2030" s="286">
        <f>ROUND(I2030*H2030,2)</f>
        <v>0</v>
      </c>
      <c r="K2030" s="282" t="s">
        <v>229</v>
      </c>
      <c r="L2030" s="287"/>
      <c r="M2030" s="288" t="s">
        <v>1</v>
      </c>
      <c r="N2030" s="289" t="s">
        <v>45</v>
      </c>
      <c r="O2030" s="93"/>
      <c r="P2030" s="238">
        <f>O2030*H2030</f>
        <v>0</v>
      </c>
      <c r="Q2030" s="238">
        <v>0.048059999999999999</v>
      </c>
      <c r="R2030" s="238">
        <f>Q2030*H2030</f>
        <v>0.12875273999999998</v>
      </c>
      <c r="S2030" s="238">
        <v>0</v>
      </c>
      <c r="T2030" s="239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40" t="s">
        <v>468</v>
      </c>
      <c r="AT2030" s="240" t="s">
        <v>367</v>
      </c>
      <c r="AU2030" s="240" t="s">
        <v>89</v>
      </c>
      <c r="AY2030" s="19" t="s">
        <v>222</v>
      </c>
      <c r="BE2030" s="241">
        <f>IF(N2030="základní",J2030,0)</f>
        <v>0</v>
      </c>
      <c r="BF2030" s="241">
        <f>IF(N2030="snížená",J2030,0)</f>
        <v>0</v>
      </c>
      <c r="BG2030" s="241">
        <f>IF(N2030="zákl. přenesená",J2030,0)</f>
        <v>0</v>
      </c>
      <c r="BH2030" s="241">
        <f>IF(N2030="sníž. přenesená",J2030,0)</f>
        <v>0</v>
      </c>
      <c r="BI2030" s="241">
        <f>IF(N2030="nulová",J2030,0)</f>
        <v>0</v>
      </c>
      <c r="BJ2030" s="19" t="s">
        <v>87</v>
      </c>
      <c r="BK2030" s="241">
        <f>ROUND(I2030*H2030,2)</f>
        <v>0</v>
      </c>
      <c r="BL2030" s="19" t="s">
        <v>267</v>
      </c>
      <c r="BM2030" s="240" t="s">
        <v>1730</v>
      </c>
    </row>
    <row r="2031" s="2" customFormat="1">
      <c r="A2031" s="40"/>
      <c r="B2031" s="41"/>
      <c r="C2031" s="42"/>
      <c r="D2031" s="249" t="s">
        <v>1184</v>
      </c>
      <c r="E2031" s="42"/>
      <c r="F2031" s="314" t="s">
        <v>1731</v>
      </c>
      <c r="G2031" s="42"/>
      <c r="H2031" s="42"/>
      <c r="I2031" s="244"/>
      <c r="J2031" s="42"/>
      <c r="K2031" s="42"/>
      <c r="L2031" s="46"/>
      <c r="M2031" s="245"/>
      <c r="N2031" s="246"/>
      <c r="O2031" s="93"/>
      <c r="P2031" s="93"/>
      <c r="Q2031" s="93"/>
      <c r="R2031" s="93"/>
      <c r="S2031" s="93"/>
      <c r="T2031" s="94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9" t="s">
        <v>1184</v>
      </c>
      <c r="AU2031" s="19" t="s">
        <v>89</v>
      </c>
    </row>
    <row r="2032" s="13" customFormat="1">
      <c r="A2032" s="13"/>
      <c r="B2032" s="247"/>
      <c r="C2032" s="248"/>
      <c r="D2032" s="249" t="s">
        <v>233</v>
      </c>
      <c r="E2032" s="250" t="s">
        <v>1</v>
      </c>
      <c r="F2032" s="251" t="s">
        <v>234</v>
      </c>
      <c r="G2032" s="248"/>
      <c r="H2032" s="250" t="s">
        <v>1</v>
      </c>
      <c r="I2032" s="252"/>
      <c r="J2032" s="248"/>
      <c r="K2032" s="248"/>
      <c r="L2032" s="253"/>
      <c r="M2032" s="254"/>
      <c r="N2032" s="255"/>
      <c r="O2032" s="255"/>
      <c r="P2032" s="255"/>
      <c r="Q2032" s="255"/>
      <c r="R2032" s="255"/>
      <c r="S2032" s="255"/>
      <c r="T2032" s="256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7" t="s">
        <v>233</v>
      </c>
      <c r="AU2032" s="257" t="s">
        <v>89</v>
      </c>
      <c r="AV2032" s="13" t="s">
        <v>87</v>
      </c>
      <c r="AW2032" s="13" t="s">
        <v>35</v>
      </c>
      <c r="AX2032" s="13" t="s">
        <v>80</v>
      </c>
      <c r="AY2032" s="257" t="s">
        <v>222</v>
      </c>
    </row>
    <row r="2033" s="13" customFormat="1">
      <c r="A2033" s="13"/>
      <c r="B2033" s="247"/>
      <c r="C2033" s="248"/>
      <c r="D2033" s="249" t="s">
        <v>233</v>
      </c>
      <c r="E2033" s="250" t="s">
        <v>1</v>
      </c>
      <c r="F2033" s="251" t="s">
        <v>235</v>
      </c>
      <c r="G2033" s="248"/>
      <c r="H2033" s="250" t="s">
        <v>1</v>
      </c>
      <c r="I2033" s="252"/>
      <c r="J2033" s="248"/>
      <c r="K2033" s="248"/>
      <c r="L2033" s="253"/>
      <c r="M2033" s="254"/>
      <c r="N2033" s="255"/>
      <c r="O2033" s="255"/>
      <c r="P2033" s="255"/>
      <c r="Q2033" s="255"/>
      <c r="R2033" s="255"/>
      <c r="S2033" s="255"/>
      <c r="T2033" s="256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7" t="s">
        <v>233</v>
      </c>
      <c r="AU2033" s="257" t="s">
        <v>89</v>
      </c>
      <c r="AV2033" s="13" t="s">
        <v>87</v>
      </c>
      <c r="AW2033" s="13" t="s">
        <v>35</v>
      </c>
      <c r="AX2033" s="13" t="s">
        <v>80</v>
      </c>
      <c r="AY2033" s="257" t="s">
        <v>222</v>
      </c>
    </row>
    <row r="2034" s="13" customFormat="1">
      <c r="A2034" s="13"/>
      <c r="B2034" s="247"/>
      <c r="C2034" s="248"/>
      <c r="D2034" s="249" t="s">
        <v>233</v>
      </c>
      <c r="E2034" s="250" t="s">
        <v>1</v>
      </c>
      <c r="F2034" s="251" t="s">
        <v>237</v>
      </c>
      <c r="G2034" s="248"/>
      <c r="H2034" s="250" t="s">
        <v>1</v>
      </c>
      <c r="I2034" s="252"/>
      <c r="J2034" s="248"/>
      <c r="K2034" s="248"/>
      <c r="L2034" s="253"/>
      <c r="M2034" s="254"/>
      <c r="N2034" s="255"/>
      <c r="O2034" s="255"/>
      <c r="P2034" s="255"/>
      <c r="Q2034" s="255"/>
      <c r="R2034" s="255"/>
      <c r="S2034" s="255"/>
      <c r="T2034" s="256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7" t="s">
        <v>233</v>
      </c>
      <c r="AU2034" s="257" t="s">
        <v>89</v>
      </c>
      <c r="AV2034" s="13" t="s">
        <v>87</v>
      </c>
      <c r="AW2034" s="13" t="s">
        <v>35</v>
      </c>
      <c r="AX2034" s="13" t="s">
        <v>80</v>
      </c>
      <c r="AY2034" s="257" t="s">
        <v>222</v>
      </c>
    </row>
    <row r="2035" s="13" customFormat="1">
      <c r="A2035" s="13"/>
      <c r="B2035" s="247"/>
      <c r="C2035" s="248"/>
      <c r="D2035" s="249" t="s">
        <v>233</v>
      </c>
      <c r="E2035" s="250" t="s">
        <v>1</v>
      </c>
      <c r="F2035" s="251" t="s">
        <v>1283</v>
      </c>
      <c r="G2035" s="248"/>
      <c r="H2035" s="250" t="s">
        <v>1</v>
      </c>
      <c r="I2035" s="252"/>
      <c r="J2035" s="248"/>
      <c r="K2035" s="248"/>
      <c r="L2035" s="253"/>
      <c r="M2035" s="254"/>
      <c r="N2035" s="255"/>
      <c r="O2035" s="255"/>
      <c r="P2035" s="255"/>
      <c r="Q2035" s="255"/>
      <c r="R2035" s="255"/>
      <c r="S2035" s="255"/>
      <c r="T2035" s="256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57" t="s">
        <v>233</v>
      </c>
      <c r="AU2035" s="257" t="s">
        <v>89</v>
      </c>
      <c r="AV2035" s="13" t="s">
        <v>87</v>
      </c>
      <c r="AW2035" s="13" t="s">
        <v>35</v>
      </c>
      <c r="AX2035" s="13" t="s">
        <v>80</v>
      </c>
      <c r="AY2035" s="257" t="s">
        <v>222</v>
      </c>
    </row>
    <row r="2036" s="13" customFormat="1">
      <c r="A2036" s="13"/>
      <c r="B2036" s="247"/>
      <c r="C2036" s="248"/>
      <c r="D2036" s="249" t="s">
        <v>233</v>
      </c>
      <c r="E2036" s="250" t="s">
        <v>1</v>
      </c>
      <c r="F2036" s="251" t="s">
        <v>1732</v>
      </c>
      <c r="G2036" s="248"/>
      <c r="H2036" s="250" t="s">
        <v>1</v>
      </c>
      <c r="I2036" s="252"/>
      <c r="J2036" s="248"/>
      <c r="K2036" s="248"/>
      <c r="L2036" s="253"/>
      <c r="M2036" s="254"/>
      <c r="N2036" s="255"/>
      <c r="O2036" s="255"/>
      <c r="P2036" s="255"/>
      <c r="Q2036" s="255"/>
      <c r="R2036" s="255"/>
      <c r="S2036" s="255"/>
      <c r="T2036" s="256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7" t="s">
        <v>233</v>
      </c>
      <c r="AU2036" s="257" t="s">
        <v>89</v>
      </c>
      <c r="AV2036" s="13" t="s">
        <v>87</v>
      </c>
      <c r="AW2036" s="13" t="s">
        <v>35</v>
      </c>
      <c r="AX2036" s="13" t="s">
        <v>80</v>
      </c>
      <c r="AY2036" s="257" t="s">
        <v>222</v>
      </c>
    </row>
    <row r="2037" s="14" customFormat="1">
      <c r="A2037" s="14"/>
      <c r="B2037" s="258"/>
      <c r="C2037" s="259"/>
      <c r="D2037" s="249" t="s">
        <v>233</v>
      </c>
      <c r="E2037" s="260" t="s">
        <v>1</v>
      </c>
      <c r="F2037" s="261" t="s">
        <v>1733</v>
      </c>
      <c r="G2037" s="259"/>
      <c r="H2037" s="262">
        <v>2.6789999999999998</v>
      </c>
      <c r="I2037" s="263"/>
      <c r="J2037" s="259"/>
      <c r="K2037" s="259"/>
      <c r="L2037" s="264"/>
      <c r="M2037" s="265"/>
      <c r="N2037" s="266"/>
      <c r="O2037" s="266"/>
      <c r="P2037" s="266"/>
      <c r="Q2037" s="266"/>
      <c r="R2037" s="266"/>
      <c r="S2037" s="266"/>
      <c r="T2037" s="267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8" t="s">
        <v>233</v>
      </c>
      <c r="AU2037" s="268" t="s">
        <v>89</v>
      </c>
      <c r="AV2037" s="14" t="s">
        <v>89</v>
      </c>
      <c r="AW2037" s="14" t="s">
        <v>35</v>
      </c>
      <c r="AX2037" s="14" t="s">
        <v>80</v>
      </c>
      <c r="AY2037" s="268" t="s">
        <v>222</v>
      </c>
    </row>
    <row r="2038" s="15" customFormat="1">
      <c r="A2038" s="15"/>
      <c r="B2038" s="269"/>
      <c r="C2038" s="270"/>
      <c r="D2038" s="249" t="s">
        <v>233</v>
      </c>
      <c r="E2038" s="271" t="s">
        <v>1</v>
      </c>
      <c r="F2038" s="272" t="s">
        <v>242</v>
      </c>
      <c r="G2038" s="270"/>
      <c r="H2038" s="273">
        <v>2.6789999999999998</v>
      </c>
      <c r="I2038" s="274"/>
      <c r="J2038" s="270"/>
      <c r="K2038" s="270"/>
      <c r="L2038" s="275"/>
      <c r="M2038" s="276"/>
      <c r="N2038" s="277"/>
      <c r="O2038" s="277"/>
      <c r="P2038" s="277"/>
      <c r="Q2038" s="277"/>
      <c r="R2038" s="277"/>
      <c r="S2038" s="277"/>
      <c r="T2038" s="278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79" t="s">
        <v>233</v>
      </c>
      <c r="AU2038" s="279" t="s">
        <v>89</v>
      </c>
      <c r="AV2038" s="15" t="s">
        <v>114</v>
      </c>
      <c r="AW2038" s="15" t="s">
        <v>35</v>
      </c>
      <c r="AX2038" s="15" t="s">
        <v>87</v>
      </c>
      <c r="AY2038" s="279" t="s">
        <v>222</v>
      </c>
    </row>
    <row r="2039" s="2" customFormat="1" ht="24.15" customHeight="1">
      <c r="A2039" s="40"/>
      <c r="B2039" s="41"/>
      <c r="C2039" s="229" t="s">
        <v>1352</v>
      </c>
      <c r="D2039" s="229" t="s">
        <v>225</v>
      </c>
      <c r="E2039" s="230" t="s">
        <v>1734</v>
      </c>
      <c r="F2039" s="231" t="s">
        <v>1735</v>
      </c>
      <c r="G2039" s="232" t="s">
        <v>477</v>
      </c>
      <c r="H2039" s="233">
        <v>2</v>
      </c>
      <c r="I2039" s="234"/>
      <c r="J2039" s="235">
        <f>ROUND(I2039*H2039,2)</f>
        <v>0</v>
      </c>
      <c r="K2039" s="231" t="s">
        <v>229</v>
      </c>
      <c r="L2039" s="46"/>
      <c r="M2039" s="236" t="s">
        <v>1</v>
      </c>
      <c r="N2039" s="237" t="s">
        <v>45</v>
      </c>
      <c r="O2039" s="93"/>
      <c r="P2039" s="238">
        <f>O2039*H2039</f>
        <v>0</v>
      </c>
      <c r="Q2039" s="238">
        <v>0</v>
      </c>
      <c r="R2039" s="238">
        <f>Q2039*H2039</f>
        <v>0</v>
      </c>
      <c r="S2039" s="238">
        <v>0</v>
      </c>
      <c r="T2039" s="239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40" t="s">
        <v>114</v>
      </c>
      <c r="AT2039" s="240" t="s">
        <v>225</v>
      </c>
      <c r="AU2039" s="240" t="s">
        <v>89</v>
      </c>
      <c r="AY2039" s="19" t="s">
        <v>222</v>
      </c>
      <c r="BE2039" s="241">
        <f>IF(N2039="základní",J2039,0)</f>
        <v>0</v>
      </c>
      <c r="BF2039" s="241">
        <f>IF(N2039="snížená",J2039,0)</f>
        <v>0</v>
      </c>
      <c r="BG2039" s="241">
        <f>IF(N2039="zákl. přenesená",J2039,0)</f>
        <v>0</v>
      </c>
      <c r="BH2039" s="241">
        <f>IF(N2039="sníž. přenesená",J2039,0)</f>
        <v>0</v>
      </c>
      <c r="BI2039" s="241">
        <f>IF(N2039="nulová",J2039,0)</f>
        <v>0</v>
      </c>
      <c r="BJ2039" s="19" t="s">
        <v>87</v>
      </c>
      <c r="BK2039" s="241">
        <f>ROUND(I2039*H2039,2)</f>
        <v>0</v>
      </c>
      <c r="BL2039" s="19" t="s">
        <v>114</v>
      </c>
      <c r="BM2039" s="240" t="s">
        <v>1736</v>
      </c>
    </row>
    <row r="2040" s="2" customFormat="1">
      <c r="A2040" s="40"/>
      <c r="B2040" s="41"/>
      <c r="C2040" s="42"/>
      <c r="D2040" s="242" t="s">
        <v>231</v>
      </c>
      <c r="E2040" s="42"/>
      <c r="F2040" s="243" t="s">
        <v>1737</v>
      </c>
      <c r="G2040" s="42"/>
      <c r="H2040" s="42"/>
      <c r="I2040" s="244"/>
      <c r="J2040" s="42"/>
      <c r="K2040" s="42"/>
      <c r="L2040" s="46"/>
      <c r="M2040" s="245"/>
      <c r="N2040" s="246"/>
      <c r="O2040" s="93"/>
      <c r="P2040" s="93"/>
      <c r="Q2040" s="93"/>
      <c r="R2040" s="93"/>
      <c r="S2040" s="93"/>
      <c r="T2040" s="94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231</v>
      </c>
      <c r="AU2040" s="19" t="s">
        <v>89</v>
      </c>
    </row>
    <row r="2041" s="13" customFormat="1">
      <c r="A2041" s="13"/>
      <c r="B2041" s="247"/>
      <c r="C2041" s="248"/>
      <c r="D2041" s="249" t="s">
        <v>233</v>
      </c>
      <c r="E2041" s="250" t="s">
        <v>1</v>
      </c>
      <c r="F2041" s="251" t="s">
        <v>1738</v>
      </c>
      <c r="G2041" s="248"/>
      <c r="H2041" s="250" t="s">
        <v>1</v>
      </c>
      <c r="I2041" s="252"/>
      <c r="J2041" s="248"/>
      <c r="K2041" s="248"/>
      <c r="L2041" s="253"/>
      <c r="M2041" s="254"/>
      <c r="N2041" s="255"/>
      <c r="O2041" s="255"/>
      <c r="P2041" s="255"/>
      <c r="Q2041" s="255"/>
      <c r="R2041" s="255"/>
      <c r="S2041" s="255"/>
      <c r="T2041" s="256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7" t="s">
        <v>233</v>
      </c>
      <c r="AU2041" s="257" t="s">
        <v>89</v>
      </c>
      <c r="AV2041" s="13" t="s">
        <v>87</v>
      </c>
      <c r="AW2041" s="13" t="s">
        <v>35</v>
      </c>
      <c r="AX2041" s="13" t="s">
        <v>80</v>
      </c>
      <c r="AY2041" s="257" t="s">
        <v>222</v>
      </c>
    </row>
    <row r="2042" s="14" customFormat="1">
      <c r="A2042" s="14"/>
      <c r="B2042" s="258"/>
      <c r="C2042" s="259"/>
      <c r="D2042" s="249" t="s">
        <v>233</v>
      </c>
      <c r="E2042" s="260" t="s">
        <v>1</v>
      </c>
      <c r="F2042" s="261" t="s">
        <v>1179</v>
      </c>
      <c r="G2042" s="259"/>
      <c r="H2042" s="262">
        <v>2</v>
      </c>
      <c r="I2042" s="263"/>
      <c r="J2042" s="259"/>
      <c r="K2042" s="259"/>
      <c r="L2042" s="264"/>
      <c r="M2042" s="265"/>
      <c r="N2042" s="266"/>
      <c r="O2042" s="266"/>
      <c r="P2042" s="266"/>
      <c r="Q2042" s="266"/>
      <c r="R2042" s="266"/>
      <c r="S2042" s="266"/>
      <c r="T2042" s="267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8" t="s">
        <v>233</v>
      </c>
      <c r="AU2042" s="268" t="s">
        <v>89</v>
      </c>
      <c r="AV2042" s="14" t="s">
        <v>89</v>
      </c>
      <c r="AW2042" s="14" t="s">
        <v>35</v>
      </c>
      <c r="AX2042" s="14" t="s">
        <v>80</v>
      </c>
      <c r="AY2042" s="268" t="s">
        <v>222</v>
      </c>
    </row>
    <row r="2043" s="15" customFormat="1">
      <c r="A2043" s="15"/>
      <c r="B2043" s="269"/>
      <c r="C2043" s="270"/>
      <c r="D2043" s="249" t="s">
        <v>233</v>
      </c>
      <c r="E2043" s="271" t="s">
        <v>1</v>
      </c>
      <c r="F2043" s="272" t="s">
        <v>242</v>
      </c>
      <c r="G2043" s="270"/>
      <c r="H2043" s="273">
        <v>2</v>
      </c>
      <c r="I2043" s="274"/>
      <c r="J2043" s="270"/>
      <c r="K2043" s="270"/>
      <c r="L2043" s="275"/>
      <c r="M2043" s="276"/>
      <c r="N2043" s="277"/>
      <c r="O2043" s="277"/>
      <c r="P2043" s="277"/>
      <c r="Q2043" s="277"/>
      <c r="R2043" s="277"/>
      <c r="S2043" s="277"/>
      <c r="T2043" s="278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79" t="s">
        <v>233</v>
      </c>
      <c r="AU2043" s="279" t="s">
        <v>89</v>
      </c>
      <c r="AV2043" s="15" t="s">
        <v>114</v>
      </c>
      <c r="AW2043" s="15" t="s">
        <v>35</v>
      </c>
      <c r="AX2043" s="15" t="s">
        <v>87</v>
      </c>
      <c r="AY2043" s="279" t="s">
        <v>222</v>
      </c>
    </row>
    <row r="2044" s="2" customFormat="1" ht="16.5" customHeight="1">
      <c r="A2044" s="40"/>
      <c r="B2044" s="41"/>
      <c r="C2044" s="280" t="s">
        <v>1739</v>
      </c>
      <c r="D2044" s="280" t="s">
        <v>367</v>
      </c>
      <c r="E2044" s="281" t="s">
        <v>1740</v>
      </c>
      <c r="F2044" s="282" t="s">
        <v>1741</v>
      </c>
      <c r="G2044" s="283" t="s">
        <v>477</v>
      </c>
      <c r="H2044" s="284">
        <v>2</v>
      </c>
      <c r="I2044" s="285"/>
      <c r="J2044" s="286">
        <f>ROUND(I2044*H2044,2)</f>
        <v>0</v>
      </c>
      <c r="K2044" s="282" t="s">
        <v>229</v>
      </c>
      <c r="L2044" s="287"/>
      <c r="M2044" s="288" t="s">
        <v>1</v>
      </c>
      <c r="N2044" s="289" t="s">
        <v>45</v>
      </c>
      <c r="O2044" s="93"/>
      <c r="P2044" s="238">
        <f>O2044*H2044</f>
        <v>0</v>
      </c>
      <c r="Q2044" s="238">
        <v>0.0023999999999999998</v>
      </c>
      <c r="R2044" s="238">
        <f>Q2044*H2044</f>
        <v>0.0047999999999999996</v>
      </c>
      <c r="S2044" s="238">
        <v>0</v>
      </c>
      <c r="T2044" s="239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40" t="s">
        <v>299</v>
      </c>
      <c r="AT2044" s="240" t="s">
        <v>367</v>
      </c>
      <c r="AU2044" s="240" t="s">
        <v>89</v>
      </c>
      <c r="AY2044" s="19" t="s">
        <v>222</v>
      </c>
      <c r="BE2044" s="241">
        <f>IF(N2044="základní",J2044,0)</f>
        <v>0</v>
      </c>
      <c r="BF2044" s="241">
        <f>IF(N2044="snížená",J2044,0)</f>
        <v>0</v>
      </c>
      <c r="BG2044" s="241">
        <f>IF(N2044="zákl. přenesená",J2044,0)</f>
        <v>0</v>
      </c>
      <c r="BH2044" s="241">
        <f>IF(N2044="sníž. přenesená",J2044,0)</f>
        <v>0</v>
      </c>
      <c r="BI2044" s="241">
        <f>IF(N2044="nulová",J2044,0)</f>
        <v>0</v>
      </c>
      <c r="BJ2044" s="19" t="s">
        <v>87</v>
      </c>
      <c r="BK2044" s="241">
        <f>ROUND(I2044*H2044,2)</f>
        <v>0</v>
      </c>
      <c r="BL2044" s="19" t="s">
        <v>114</v>
      </c>
      <c r="BM2044" s="240" t="s">
        <v>1742</v>
      </c>
    </row>
    <row r="2045" s="2" customFormat="1" ht="16.5" customHeight="1">
      <c r="A2045" s="40"/>
      <c r="B2045" s="41"/>
      <c r="C2045" s="229" t="s">
        <v>1361</v>
      </c>
      <c r="D2045" s="229" t="s">
        <v>225</v>
      </c>
      <c r="E2045" s="230" t="s">
        <v>1743</v>
      </c>
      <c r="F2045" s="231" t="s">
        <v>1744</v>
      </c>
      <c r="G2045" s="232" t="s">
        <v>477</v>
      </c>
      <c r="H2045" s="233">
        <v>19</v>
      </c>
      <c r="I2045" s="234"/>
      <c r="J2045" s="235">
        <f>ROUND(I2045*H2045,2)</f>
        <v>0</v>
      </c>
      <c r="K2045" s="231" t="s">
        <v>229</v>
      </c>
      <c r="L2045" s="46"/>
      <c r="M2045" s="236" t="s">
        <v>1</v>
      </c>
      <c r="N2045" s="237" t="s">
        <v>45</v>
      </c>
      <c r="O2045" s="93"/>
      <c r="P2045" s="238">
        <f>O2045*H2045</f>
        <v>0</v>
      </c>
      <c r="Q2045" s="238">
        <v>0</v>
      </c>
      <c r="R2045" s="238">
        <f>Q2045*H2045</f>
        <v>0</v>
      </c>
      <c r="S2045" s="238">
        <v>0</v>
      </c>
      <c r="T2045" s="239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40" t="s">
        <v>267</v>
      </c>
      <c r="AT2045" s="240" t="s">
        <v>225</v>
      </c>
      <c r="AU2045" s="240" t="s">
        <v>89</v>
      </c>
      <c r="AY2045" s="19" t="s">
        <v>222</v>
      </c>
      <c r="BE2045" s="241">
        <f>IF(N2045="základní",J2045,0)</f>
        <v>0</v>
      </c>
      <c r="BF2045" s="241">
        <f>IF(N2045="snížená",J2045,0)</f>
        <v>0</v>
      </c>
      <c r="BG2045" s="241">
        <f>IF(N2045="zákl. přenesená",J2045,0)</f>
        <v>0</v>
      </c>
      <c r="BH2045" s="241">
        <f>IF(N2045="sníž. přenesená",J2045,0)</f>
        <v>0</v>
      </c>
      <c r="BI2045" s="241">
        <f>IF(N2045="nulová",J2045,0)</f>
        <v>0</v>
      </c>
      <c r="BJ2045" s="19" t="s">
        <v>87</v>
      </c>
      <c r="BK2045" s="241">
        <f>ROUND(I2045*H2045,2)</f>
        <v>0</v>
      </c>
      <c r="BL2045" s="19" t="s">
        <v>267</v>
      </c>
      <c r="BM2045" s="240" t="s">
        <v>1745</v>
      </c>
    </row>
    <row r="2046" s="2" customFormat="1">
      <c r="A2046" s="40"/>
      <c r="B2046" s="41"/>
      <c r="C2046" s="42"/>
      <c r="D2046" s="242" t="s">
        <v>231</v>
      </c>
      <c r="E2046" s="42"/>
      <c r="F2046" s="243" t="s">
        <v>1746</v>
      </c>
      <c r="G2046" s="42"/>
      <c r="H2046" s="42"/>
      <c r="I2046" s="244"/>
      <c r="J2046" s="42"/>
      <c r="K2046" s="42"/>
      <c r="L2046" s="46"/>
      <c r="M2046" s="245"/>
      <c r="N2046" s="246"/>
      <c r="O2046" s="93"/>
      <c r="P2046" s="93"/>
      <c r="Q2046" s="93"/>
      <c r="R2046" s="93"/>
      <c r="S2046" s="93"/>
      <c r="T2046" s="94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T2046" s="19" t="s">
        <v>231</v>
      </c>
      <c r="AU2046" s="19" t="s">
        <v>89</v>
      </c>
    </row>
    <row r="2047" s="14" customFormat="1">
      <c r="A2047" s="14"/>
      <c r="B2047" s="258"/>
      <c r="C2047" s="259"/>
      <c r="D2047" s="249" t="s">
        <v>233</v>
      </c>
      <c r="E2047" s="260" t="s">
        <v>1</v>
      </c>
      <c r="F2047" s="261" t="s">
        <v>1747</v>
      </c>
      <c r="G2047" s="259"/>
      <c r="H2047" s="262">
        <v>19</v>
      </c>
      <c r="I2047" s="263"/>
      <c r="J2047" s="259"/>
      <c r="K2047" s="259"/>
      <c r="L2047" s="264"/>
      <c r="M2047" s="265"/>
      <c r="N2047" s="266"/>
      <c r="O2047" s="266"/>
      <c r="P2047" s="266"/>
      <c r="Q2047" s="266"/>
      <c r="R2047" s="266"/>
      <c r="S2047" s="266"/>
      <c r="T2047" s="267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8" t="s">
        <v>233</v>
      </c>
      <c r="AU2047" s="268" t="s">
        <v>89</v>
      </c>
      <c r="AV2047" s="14" t="s">
        <v>89</v>
      </c>
      <c r="AW2047" s="14" t="s">
        <v>35</v>
      </c>
      <c r="AX2047" s="14" t="s">
        <v>80</v>
      </c>
      <c r="AY2047" s="268" t="s">
        <v>222</v>
      </c>
    </row>
    <row r="2048" s="15" customFormat="1">
      <c r="A2048" s="15"/>
      <c r="B2048" s="269"/>
      <c r="C2048" s="270"/>
      <c r="D2048" s="249" t="s">
        <v>233</v>
      </c>
      <c r="E2048" s="271" t="s">
        <v>1</v>
      </c>
      <c r="F2048" s="272" t="s">
        <v>242</v>
      </c>
      <c r="G2048" s="270"/>
      <c r="H2048" s="273">
        <v>19</v>
      </c>
      <c r="I2048" s="274"/>
      <c r="J2048" s="270"/>
      <c r="K2048" s="270"/>
      <c r="L2048" s="275"/>
      <c r="M2048" s="276"/>
      <c r="N2048" s="277"/>
      <c r="O2048" s="277"/>
      <c r="P2048" s="277"/>
      <c r="Q2048" s="277"/>
      <c r="R2048" s="277"/>
      <c r="S2048" s="277"/>
      <c r="T2048" s="278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79" t="s">
        <v>233</v>
      </c>
      <c r="AU2048" s="279" t="s">
        <v>89</v>
      </c>
      <c r="AV2048" s="15" t="s">
        <v>114</v>
      </c>
      <c r="AW2048" s="15" t="s">
        <v>35</v>
      </c>
      <c r="AX2048" s="15" t="s">
        <v>87</v>
      </c>
      <c r="AY2048" s="279" t="s">
        <v>222</v>
      </c>
    </row>
    <row r="2049" s="2" customFormat="1" ht="21.75" customHeight="1">
      <c r="A2049" s="40"/>
      <c r="B2049" s="41"/>
      <c r="C2049" s="280" t="s">
        <v>1748</v>
      </c>
      <c r="D2049" s="280" t="s">
        <v>367</v>
      </c>
      <c r="E2049" s="281" t="s">
        <v>1749</v>
      </c>
      <c r="F2049" s="282" t="s">
        <v>1750</v>
      </c>
      <c r="G2049" s="283" t="s">
        <v>477</v>
      </c>
      <c r="H2049" s="284">
        <v>19</v>
      </c>
      <c r="I2049" s="285"/>
      <c r="J2049" s="286">
        <f>ROUND(I2049*H2049,2)</f>
        <v>0</v>
      </c>
      <c r="K2049" s="282" t="s">
        <v>229</v>
      </c>
      <c r="L2049" s="287"/>
      <c r="M2049" s="288" t="s">
        <v>1</v>
      </c>
      <c r="N2049" s="289" t="s">
        <v>45</v>
      </c>
      <c r="O2049" s="93"/>
      <c r="P2049" s="238">
        <f>O2049*H2049</f>
        <v>0</v>
      </c>
      <c r="Q2049" s="238">
        <v>0.00014999999999999999</v>
      </c>
      <c r="R2049" s="238">
        <f>Q2049*H2049</f>
        <v>0.0028499999999999997</v>
      </c>
      <c r="S2049" s="238">
        <v>0</v>
      </c>
      <c r="T2049" s="239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40" t="s">
        <v>468</v>
      </c>
      <c r="AT2049" s="240" t="s">
        <v>367</v>
      </c>
      <c r="AU2049" s="240" t="s">
        <v>89</v>
      </c>
      <c r="AY2049" s="19" t="s">
        <v>222</v>
      </c>
      <c r="BE2049" s="241">
        <f>IF(N2049="základní",J2049,0)</f>
        <v>0</v>
      </c>
      <c r="BF2049" s="241">
        <f>IF(N2049="snížená",J2049,0)</f>
        <v>0</v>
      </c>
      <c r="BG2049" s="241">
        <f>IF(N2049="zákl. přenesená",J2049,0)</f>
        <v>0</v>
      </c>
      <c r="BH2049" s="241">
        <f>IF(N2049="sníž. přenesená",J2049,0)</f>
        <v>0</v>
      </c>
      <c r="BI2049" s="241">
        <f>IF(N2049="nulová",J2049,0)</f>
        <v>0</v>
      </c>
      <c r="BJ2049" s="19" t="s">
        <v>87</v>
      </c>
      <c r="BK2049" s="241">
        <f>ROUND(I2049*H2049,2)</f>
        <v>0</v>
      </c>
      <c r="BL2049" s="19" t="s">
        <v>267</v>
      </c>
      <c r="BM2049" s="240" t="s">
        <v>1751</v>
      </c>
    </row>
    <row r="2050" s="2" customFormat="1" ht="21.75" customHeight="1">
      <c r="A2050" s="40"/>
      <c r="B2050" s="41"/>
      <c r="C2050" s="229" t="s">
        <v>1366</v>
      </c>
      <c r="D2050" s="229" t="s">
        <v>225</v>
      </c>
      <c r="E2050" s="230" t="s">
        <v>1752</v>
      </c>
      <c r="F2050" s="231" t="s">
        <v>1753</v>
      </c>
      <c r="G2050" s="232" t="s">
        <v>477</v>
      </c>
      <c r="H2050" s="233">
        <v>19</v>
      </c>
      <c r="I2050" s="234"/>
      <c r="J2050" s="235">
        <f>ROUND(I2050*H2050,2)</f>
        <v>0</v>
      </c>
      <c r="K2050" s="231" t="s">
        <v>229</v>
      </c>
      <c r="L2050" s="46"/>
      <c r="M2050" s="236" t="s">
        <v>1</v>
      </c>
      <c r="N2050" s="237" t="s">
        <v>45</v>
      </c>
      <c r="O2050" s="93"/>
      <c r="P2050" s="238">
        <f>O2050*H2050</f>
        <v>0</v>
      </c>
      <c r="Q2050" s="238">
        <v>0</v>
      </c>
      <c r="R2050" s="238">
        <f>Q2050*H2050</f>
        <v>0</v>
      </c>
      <c r="S2050" s="238">
        <v>0</v>
      </c>
      <c r="T2050" s="239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40" t="s">
        <v>267</v>
      </c>
      <c r="AT2050" s="240" t="s">
        <v>225</v>
      </c>
      <c r="AU2050" s="240" t="s">
        <v>89</v>
      </c>
      <c r="AY2050" s="19" t="s">
        <v>222</v>
      </c>
      <c r="BE2050" s="241">
        <f>IF(N2050="základní",J2050,0)</f>
        <v>0</v>
      </c>
      <c r="BF2050" s="241">
        <f>IF(N2050="snížená",J2050,0)</f>
        <v>0</v>
      </c>
      <c r="BG2050" s="241">
        <f>IF(N2050="zákl. přenesená",J2050,0)</f>
        <v>0</v>
      </c>
      <c r="BH2050" s="241">
        <f>IF(N2050="sníž. přenesená",J2050,0)</f>
        <v>0</v>
      </c>
      <c r="BI2050" s="241">
        <f>IF(N2050="nulová",J2050,0)</f>
        <v>0</v>
      </c>
      <c r="BJ2050" s="19" t="s">
        <v>87</v>
      </c>
      <c r="BK2050" s="241">
        <f>ROUND(I2050*H2050,2)</f>
        <v>0</v>
      </c>
      <c r="BL2050" s="19" t="s">
        <v>267</v>
      </c>
      <c r="BM2050" s="240" t="s">
        <v>1754</v>
      </c>
    </row>
    <row r="2051" s="2" customFormat="1">
      <c r="A2051" s="40"/>
      <c r="B2051" s="41"/>
      <c r="C2051" s="42"/>
      <c r="D2051" s="242" t="s">
        <v>231</v>
      </c>
      <c r="E2051" s="42"/>
      <c r="F2051" s="243" t="s">
        <v>1755</v>
      </c>
      <c r="G2051" s="42"/>
      <c r="H2051" s="42"/>
      <c r="I2051" s="244"/>
      <c r="J2051" s="42"/>
      <c r="K2051" s="42"/>
      <c r="L2051" s="46"/>
      <c r="M2051" s="245"/>
      <c r="N2051" s="246"/>
      <c r="O2051" s="93"/>
      <c r="P2051" s="93"/>
      <c r="Q2051" s="93"/>
      <c r="R2051" s="93"/>
      <c r="S2051" s="93"/>
      <c r="T2051" s="94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T2051" s="19" t="s">
        <v>231</v>
      </c>
      <c r="AU2051" s="19" t="s">
        <v>89</v>
      </c>
    </row>
    <row r="2052" s="14" customFormat="1">
      <c r="A2052" s="14"/>
      <c r="B2052" s="258"/>
      <c r="C2052" s="259"/>
      <c r="D2052" s="249" t="s">
        <v>233</v>
      </c>
      <c r="E2052" s="260" t="s">
        <v>1</v>
      </c>
      <c r="F2052" s="261" t="s">
        <v>1747</v>
      </c>
      <c r="G2052" s="259"/>
      <c r="H2052" s="262">
        <v>19</v>
      </c>
      <c r="I2052" s="263"/>
      <c r="J2052" s="259"/>
      <c r="K2052" s="259"/>
      <c r="L2052" s="264"/>
      <c r="M2052" s="265"/>
      <c r="N2052" s="266"/>
      <c r="O2052" s="266"/>
      <c r="P2052" s="266"/>
      <c r="Q2052" s="266"/>
      <c r="R2052" s="266"/>
      <c r="S2052" s="266"/>
      <c r="T2052" s="267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8" t="s">
        <v>233</v>
      </c>
      <c r="AU2052" s="268" t="s">
        <v>89</v>
      </c>
      <c r="AV2052" s="14" t="s">
        <v>89</v>
      </c>
      <c r="AW2052" s="14" t="s">
        <v>35</v>
      </c>
      <c r="AX2052" s="14" t="s">
        <v>80</v>
      </c>
      <c r="AY2052" s="268" t="s">
        <v>222</v>
      </c>
    </row>
    <row r="2053" s="15" customFormat="1">
      <c r="A2053" s="15"/>
      <c r="B2053" s="269"/>
      <c r="C2053" s="270"/>
      <c r="D2053" s="249" t="s">
        <v>233</v>
      </c>
      <c r="E2053" s="271" t="s">
        <v>1</v>
      </c>
      <c r="F2053" s="272" t="s">
        <v>242</v>
      </c>
      <c r="G2053" s="270"/>
      <c r="H2053" s="273">
        <v>19</v>
      </c>
      <c r="I2053" s="274"/>
      <c r="J2053" s="270"/>
      <c r="K2053" s="270"/>
      <c r="L2053" s="275"/>
      <c r="M2053" s="276"/>
      <c r="N2053" s="277"/>
      <c r="O2053" s="277"/>
      <c r="P2053" s="277"/>
      <c r="Q2053" s="277"/>
      <c r="R2053" s="277"/>
      <c r="S2053" s="277"/>
      <c r="T2053" s="278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79" t="s">
        <v>233</v>
      </c>
      <c r="AU2053" s="279" t="s">
        <v>89</v>
      </c>
      <c r="AV2053" s="15" t="s">
        <v>114</v>
      </c>
      <c r="AW2053" s="15" t="s">
        <v>35</v>
      </c>
      <c r="AX2053" s="15" t="s">
        <v>87</v>
      </c>
      <c r="AY2053" s="279" t="s">
        <v>222</v>
      </c>
    </row>
    <row r="2054" s="2" customFormat="1" ht="16.5" customHeight="1">
      <c r="A2054" s="40"/>
      <c r="B2054" s="41"/>
      <c r="C2054" s="280" t="s">
        <v>1756</v>
      </c>
      <c r="D2054" s="280" t="s">
        <v>367</v>
      </c>
      <c r="E2054" s="281" t="s">
        <v>1757</v>
      </c>
      <c r="F2054" s="282" t="s">
        <v>1758</v>
      </c>
      <c r="G2054" s="283" t="s">
        <v>477</v>
      </c>
      <c r="H2054" s="284">
        <v>19</v>
      </c>
      <c r="I2054" s="285"/>
      <c r="J2054" s="286">
        <f>ROUND(I2054*H2054,2)</f>
        <v>0</v>
      </c>
      <c r="K2054" s="282" t="s">
        <v>229</v>
      </c>
      <c r="L2054" s="287"/>
      <c r="M2054" s="288" t="s">
        <v>1</v>
      </c>
      <c r="N2054" s="289" t="s">
        <v>45</v>
      </c>
      <c r="O2054" s="93"/>
      <c r="P2054" s="238">
        <f>O2054*H2054</f>
        <v>0</v>
      </c>
      <c r="Q2054" s="238">
        <v>0.0022000000000000001</v>
      </c>
      <c r="R2054" s="238">
        <f>Q2054*H2054</f>
        <v>0.041800000000000004</v>
      </c>
      <c r="S2054" s="238">
        <v>0</v>
      </c>
      <c r="T2054" s="239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40" t="s">
        <v>468</v>
      </c>
      <c r="AT2054" s="240" t="s">
        <v>367</v>
      </c>
      <c r="AU2054" s="240" t="s">
        <v>89</v>
      </c>
      <c r="AY2054" s="19" t="s">
        <v>222</v>
      </c>
      <c r="BE2054" s="241">
        <f>IF(N2054="základní",J2054,0)</f>
        <v>0</v>
      </c>
      <c r="BF2054" s="241">
        <f>IF(N2054="snížená",J2054,0)</f>
        <v>0</v>
      </c>
      <c r="BG2054" s="241">
        <f>IF(N2054="zákl. přenesená",J2054,0)</f>
        <v>0</v>
      </c>
      <c r="BH2054" s="241">
        <f>IF(N2054="sníž. přenesená",J2054,0)</f>
        <v>0</v>
      </c>
      <c r="BI2054" s="241">
        <f>IF(N2054="nulová",J2054,0)</f>
        <v>0</v>
      </c>
      <c r="BJ2054" s="19" t="s">
        <v>87</v>
      </c>
      <c r="BK2054" s="241">
        <f>ROUND(I2054*H2054,2)</f>
        <v>0</v>
      </c>
      <c r="BL2054" s="19" t="s">
        <v>267</v>
      </c>
      <c r="BM2054" s="240" t="s">
        <v>1759</v>
      </c>
    </row>
    <row r="2055" s="2" customFormat="1" ht="24.15" customHeight="1">
      <c r="A2055" s="40"/>
      <c r="B2055" s="41"/>
      <c r="C2055" s="229" t="s">
        <v>1373</v>
      </c>
      <c r="D2055" s="229" t="s">
        <v>225</v>
      </c>
      <c r="E2055" s="230" t="s">
        <v>1760</v>
      </c>
      <c r="F2055" s="231" t="s">
        <v>1761</v>
      </c>
      <c r="G2055" s="232" t="s">
        <v>477</v>
      </c>
      <c r="H2055" s="233">
        <v>3</v>
      </c>
      <c r="I2055" s="234"/>
      <c r="J2055" s="235">
        <f>ROUND(I2055*H2055,2)</f>
        <v>0</v>
      </c>
      <c r="K2055" s="231" t="s">
        <v>229</v>
      </c>
      <c r="L2055" s="46"/>
      <c r="M2055" s="236" t="s">
        <v>1</v>
      </c>
      <c r="N2055" s="237" t="s">
        <v>45</v>
      </c>
      <c r="O2055" s="93"/>
      <c r="P2055" s="238">
        <f>O2055*H2055</f>
        <v>0</v>
      </c>
      <c r="Q2055" s="238">
        <v>0</v>
      </c>
      <c r="R2055" s="238">
        <f>Q2055*H2055</f>
        <v>0</v>
      </c>
      <c r="S2055" s="238">
        <v>0</v>
      </c>
      <c r="T2055" s="239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40" t="s">
        <v>267</v>
      </c>
      <c r="AT2055" s="240" t="s">
        <v>225</v>
      </c>
      <c r="AU2055" s="240" t="s">
        <v>89</v>
      </c>
      <c r="AY2055" s="19" t="s">
        <v>222</v>
      </c>
      <c r="BE2055" s="241">
        <f>IF(N2055="základní",J2055,0)</f>
        <v>0</v>
      </c>
      <c r="BF2055" s="241">
        <f>IF(N2055="snížená",J2055,0)</f>
        <v>0</v>
      </c>
      <c r="BG2055" s="241">
        <f>IF(N2055="zákl. přenesená",J2055,0)</f>
        <v>0</v>
      </c>
      <c r="BH2055" s="241">
        <f>IF(N2055="sníž. přenesená",J2055,0)</f>
        <v>0</v>
      </c>
      <c r="BI2055" s="241">
        <f>IF(N2055="nulová",J2055,0)</f>
        <v>0</v>
      </c>
      <c r="BJ2055" s="19" t="s">
        <v>87</v>
      </c>
      <c r="BK2055" s="241">
        <f>ROUND(I2055*H2055,2)</f>
        <v>0</v>
      </c>
      <c r="BL2055" s="19" t="s">
        <v>267</v>
      </c>
      <c r="BM2055" s="240" t="s">
        <v>1762</v>
      </c>
    </row>
    <row r="2056" s="2" customFormat="1">
      <c r="A2056" s="40"/>
      <c r="B2056" s="41"/>
      <c r="C2056" s="42"/>
      <c r="D2056" s="242" t="s">
        <v>231</v>
      </c>
      <c r="E2056" s="42"/>
      <c r="F2056" s="243" t="s">
        <v>1763</v>
      </c>
      <c r="G2056" s="42"/>
      <c r="H2056" s="42"/>
      <c r="I2056" s="244"/>
      <c r="J2056" s="42"/>
      <c r="K2056" s="42"/>
      <c r="L2056" s="46"/>
      <c r="M2056" s="245"/>
      <c r="N2056" s="246"/>
      <c r="O2056" s="93"/>
      <c r="P2056" s="93"/>
      <c r="Q2056" s="93"/>
      <c r="R2056" s="93"/>
      <c r="S2056" s="93"/>
      <c r="T2056" s="94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9" t="s">
        <v>231</v>
      </c>
      <c r="AU2056" s="19" t="s">
        <v>89</v>
      </c>
    </row>
    <row r="2057" s="14" customFormat="1">
      <c r="A2057" s="14"/>
      <c r="B2057" s="258"/>
      <c r="C2057" s="259"/>
      <c r="D2057" s="249" t="s">
        <v>233</v>
      </c>
      <c r="E2057" s="260" t="s">
        <v>1</v>
      </c>
      <c r="F2057" s="261" t="s">
        <v>995</v>
      </c>
      <c r="G2057" s="259"/>
      <c r="H2057" s="262">
        <v>3</v>
      </c>
      <c r="I2057" s="263"/>
      <c r="J2057" s="259"/>
      <c r="K2057" s="259"/>
      <c r="L2057" s="264"/>
      <c r="M2057" s="265"/>
      <c r="N2057" s="266"/>
      <c r="O2057" s="266"/>
      <c r="P2057" s="266"/>
      <c r="Q2057" s="266"/>
      <c r="R2057" s="266"/>
      <c r="S2057" s="266"/>
      <c r="T2057" s="267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8" t="s">
        <v>233</v>
      </c>
      <c r="AU2057" s="268" t="s">
        <v>89</v>
      </c>
      <c r="AV2057" s="14" t="s">
        <v>89</v>
      </c>
      <c r="AW2057" s="14" t="s">
        <v>35</v>
      </c>
      <c r="AX2057" s="14" t="s">
        <v>80</v>
      </c>
      <c r="AY2057" s="268" t="s">
        <v>222</v>
      </c>
    </row>
    <row r="2058" s="15" customFormat="1">
      <c r="A2058" s="15"/>
      <c r="B2058" s="269"/>
      <c r="C2058" s="270"/>
      <c r="D2058" s="249" t="s">
        <v>233</v>
      </c>
      <c r="E2058" s="271" t="s">
        <v>1</v>
      </c>
      <c r="F2058" s="272" t="s">
        <v>242</v>
      </c>
      <c r="G2058" s="270"/>
      <c r="H2058" s="273">
        <v>3</v>
      </c>
      <c r="I2058" s="274"/>
      <c r="J2058" s="270"/>
      <c r="K2058" s="270"/>
      <c r="L2058" s="275"/>
      <c r="M2058" s="276"/>
      <c r="N2058" s="277"/>
      <c r="O2058" s="277"/>
      <c r="P2058" s="277"/>
      <c r="Q2058" s="277"/>
      <c r="R2058" s="277"/>
      <c r="S2058" s="277"/>
      <c r="T2058" s="278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79" t="s">
        <v>233</v>
      </c>
      <c r="AU2058" s="279" t="s">
        <v>89</v>
      </c>
      <c r="AV2058" s="15" t="s">
        <v>114</v>
      </c>
      <c r="AW2058" s="15" t="s">
        <v>35</v>
      </c>
      <c r="AX2058" s="15" t="s">
        <v>87</v>
      </c>
      <c r="AY2058" s="279" t="s">
        <v>222</v>
      </c>
    </row>
    <row r="2059" s="2" customFormat="1" ht="16.5" customHeight="1">
      <c r="A2059" s="40"/>
      <c r="B2059" s="41"/>
      <c r="C2059" s="280" t="s">
        <v>1764</v>
      </c>
      <c r="D2059" s="280" t="s">
        <v>367</v>
      </c>
      <c r="E2059" s="281" t="s">
        <v>1765</v>
      </c>
      <c r="F2059" s="282" t="s">
        <v>1766</v>
      </c>
      <c r="G2059" s="283" t="s">
        <v>477</v>
      </c>
      <c r="H2059" s="284">
        <v>3</v>
      </c>
      <c r="I2059" s="285"/>
      <c r="J2059" s="286">
        <f>ROUND(I2059*H2059,2)</f>
        <v>0</v>
      </c>
      <c r="K2059" s="282" t="s">
        <v>229</v>
      </c>
      <c r="L2059" s="287"/>
      <c r="M2059" s="288" t="s">
        <v>1</v>
      </c>
      <c r="N2059" s="289" t="s">
        <v>45</v>
      </c>
      <c r="O2059" s="93"/>
      <c r="P2059" s="238">
        <f>O2059*H2059</f>
        <v>0</v>
      </c>
      <c r="Q2059" s="238">
        <v>0.0022000000000000001</v>
      </c>
      <c r="R2059" s="238">
        <f>Q2059*H2059</f>
        <v>0.0066</v>
      </c>
      <c r="S2059" s="238">
        <v>0</v>
      </c>
      <c r="T2059" s="239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40" t="s">
        <v>468</v>
      </c>
      <c r="AT2059" s="240" t="s">
        <v>367</v>
      </c>
      <c r="AU2059" s="240" t="s">
        <v>89</v>
      </c>
      <c r="AY2059" s="19" t="s">
        <v>222</v>
      </c>
      <c r="BE2059" s="241">
        <f>IF(N2059="základní",J2059,0)</f>
        <v>0</v>
      </c>
      <c r="BF2059" s="241">
        <f>IF(N2059="snížená",J2059,0)</f>
        <v>0</v>
      </c>
      <c r="BG2059" s="241">
        <f>IF(N2059="zákl. přenesená",J2059,0)</f>
        <v>0</v>
      </c>
      <c r="BH2059" s="241">
        <f>IF(N2059="sníž. přenesená",J2059,0)</f>
        <v>0</v>
      </c>
      <c r="BI2059" s="241">
        <f>IF(N2059="nulová",J2059,0)</f>
        <v>0</v>
      </c>
      <c r="BJ2059" s="19" t="s">
        <v>87</v>
      </c>
      <c r="BK2059" s="241">
        <f>ROUND(I2059*H2059,2)</f>
        <v>0</v>
      </c>
      <c r="BL2059" s="19" t="s">
        <v>267</v>
      </c>
      <c r="BM2059" s="240" t="s">
        <v>1767</v>
      </c>
    </row>
    <row r="2060" s="2" customFormat="1" ht="24.15" customHeight="1">
      <c r="A2060" s="40"/>
      <c r="B2060" s="41"/>
      <c r="C2060" s="229" t="s">
        <v>1378</v>
      </c>
      <c r="D2060" s="229" t="s">
        <v>225</v>
      </c>
      <c r="E2060" s="230" t="s">
        <v>1768</v>
      </c>
      <c r="F2060" s="231" t="s">
        <v>1769</v>
      </c>
      <c r="G2060" s="232" t="s">
        <v>526</v>
      </c>
      <c r="H2060" s="233">
        <v>13.699999999999999</v>
      </c>
      <c r="I2060" s="234"/>
      <c r="J2060" s="235">
        <f>ROUND(I2060*H2060,2)</f>
        <v>0</v>
      </c>
      <c r="K2060" s="231" t="s">
        <v>229</v>
      </c>
      <c r="L2060" s="46"/>
      <c r="M2060" s="236" t="s">
        <v>1</v>
      </c>
      <c r="N2060" s="237" t="s">
        <v>45</v>
      </c>
      <c r="O2060" s="93"/>
      <c r="P2060" s="238">
        <f>O2060*H2060</f>
        <v>0</v>
      </c>
      <c r="Q2060" s="238">
        <v>0</v>
      </c>
      <c r="R2060" s="238">
        <f>Q2060*H2060</f>
        <v>0</v>
      </c>
      <c r="S2060" s="238">
        <v>0</v>
      </c>
      <c r="T2060" s="239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40" t="s">
        <v>267</v>
      </c>
      <c r="AT2060" s="240" t="s">
        <v>225</v>
      </c>
      <c r="AU2060" s="240" t="s">
        <v>89</v>
      </c>
      <c r="AY2060" s="19" t="s">
        <v>222</v>
      </c>
      <c r="BE2060" s="241">
        <f>IF(N2060="základní",J2060,0)</f>
        <v>0</v>
      </c>
      <c r="BF2060" s="241">
        <f>IF(N2060="snížená",J2060,0)</f>
        <v>0</v>
      </c>
      <c r="BG2060" s="241">
        <f>IF(N2060="zákl. přenesená",J2060,0)</f>
        <v>0</v>
      </c>
      <c r="BH2060" s="241">
        <f>IF(N2060="sníž. přenesená",J2060,0)</f>
        <v>0</v>
      </c>
      <c r="BI2060" s="241">
        <f>IF(N2060="nulová",J2060,0)</f>
        <v>0</v>
      </c>
      <c r="BJ2060" s="19" t="s">
        <v>87</v>
      </c>
      <c r="BK2060" s="241">
        <f>ROUND(I2060*H2060,2)</f>
        <v>0</v>
      </c>
      <c r="BL2060" s="19" t="s">
        <v>267</v>
      </c>
      <c r="BM2060" s="240" t="s">
        <v>1770</v>
      </c>
    </row>
    <row r="2061" s="2" customFormat="1">
      <c r="A2061" s="40"/>
      <c r="B2061" s="41"/>
      <c r="C2061" s="42"/>
      <c r="D2061" s="242" t="s">
        <v>231</v>
      </c>
      <c r="E2061" s="42"/>
      <c r="F2061" s="243" t="s">
        <v>1771</v>
      </c>
      <c r="G2061" s="42"/>
      <c r="H2061" s="42"/>
      <c r="I2061" s="244"/>
      <c r="J2061" s="42"/>
      <c r="K2061" s="42"/>
      <c r="L2061" s="46"/>
      <c r="M2061" s="245"/>
      <c r="N2061" s="246"/>
      <c r="O2061" s="93"/>
      <c r="P2061" s="93"/>
      <c r="Q2061" s="93"/>
      <c r="R2061" s="93"/>
      <c r="S2061" s="93"/>
      <c r="T2061" s="94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T2061" s="19" t="s">
        <v>231</v>
      </c>
      <c r="AU2061" s="19" t="s">
        <v>89</v>
      </c>
    </row>
    <row r="2062" s="13" customFormat="1">
      <c r="A2062" s="13"/>
      <c r="B2062" s="247"/>
      <c r="C2062" s="248"/>
      <c r="D2062" s="249" t="s">
        <v>233</v>
      </c>
      <c r="E2062" s="250" t="s">
        <v>1</v>
      </c>
      <c r="F2062" s="251" t="s">
        <v>234</v>
      </c>
      <c r="G2062" s="248"/>
      <c r="H2062" s="250" t="s">
        <v>1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7" t="s">
        <v>233</v>
      </c>
      <c r="AU2062" s="257" t="s">
        <v>89</v>
      </c>
      <c r="AV2062" s="13" t="s">
        <v>87</v>
      </c>
      <c r="AW2062" s="13" t="s">
        <v>35</v>
      </c>
      <c r="AX2062" s="13" t="s">
        <v>80</v>
      </c>
      <c r="AY2062" s="257" t="s">
        <v>222</v>
      </c>
    </row>
    <row r="2063" s="13" customFormat="1">
      <c r="A2063" s="13"/>
      <c r="B2063" s="247"/>
      <c r="C2063" s="248"/>
      <c r="D2063" s="249" t="s">
        <v>233</v>
      </c>
      <c r="E2063" s="250" t="s">
        <v>1</v>
      </c>
      <c r="F2063" s="251" t="s">
        <v>235</v>
      </c>
      <c r="G2063" s="248"/>
      <c r="H2063" s="250" t="s">
        <v>1</v>
      </c>
      <c r="I2063" s="252"/>
      <c r="J2063" s="248"/>
      <c r="K2063" s="248"/>
      <c r="L2063" s="253"/>
      <c r="M2063" s="254"/>
      <c r="N2063" s="255"/>
      <c r="O2063" s="255"/>
      <c r="P2063" s="255"/>
      <c r="Q2063" s="255"/>
      <c r="R2063" s="255"/>
      <c r="S2063" s="255"/>
      <c r="T2063" s="256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7" t="s">
        <v>233</v>
      </c>
      <c r="AU2063" s="257" t="s">
        <v>89</v>
      </c>
      <c r="AV2063" s="13" t="s">
        <v>87</v>
      </c>
      <c r="AW2063" s="13" t="s">
        <v>35</v>
      </c>
      <c r="AX2063" s="13" t="s">
        <v>80</v>
      </c>
      <c r="AY2063" s="257" t="s">
        <v>222</v>
      </c>
    </row>
    <row r="2064" s="13" customFormat="1">
      <c r="A2064" s="13"/>
      <c r="B2064" s="247"/>
      <c r="C2064" s="248"/>
      <c r="D2064" s="249" t="s">
        <v>233</v>
      </c>
      <c r="E2064" s="250" t="s">
        <v>1</v>
      </c>
      <c r="F2064" s="251" t="s">
        <v>237</v>
      </c>
      <c r="G2064" s="248"/>
      <c r="H2064" s="250" t="s">
        <v>1</v>
      </c>
      <c r="I2064" s="252"/>
      <c r="J2064" s="248"/>
      <c r="K2064" s="248"/>
      <c r="L2064" s="253"/>
      <c r="M2064" s="254"/>
      <c r="N2064" s="255"/>
      <c r="O2064" s="255"/>
      <c r="P2064" s="255"/>
      <c r="Q2064" s="255"/>
      <c r="R2064" s="255"/>
      <c r="S2064" s="255"/>
      <c r="T2064" s="25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7" t="s">
        <v>233</v>
      </c>
      <c r="AU2064" s="257" t="s">
        <v>89</v>
      </c>
      <c r="AV2064" s="13" t="s">
        <v>87</v>
      </c>
      <c r="AW2064" s="13" t="s">
        <v>35</v>
      </c>
      <c r="AX2064" s="13" t="s">
        <v>80</v>
      </c>
      <c r="AY2064" s="257" t="s">
        <v>222</v>
      </c>
    </row>
    <row r="2065" s="13" customFormat="1">
      <c r="A2065" s="13"/>
      <c r="B2065" s="247"/>
      <c r="C2065" s="248"/>
      <c r="D2065" s="249" t="s">
        <v>233</v>
      </c>
      <c r="E2065" s="250" t="s">
        <v>1</v>
      </c>
      <c r="F2065" s="251" t="s">
        <v>1637</v>
      </c>
      <c r="G2065" s="248"/>
      <c r="H2065" s="250" t="s">
        <v>1</v>
      </c>
      <c r="I2065" s="252"/>
      <c r="J2065" s="248"/>
      <c r="K2065" s="248"/>
      <c r="L2065" s="253"/>
      <c r="M2065" s="254"/>
      <c r="N2065" s="255"/>
      <c r="O2065" s="255"/>
      <c r="P2065" s="255"/>
      <c r="Q2065" s="255"/>
      <c r="R2065" s="255"/>
      <c r="S2065" s="255"/>
      <c r="T2065" s="256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7" t="s">
        <v>233</v>
      </c>
      <c r="AU2065" s="257" t="s">
        <v>89</v>
      </c>
      <c r="AV2065" s="13" t="s">
        <v>87</v>
      </c>
      <c r="AW2065" s="13" t="s">
        <v>35</v>
      </c>
      <c r="AX2065" s="13" t="s">
        <v>80</v>
      </c>
      <c r="AY2065" s="257" t="s">
        <v>222</v>
      </c>
    </row>
    <row r="2066" s="14" customFormat="1">
      <c r="A2066" s="14"/>
      <c r="B2066" s="258"/>
      <c r="C2066" s="259"/>
      <c r="D2066" s="249" t="s">
        <v>233</v>
      </c>
      <c r="E2066" s="260" t="s">
        <v>1</v>
      </c>
      <c r="F2066" s="261" t="s">
        <v>1530</v>
      </c>
      <c r="G2066" s="259"/>
      <c r="H2066" s="262">
        <v>2</v>
      </c>
      <c r="I2066" s="263"/>
      <c r="J2066" s="259"/>
      <c r="K2066" s="259"/>
      <c r="L2066" s="264"/>
      <c r="M2066" s="265"/>
      <c r="N2066" s="266"/>
      <c r="O2066" s="266"/>
      <c r="P2066" s="266"/>
      <c r="Q2066" s="266"/>
      <c r="R2066" s="266"/>
      <c r="S2066" s="266"/>
      <c r="T2066" s="267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8" t="s">
        <v>233</v>
      </c>
      <c r="AU2066" s="268" t="s">
        <v>89</v>
      </c>
      <c r="AV2066" s="14" t="s">
        <v>89</v>
      </c>
      <c r="AW2066" s="14" t="s">
        <v>35</v>
      </c>
      <c r="AX2066" s="14" t="s">
        <v>80</v>
      </c>
      <c r="AY2066" s="268" t="s">
        <v>222</v>
      </c>
    </row>
    <row r="2067" s="14" customFormat="1">
      <c r="A2067" s="14"/>
      <c r="B2067" s="258"/>
      <c r="C2067" s="259"/>
      <c r="D2067" s="249" t="s">
        <v>233</v>
      </c>
      <c r="E2067" s="260" t="s">
        <v>1</v>
      </c>
      <c r="F2067" s="261" t="s">
        <v>1531</v>
      </c>
      <c r="G2067" s="259"/>
      <c r="H2067" s="262">
        <v>3.6000000000000001</v>
      </c>
      <c r="I2067" s="263"/>
      <c r="J2067" s="259"/>
      <c r="K2067" s="259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68" t="s">
        <v>233</v>
      </c>
      <c r="AU2067" s="268" t="s">
        <v>89</v>
      </c>
      <c r="AV2067" s="14" t="s">
        <v>89</v>
      </c>
      <c r="AW2067" s="14" t="s">
        <v>35</v>
      </c>
      <c r="AX2067" s="14" t="s">
        <v>80</v>
      </c>
      <c r="AY2067" s="268" t="s">
        <v>222</v>
      </c>
    </row>
    <row r="2068" s="14" customFormat="1">
      <c r="A2068" s="14"/>
      <c r="B2068" s="258"/>
      <c r="C2068" s="259"/>
      <c r="D2068" s="249" t="s">
        <v>233</v>
      </c>
      <c r="E2068" s="260" t="s">
        <v>1</v>
      </c>
      <c r="F2068" s="261" t="s">
        <v>1532</v>
      </c>
      <c r="G2068" s="259"/>
      <c r="H2068" s="262">
        <v>3.6000000000000001</v>
      </c>
      <c r="I2068" s="263"/>
      <c r="J2068" s="259"/>
      <c r="K2068" s="259"/>
      <c r="L2068" s="264"/>
      <c r="M2068" s="265"/>
      <c r="N2068" s="266"/>
      <c r="O2068" s="266"/>
      <c r="P2068" s="266"/>
      <c r="Q2068" s="266"/>
      <c r="R2068" s="266"/>
      <c r="S2068" s="266"/>
      <c r="T2068" s="267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8" t="s">
        <v>233</v>
      </c>
      <c r="AU2068" s="268" t="s">
        <v>89</v>
      </c>
      <c r="AV2068" s="14" t="s">
        <v>89</v>
      </c>
      <c r="AW2068" s="14" t="s">
        <v>35</v>
      </c>
      <c r="AX2068" s="14" t="s">
        <v>80</v>
      </c>
      <c r="AY2068" s="268" t="s">
        <v>222</v>
      </c>
    </row>
    <row r="2069" s="14" customFormat="1">
      <c r="A2069" s="14"/>
      <c r="B2069" s="258"/>
      <c r="C2069" s="259"/>
      <c r="D2069" s="249" t="s">
        <v>233</v>
      </c>
      <c r="E2069" s="260" t="s">
        <v>1</v>
      </c>
      <c r="F2069" s="261" t="s">
        <v>1533</v>
      </c>
      <c r="G2069" s="259"/>
      <c r="H2069" s="262">
        <v>4.5</v>
      </c>
      <c r="I2069" s="263"/>
      <c r="J2069" s="259"/>
      <c r="K2069" s="259"/>
      <c r="L2069" s="264"/>
      <c r="M2069" s="265"/>
      <c r="N2069" s="266"/>
      <c r="O2069" s="266"/>
      <c r="P2069" s="266"/>
      <c r="Q2069" s="266"/>
      <c r="R2069" s="266"/>
      <c r="S2069" s="266"/>
      <c r="T2069" s="267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8" t="s">
        <v>233</v>
      </c>
      <c r="AU2069" s="268" t="s">
        <v>89</v>
      </c>
      <c r="AV2069" s="14" t="s">
        <v>89</v>
      </c>
      <c r="AW2069" s="14" t="s">
        <v>35</v>
      </c>
      <c r="AX2069" s="14" t="s">
        <v>80</v>
      </c>
      <c r="AY2069" s="268" t="s">
        <v>222</v>
      </c>
    </row>
    <row r="2070" s="15" customFormat="1">
      <c r="A2070" s="15"/>
      <c r="B2070" s="269"/>
      <c r="C2070" s="270"/>
      <c r="D2070" s="249" t="s">
        <v>233</v>
      </c>
      <c r="E2070" s="271" t="s">
        <v>1</v>
      </c>
      <c r="F2070" s="272" t="s">
        <v>242</v>
      </c>
      <c r="G2070" s="270"/>
      <c r="H2070" s="273">
        <v>13.699999999999999</v>
      </c>
      <c r="I2070" s="274"/>
      <c r="J2070" s="270"/>
      <c r="K2070" s="270"/>
      <c r="L2070" s="275"/>
      <c r="M2070" s="276"/>
      <c r="N2070" s="277"/>
      <c r="O2070" s="277"/>
      <c r="P2070" s="277"/>
      <c r="Q2070" s="277"/>
      <c r="R2070" s="277"/>
      <c r="S2070" s="277"/>
      <c r="T2070" s="278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79" t="s">
        <v>233</v>
      </c>
      <c r="AU2070" s="279" t="s">
        <v>89</v>
      </c>
      <c r="AV2070" s="15" t="s">
        <v>114</v>
      </c>
      <c r="AW2070" s="15" t="s">
        <v>35</v>
      </c>
      <c r="AX2070" s="15" t="s">
        <v>87</v>
      </c>
      <c r="AY2070" s="279" t="s">
        <v>222</v>
      </c>
    </row>
    <row r="2071" s="2" customFormat="1" ht="16.5" customHeight="1">
      <c r="A2071" s="40"/>
      <c r="B2071" s="41"/>
      <c r="C2071" s="280" t="s">
        <v>1772</v>
      </c>
      <c r="D2071" s="280" t="s">
        <v>367</v>
      </c>
      <c r="E2071" s="281" t="s">
        <v>1773</v>
      </c>
      <c r="F2071" s="282" t="s">
        <v>1774</v>
      </c>
      <c r="G2071" s="283" t="s">
        <v>1588</v>
      </c>
      <c r="H2071" s="284">
        <v>13</v>
      </c>
      <c r="I2071" s="285"/>
      <c r="J2071" s="286">
        <f>ROUND(I2071*H2071,2)</f>
        <v>0</v>
      </c>
      <c r="K2071" s="282" t="s">
        <v>229</v>
      </c>
      <c r="L2071" s="287"/>
      <c r="M2071" s="288" t="s">
        <v>1</v>
      </c>
      <c r="N2071" s="289" t="s">
        <v>45</v>
      </c>
      <c r="O2071" s="93"/>
      <c r="P2071" s="238">
        <f>O2071*H2071</f>
        <v>0</v>
      </c>
      <c r="Q2071" s="238">
        <v>0.00020000000000000001</v>
      </c>
      <c r="R2071" s="238">
        <f>Q2071*H2071</f>
        <v>0.0026000000000000003</v>
      </c>
      <c r="S2071" s="238">
        <v>0</v>
      </c>
      <c r="T2071" s="239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40" t="s">
        <v>468</v>
      </c>
      <c r="AT2071" s="240" t="s">
        <v>367</v>
      </c>
      <c r="AU2071" s="240" t="s">
        <v>89</v>
      </c>
      <c r="AY2071" s="19" t="s">
        <v>222</v>
      </c>
      <c r="BE2071" s="241">
        <f>IF(N2071="základní",J2071,0)</f>
        <v>0</v>
      </c>
      <c r="BF2071" s="241">
        <f>IF(N2071="snížená",J2071,0)</f>
        <v>0</v>
      </c>
      <c r="BG2071" s="241">
        <f>IF(N2071="zákl. přenesená",J2071,0)</f>
        <v>0</v>
      </c>
      <c r="BH2071" s="241">
        <f>IF(N2071="sníž. přenesená",J2071,0)</f>
        <v>0</v>
      </c>
      <c r="BI2071" s="241">
        <f>IF(N2071="nulová",J2071,0)</f>
        <v>0</v>
      </c>
      <c r="BJ2071" s="19" t="s">
        <v>87</v>
      </c>
      <c r="BK2071" s="241">
        <f>ROUND(I2071*H2071,2)</f>
        <v>0</v>
      </c>
      <c r="BL2071" s="19" t="s">
        <v>267</v>
      </c>
      <c r="BM2071" s="240" t="s">
        <v>1775</v>
      </c>
    </row>
    <row r="2072" s="2" customFormat="1" ht="16.5" customHeight="1">
      <c r="A2072" s="40"/>
      <c r="B2072" s="41"/>
      <c r="C2072" s="280" t="s">
        <v>1406</v>
      </c>
      <c r="D2072" s="280" t="s">
        <v>367</v>
      </c>
      <c r="E2072" s="281" t="s">
        <v>1776</v>
      </c>
      <c r="F2072" s="282" t="s">
        <v>1777</v>
      </c>
      <c r="G2072" s="283" t="s">
        <v>526</v>
      </c>
      <c r="H2072" s="284">
        <v>15.07</v>
      </c>
      <c r="I2072" s="285"/>
      <c r="J2072" s="286">
        <f>ROUND(I2072*H2072,2)</f>
        <v>0</v>
      </c>
      <c r="K2072" s="282" t="s">
        <v>229</v>
      </c>
      <c r="L2072" s="287"/>
      <c r="M2072" s="288" t="s">
        <v>1</v>
      </c>
      <c r="N2072" s="289" t="s">
        <v>45</v>
      </c>
      <c r="O2072" s="93"/>
      <c r="P2072" s="238">
        <f>O2072*H2072</f>
        <v>0</v>
      </c>
      <c r="Q2072" s="238">
        <v>0.0020999999999999999</v>
      </c>
      <c r="R2072" s="238">
        <f>Q2072*H2072</f>
        <v>0.031647000000000002</v>
      </c>
      <c r="S2072" s="238">
        <v>0</v>
      </c>
      <c r="T2072" s="239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40" t="s">
        <v>468</v>
      </c>
      <c r="AT2072" s="240" t="s">
        <v>367</v>
      </c>
      <c r="AU2072" s="240" t="s">
        <v>89</v>
      </c>
      <c r="AY2072" s="19" t="s">
        <v>222</v>
      </c>
      <c r="BE2072" s="241">
        <f>IF(N2072="základní",J2072,0)</f>
        <v>0</v>
      </c>
      <c r="BF2072" s="241">
        <f>IF(N2072="snížená",J2072,0)</f>
        <v>0</v>
      </c>
      <c r="BG2072" s="241">
        <f>IF(N2072="zákl. přenesená",J2072,0)</f>
        <v>0</v>
      </c>
      <c r="BH2072" s="241">
        <f>IF(N2072="sníž. přenesená",J2072,0)</f>
        <v>0</v>
      </c>
      <c r="BI2072" s="241">
        <f>IF(N2072="nulová",J2072,0)</f>
        <v>0</v>
      </c>
      <c r="BJ2072" s="19" t="s">
        <v>87</v>
      </c>
      <c r="BK2072" s="241">
        <f>ROUND(I2072*H2072,2)</f>
        <v>0</v>
      </c>
      <c r="BL2072" s="19" t="s">
        <v>267</v>
      </c>
      <c r="BM2072" s="240" t="s">
        <v>1778</v>
      </c>
    </row>
    <row r="2073" s="2" customFormat="1">
      <c r="A2073" s="40"/>
      <c r="B2073" s="41"/>
      <c r="C2073" s="42"/>
      <c r="D2073" s="249" t="s">
        <v>1184</v>
      </c>
      <c r="E2073" s="42"/>
      <c r="F2073" s="314" t="s">
        <v>1779</v>
      </c>
      <c r="G2073" s="42"/>
      <c r="H2073" s="42"/>
      <c r="I2073" s="244"/>
      <c r="J2073" s="42"/>
      <c r="K2073" s="42"/>
      <c r="L2073" s="46"/>
      <c r="M2073" s="245"/>
      <c r="N2073" s="246"/>
      <c r="O2073" s="93"/>
      <c r="P2073" s="93"/>
      <c r="Q2073" s="93"/>
      <c r="R2073" s="93"/>
      <c r="S2073" s="93"/>
      <c r="T2073" s="94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T2073" s="19" t="s">
        <v>1184</v>
      </c>
      <c r="AU2073" s="19" t="s">
        <v>89</v>
      </c>
    </row>
    <row r="2074" s="14" customFormat="1">
      <c r="A2074" s="14"/>
      <c r="B2074" s="258"/>
      <c r="C2074" s="259"/>
      <c r="D2074" s="249" t="s">
        <v>233</v>
      </c>
      <c r="E2074" s="260" t="s">
        <v>1</v>
      </c>
      <c r="F2074" s="261" t="s">
        <v>1780</v>
      </c>
      <c r="G2074" s="259"/>
      <c r="H2074" s="262">
        <v>15.07</v>
      </c>
      <c r="I2074" s="263"/>
      <c r="J2074" s="259"/>
      <c r="K2074" s="259"/>
      <c r="L2074" s="264"/>
      <c r="M2074" s="265"/>
      <c r="N2074" s="266"/>
      <c r="O2074" s="266"/>
      <c r="P2074" s="266"/>
      <c r="Q2074" s="266"/>
      <c r="R2074" s="266"/>
      <c r="S2074" s="266"/>
      <c r="T2074" s="267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8" t="s">
        <v>233</v>
      </c>
      <c r="AU2074" s="268" t="s">
        <v>89</v>
      </c>
      <c r="AV2074" s="14" t="s">
        <v>89</v>
      </c>
      <c r="AW2074" s="14" t="s">
        <v>35</v>
      </c>
      <c r="AX2074" s="14" t="s">
        <v>80</v>
      </c>
      <c r="AY2074" s="268" t="s">
        <v>222</v>
      </c>
    </row>
    <row r="2075" s="15" customFormat="1">
      <c r="A2075" s="15"/>
      <c r="B2075" s="269"/>
      <c r="C2075" s="270"/>
      <c r="D2075" s="249" t="s">
        <v>233</v>
      </c>
      <c r="E2075" s="271" t="s">
        <v>1</v>
      </c>
      <c r="F2075" s="272" t="s">
        <v>242</v>
      </c>
      <c r="G2075" s="270"/>
      <c r="H2075" s="273">
        <v>15.07</v>
      </c>
      <c r="I2075" s="274"/>
      <c r="J2075" s="270"/>
      <c r="K2075" s="270"/>
      <c r="L2075" s="275"/>
      <c r="M2075" s="276"/>
      <c r="N2075" s="277"/>
      <c r="O2075" s="277"/>
      <c r="P2075" s="277"/>
      <c r="Q2075" s="277"/>
      <c r="R2075" s="277"/>
      <c r="S2075" s="277"/>
      <c r="T2075" s="278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79" t="s">
        <v>233</v>
      </c>
      <c r="AU2075" s="279" t="s">
        <v>89</v>
      </c>
      <c r="AV2075" s="15" t="s">
        <v>114</v>
      </c>
      <c r="AW2075" s="15" t="s">
        <v>35</v>
      </c>
      <c r="AX2075" s="15" t="s">
        <v>87</v>
      </c>
      <c r="AY2075" s="279" t="s">
        <v>222</v>
      </c>
    </row>
    <row r="2076" s="2" customFormat="1" ht="16.5" customHeight="1">
      <c r="A2076" s="40"/>
      <c r="B2076" s="41"/>
      <c r="C2076" s="229" t="s">
        <v>1781</v>
      </c>
      <c r="D2076" s="229" t="s">
        <v>225</v>
      </c>
      <c r="E2076" s="230" t="s">
        <v>1782</v>
      </c>
      <c r="F2076" s="231" t="s">
        <v>1783</v>
      </c>
      <c r="G2076" s="232" t="s">
        <v>1198</v>
      </c>
      <c r="H2076" s="233">
        <v>46.75</v>
      </c>
      <c r="I2076" s="234"/>
      <c r="J2076" s="235">
        <f>ROUND(I2076*H2076,2)</f>
        <v>0</v>
      </c>
      <c r="K2076" s="231" t="s">
        <v>229</v>
      </c>
      <c r="L2076" s="46"/>
      <c r="M2076" s="236" t="s">
        <v>1</v>
      </c>
      <c r="N2076" s="237" t="s">
        <v>45</v>
      </c>
      <c r="O2076" s="93"/>
      <c r="P2076" s="238">
        <f>O2076*H2076</f>
        <v>0</v>
      </c>
      <c r="Q2076" s="238">
        <v>0</v>
      </c>
      <c r="R2076" s="238">
        <f>Q2076*H2076</f>
        <v>0</v>
      </c>
      <c r="S2076" s="238">
        <v>0</v>
      </c>
      <c r="T2076" s="239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40" t="s">
        <v>267</v>
      </c>
      <c r="AT2076" s="240" t="s">
        <v>225</v>
      </c>
      <c r="AU2076" s="240" t="s">
        <v>89</v>
      </c>
      <c r="AY2076" s="19" t="s">
        <v>222</v>
      </c>
      <c r="BE2076" s="241">
        <f>IF(N2076="základní",J2076,0)</f>
        <v>0</v>
      </c>
      <c r="BF2076" s="241">
        <f>IF(N2076="snížená",J2076,0)</f>
        <v>0</v>
      </c>
      <c r="BG2076" s="241">
        <f>IF(N2076="zákl. přenesená",J2076,0)</f>
        <v>0</v>
      </c>
      <c r="BH2076" s="241">
        <f>IF(N2076="sníž. přenesená",J2076,0)</f>
        <v>0</v>
      </c>
      <c r="BI2076" s="241">
        <f>IF(N2076="nulová",J2076,0)</f>
        <v>0</v>
      </c>
      <c r="BJ2076" s="19" t="s">
        <v>87</v>
      </c>
      <c r="BK2076" s="241">
        <f>ROUND(I2076*H2076,2)</f>
        <v>0</v>
      </c>
      <c r="BL2076" s="19" t="s">
        <v>267</v>
      </c>
      <c r="BM2076" s="240" t="s">
        <v>1784</v>
      </c>
    </row>
    <row r="2077" s="2" customFormat="1">
      <c r="A2077" s="40"/>
      <c r="B2077" s="41"/>
      <c r="C2077" s="42"/>
      <c r="D2077" s="242" t="s">
        <v>231</v>
      </c>
      <c r="E2077" s="42"/>
      <c r="F2077" s="243" t="s">
        <v>1785</v>
      </c>
      <c r="G2077" s="42"/>
      <c r="H2077" s="42"/>
      <c r="I2077" s="244"/>
      <c r="J2077" s="42"/>
      <c r="K2077" s="42"/>
      <c r="L2077" s="46"/>
      <c r="M2077" s="245"/>
      <c r="N2077" s="246"/>
      <c r="O2077" s="93"/>
      <c r="P2077" s="93"/>
      <c r="Q2077" s="93"/>
      <c r="R2077" s="93"/>
      <c r="S2077" s="93"/>
      <c r="T2077" s="94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9" t="s">
        <v>231</v>
      </c>
      <c r="AU2077" s="19" t="s">
        <v>89</v>
      </c>
    </row>
    <row r="2078" s="13" customFormat="1">
      <c r="A2078" s="13"/>
      <c r="B2078" s="247"/>
      <c r="C2078" s="248"/>
      <c r="D2078" s="249" t="s">
        <v>233</v>
      </c>
      <c r="E2078" s="250" t="s">
        <v>1</v>
      </c>
      <c r="F2078" s="251" t="s">
        <v>1786</v>
      </c>
      <c r="G2078" s="248"/>
      <c r="H2078" s="250" t="s">
        <v>1</v>
      </c>
      <c r="I2078" s="252"/>
      <c r="J2078" s="248"/>
      <c r="K2078" s="248"/>
      <c r="L2078" s="253"/>
      <c r="M2078" s="254"/>
      <c r="N2078" s="255"/>
      <c r="O2078" s="255"/>
      <c r="P2078" s="255"/>
      <c r="Q2078" s="255"/>
      <c r="R2078" s="255"/>
      <c r="S2078" s="255"/>
      <c r="T2078" s="256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7" t="s">
        <v>233</v>
      </c>
      <c r="AU2078" s="257" t="s">
        <v>89</v>
      </c>
      <c r="AV2078" s="13" t="s">
        <v>87</v>
      </c>
      <c r="AW2078" s="13" t="s">
        <v>35</v>
      </c>
      <c r="AX2078" s="13" t="s">
        <v>80</v>
      </c>
      <c r="AY2078" s="257" t="s">
        <v>222</v>
      </c>
    </row>
    <row r="2079" s="13" customFormat="1">
      <c r="A2079" s="13"/>
      <c r="B2079" s="247"/>
      <c r="C2079" s="248"/>
      <c r="D2079" s="249" t="s">
        <v>233</v>
      </c>
      <c r="E2079" s="250" t="s">
        <v>1</v>
      </c>
      <c r="F2079" s="251" t="s">
        <v>1787</v>
      </c>
      <c r="G2079" s="248"/>
      <c r="H2079" s="250" t="s">
        <v>1</v>
      </c>
      <c r="I2079" s="252"/>
      <c r="J2079" s="248"/>
      <c r="K2079" s="248"/>
      <c r="L2079" s="253"/>
      <c r="M2079" s="254"/>
      <c r="N2079" s="255"/>
      <c r="O2079" s="255"/>
      <c r="P2079" s="255"/>
      <c r="Q2079" s="255"/>
      <c r="R2079" s="255"/>
      <c r="S2079" s="255"/>
      <c r="T2079" s="256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7" t="s">
        <v>233</v>
      </c>
      <c r="AU2079" s="257" t="s">
        <v>89</v>
      </c>
      <c r="AV2079" s="13" t="s">
        <v>87</v>
      </c>
      <c r="AW2079" s="13" t="s">
        <v>35</v>
      </c>
      <c r="AX2079" s="13" t="s">
        <v>80</v>
      </c>
      <c r="AY2079" s="257" t="s">
        <v>222</v>
      </c>
    </row>
    <row r="2080" s="13" customFormat="1">
      <c r="A2080" s="13"/>
      <c r="B2080" s="247"/>
      <c r="C2080" s="248"/>
      <c r="D2080" s="249" t="s">
        <v>233</v>
      </c>
      <c r="E2080" s="250" t="s">
        <v>1</v>
      </c>
      <c r="F2080" s="251" t="s">
        <v>1788</v>
      </c>
      <c r="G2080" s="248"/>
      <c r="H2080" s="250" t="s">
        <v>1</v>
      </c>
      <c r="I2080" s="252"/>
      <c r="J2080" s="248"/>
      <c r="K2080" s="248"/>
      <c r="L2080" s="253"/>
      <c r="M2080" s="254"/>
      <c r="N2080" s="255"/>
      <c r="O2080" s="255"/>
      <c r="P2080" s="255"/>
      <c r="Q2080" s="255"/>
      <c r="R2080" s="255"/>
      <c r="S2080" s="255"/>
      <c r="T2080" s="256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7" t="s">
        <v>233</v>
      </c>
      <c r="AU2080" s="257" t="s">
        <v>89</v>
      </c>
      <c r="AV2080" s="13" t="s">
        <v>87</v>
      </c>
      <c r="AW2080" s="13" t="s">
        <v>35</v>
      </c>
      <c r="AX2080" s="13" t="s">
        <v>80</v>
      </c>
      <c r="AY2080" s="257" t="s">
        <v>222</v>
      </c>
    </row>
    <row r="2081" s="13" customFormat="1">
      <c r="A2081" s="13"/>
      <c r="B2081" s="247"/>
      <c r="C2081" s="248"/>
      <c r="D2081" s="249" t="s">
        <v>233</v>
      </c>
      <c r="E2081" s="250" t="s">
        <v>1</v>
      </c>
      <c r="F2081" s="251" t="s">
        <v>1789</v>
      </c>
      <c r="G2081" s="248"/>
      <c r="H2081" s="250" t="s">
        <v>1</v>
      </c>
      <c r="I2081" s="252"/>
      <c r="J2081" s="248"/>
      <c r="K2081" s="248"/>
      <c r="L2081" s="253"/>
      <c r="M2081" s="254"/>
      <c r="N2081" s="255"/>
      <c r="O2081" s="255"/>
      <c r="P2081" s="255"/>
      <c r="Q2081" s="255"/>
      <c r="R2081" s="255"/>
      <c r="S2081" s="255"/>
      <c r="T2081" s="256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7" t="s">
        <v>233</v>
      </c>
      <c r="AU2081" s="257" t="s">
        <v>89</v>
      </c>
      <c r="AV2081" s="13" t="s">
        <v>87</v>
      </c>
      <c r="AW2081" s="13" t="s">
        <v>35</v>
      </c>
      <c r="AX2081" s="13" t="s">
        <v>80</v>
      </c>
      <c r="AY2081" s="257" t="s">
        <v>222</v>
      </c>
    </row>
    <row r="2082" s="13" customFormat="1">
      <c r="A2082" s="13"/>
      <c r="B2082" s="247"/>
      <c r="C2082" s="248"/>
      <c r="D2082" s="249" t="s">
        <v>233</v>
      </c>
      <c r="E2082" s="250" t="s">
        <v>1</v>
      </c>
      <c r="F2082" s="251" t="s">
        <v>237</v>
      </c>
      <c r="G2082" s="248"/>
      <c r="H2082" s="250" t="s">
        <v>1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7" t="s">
        <v>233</v>
      </c>
      <c r="AU2082" s="257" t="s">
        <v>89</v>
      </c>
      <c r="AV2082" s="13" t="s">
        <v>87</v>
      </c>
      <c r="AW2082" s="13" t="s">
        <v>35</v>
      </c>
      <c r="AX2082" s="13" t="s">
        <v>80</v>
      </c>
      <c r="AY2082" s="257" t="s">
        <v>222</v>
      </c>
    </row>
    <row r="2083" s="13" customFormat="1">
      <c r="A2083" s="13"/>
      <c r="B2083" s="247"/>
      <c r="C2083" s="248"/>
      <c r="D2083" s="249" t="s">
        <v>233</v>
      </c>
      <c r="E2083" s="250" t="s">
        <v>1</v>
      </c>
      <c r="F2083" s="251" t="s">
        <v>1233</v>
      </c>
      <c r="G2083" s="248"/>
      <c r="H2083" s="250" t="s">
        <v>1</v>
      </c>
      <c r="I2083" s="252"/>
      <c r="J2083" s="248"/>
      <c r="K2083" s="248"/>
      <c r="L2083" s="253"/>
      <c r="M2083" s="254"/>
      <c r="N2083" s="255"/>
      <c r="O2083" s="255"/>
      <c r="P2083" s="255"/>
      <c r="Q2083" s="255"/>
      <c r="R2083" s="255"/>
      <c r="S2083" s="255"/>
      <c r="T2083" s="256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7" t="s">
        <v>233</v>
      </c>
      <c r="AU2083" s="257" t="s">
        <v>89</v>
      </c>
      <c r="AV2083" s="13" t="s">
        <v>87</v>
      </c>
      <c r="AW2083" s="13" t="s">
        <v>35</v>
      </c>
      <c r="AX2083" s="13" t="s">
        <v>80</v>
      </c>
      <c r="AY2083" s="257" t="s">
        <v>222</v>
      </c>
    </row>
    <row r="2084" s="13" customFormat="1">
      <c r="A2084" s="13"/>
      <c r="B2084" s="247"/>
      <c r="C2084" s="248"/>
      <c r="D2084" s="249" t="s">
        <v>233</v>
      </c>
      <c r="E2084" s="250" t="s">
        <v>1</v>
      </c>
      <c r="F2084" s="251" t="s">
        <v>1234</v>
      </c>
      <c r="G2084" s="248"/>
      <c r="H2084" s="250" t="s">
        <v>1</v>
      </c>
      <c r="I2084" s="252"/>
      <c r="J2084" s="248"/>
      <c r="K2084" s="248"/>
      <c r="L2084" s="253"/>
      <c r="M2084" s="254"/>
      <c r="N2084" s="255"/>
      <c r="O2084" s="255"/>
      <c r="P2084" s="255"/>
      <c r="Q2084" s="255"/>
      <c r="R2084" s="255"/>
      <c r="S2084" s="255"/>
      <c r="T2084" s="256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7" t="s">
        <v>233</v>
      </c>
      <c r="AU2084" s="257" t="s">
        <v>89</v>
      </c>
      <c r="AV2084" s="13" t="s">
        <v>87</v>
      </c>
      <c r="AW2084" s="13" t="s">
        <v>35</v>
      </c>
      <c r="AX2084" s="13" t="s">
        <v>80</v>
      </c>
      <c r="AY2084" s="257" t="s">
        <v>222</v>
      </c>
    </row>
    <row r="2085" s="13" customFormat="1">
      <c r="A2085" s="13"/>
      <c r="B2085" s="247"/>
      <c r="C2085" s="248"/>
      <c r="D2085" s="249" t="s">
        <v>233</v>
      </c>
      <c r="E2085" s="250" t="s">
        <v>1</v>
      </c>
      <c r="F2085" s="251" t="s">
        <v>1790</v>
      </c>
      <c r="G2085" s="248"/>
      <c r="H2085" s="250" t="s">
        <v>1</v>
      </c>
      <c r="I2085" s="252"/>
      <c r="J2085" s="248"/>
      <c r="K2085" s="248"/>
      <c r="L2085" s="253"/>
      <c r="M2085" s="254"/>
      <c r="N2085" s="255"/>
      <c r="O2085" s="255"/>
      <c r="P2085" s="255"/>
      <c r="Q2085" s="255"/>
      <c r="R2085" s="255"/>
      <c r="S2085" s="255"/>
      <c r="T2085" s="256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7" t="s">
        <v>233</v>
      </c>
      <c r="AU2085" s="257" t="s">
        <v>89</v>
      </c>
      <c r="AV2085" s="13" t="s">
        <v>87</v>
      </c>
      <c r="AW2085" s="13" t="s">
        <v>35</v>
      </c>
      <c r="AX2085" s="13" t="s">
        <v>80</v>
      </c>
      <c r="AY2085" s="257" t="s">
        <v>222</v>
      </c>
    </row>
    <row r="2086" s="14" customFormat="1">
      <c r="A2086" s="14"/>
      <c r="B2086" s="258"/>
      <c r="C2086" s="259"/>
      <c r="D2086" s="249" t="s">
        <v>233</v>
      </c>
      <c r="E2086" s="260" t="s">
        <v>1</v>
      </c>
      <c r="F2086" s="261" t="s">
        <v>1791</v>
      </c>
      <c r="G2086" s="259"/>
      <c r="H2086" s="262">
        <v>29.75</v>
      </c>
      <c r="I2086" s="263"/>
      <c r="J2086" s="259"/>
      <c r="K2086" s="259"/>
      <c r="L2086" s="264"/>
      <c r="M2086" s="265"/>
      <c r="N2086" s="266"/>
      <c r="O2086" s="266"/>
      <c r="P2086" s="266"/>
      <c r="Q2086" s="266"/>
      <c r="R2086" s="266"/>
      <c r="S2086" s="266"/>
      <c r="T2086" s="267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8" t="s">
        <v>233</v>
      </c>
      <c r="AU2086" s="268" t="s">
        <v>89</v>
      </c>
      <c r="AV2086" s="14" t="s">
        <v>89</v>
      </c>
      <c r="AW2086" s="14" t="s">
        <v>35</v>
      </c>
      <c r="AX2086" s="14" t="s">
        <v>80</v>
      </c>
      <c r="AY2086" s="268" t="s">
        <v>222</v>
      </c>
    </row>
    <row r="2087" s="13" customFormat="1">
      <c r="A2087" s="13"/>
      <c r="B2087" s="247"/>
      <c r="C2087" s="248"/>
      <c r="D2087" s="249" t="s">
        <v>233</v>
      </c>
      <c r="E2087" s="250" t="s">
        <v>1</v>
      </c>
      <c r="F2087" s="251" t="s">
        <v>1792</v>
      </c>
      <c r="G2087" s="248"/>
      <c r="H2087" s="250" t="s">
        <v>1</v>
      </c>
      <c r="I2087" s="252"/>
      <c r="J2087" s="248"/>
      <c r="K2087" s="248"/>
      <c r="L2087" s="253"/>
      <c r="M2087" s="254"/>
      <c r="N2087" s="255"/>
      <c r="O2087" s="255"/>
      <c r="P2087" s="255"/>
      <c r="Q2087" s="255"/>
      <c r="R2087" s="255"/>
      <c r="S2087" s="255"/>
      <c r="T2087" s="256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7" t="s">
        <v>233</v>
      </c>
      <c r="AU2087" s="257" t="s">
        <v>89</v>
      </c>
      <c r="AV2087" s="13" t="s">
        <v>87</v>
      </c>
      <c r="AW2087" s="13" t="s">
        <v>35</v>
      </c>
      <c r="AX2087" s="13" t="s">
        <v>80</v>
      </c>
      <c r="AY2087" s="257" t="s">
        <v>222</v>
      </c>
    </row>
    <row r="2088" s="14" customFormat="1">
      <c r="A2088" s="14"/>
      <c r="B2088" s="258"/>
      <c r="C2088" s="259"/>
      <c r="D2088" s="249" t="s">
        <v>233</v>
      </c>
      <c r="E2088" s="260" t="s">
        <v>1</v>
      </c>
      <c r="F2088" s="261" t="s">
        <v>1793</v>
      </c>
      <c r="G2088" s="259"/>
      <c r="H2088" s="262">
        <v>17</v>
      </c>
      <c r="I2088" s="263"/>
      <c r="J2088" s="259"/>
      <c r="K2088" s="259"/>
      <c r="L2088" s="264"/>
      <c r="M2088" s="265"/>
      <c r="N2088" s="266"/>
      <c r="O2088" s="266"/>
      <c r="P2088" s="266"/>
      <c r="Q2088" s="266"/>
      <c r="R2088" s="266"/>
      <c r="S2088" s="266"/>
      <c r="T2088" s="267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8" t="s">
        <v>233</v>
      </c>
      <c r="AU2088" s="268" t="s">
        <v>89</v>
      </c>
      <c r="AV2088" s="14" t="s">
        <v>89</v>
      </c>
      <c r="AW2088" s="14" t="s">
        <v>35</v>
      </c>
      <c r="AX2088" s="14" t="s">
        <v>80</v>
      </c>
      <c r="AY2088" s="268" t="s">
        <v>222</v>
      </c>
    </row>
    <row r="2089" s="15" customFormat="1">
      <c r="A2089" s="15"/>
      <c r="B2089" s="269"/>
      <c r="C2089" s="270"/>
      <c r="D2089" s="249" t="s">
        <v>233</v>
      </c>
      <c r="E2089" s="271" t="s">
        <v>1</v>
      </c>
      <c r="F2089" s="272" t="s">
        <v>242</v>
      </c>
      <c r="G2089" s="270"/>
      <c r="H2089" s="273">
        <v>46.75</v>
      </c>
      <c r="I2089" s="274"/>
      <c r="J2089" s="270"/>
      <c r="K2089" s="270"/>
      <c r="L2089" s="275"/>
      <c r="M2089" s="276"/>
      <c r="N2089" s="277"/>
      <c r="O2089" s="277"/>
      <c r="P2089" s="277"/>
      <c r="Q2089" s="277"/>
      <c r="R2089" s="277"/>
      <c r="S2089" s="277"/>
      <c r="T2089" s="278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79" t="s">
        <v>233</v>
      </c>
      <c r="AU2089" s="279" t="s">
        <v>89</v>
      </c>
      <c r="AV2089" s="15" t="s">
        <v>114</v>
      </c>
      <c r="AW2089" s="15" t="s">
        <v>35</v>
      </c>
      <c r="AX2089" s="15" t="s">
        <v>87</v>
      </c>
      <c r="AY2089" s="279" t="s">
        <v>222</v>
      </c>
    </row>
    <row r="2090" s="2" customFormat="1" ht="33" customHeight="1">
      <c r="A2090" s="40"/>
      <c r="B2090" s="41"/>
      <c r="C2090" s="280" t="s">
        <v>1413</v>
      </c>
      <c r="D2090" s="280" t="s">
        <v>367</v>
      </c>
      <c r="E2090" s="281" t="s">
        <v>1794</v>
      </c>
      <c r="F2090" s="282" t="s">
        <v>1795</v>
      </c>
      <c r="G2090" s="283" t="s">
        <v>526</v>
      </c>
      <c r="H2090" s="284">
        <v>5.4299999999999997</v>
      </c>
      <c r="I2090" s="285"/>
      <c r="J2090" s="286">
        <f>ROUND(I2090*H2090,2)</f>
        <v>0</v>
      </c>
      <c r="K2090" s="282" t="s">
        <v>1230</v>
      </c>
      <c r="L2090" s="287"/>
      <c r="M2090" s="288" t="s">
        <v>1</v>
      </c>
      <c r="N2090" s="289" t="s">
        <v>45</v>
      </c>
      <c r="O2090" s="93"/>
      <c r="P2090" s="238">
        <f>O2090*H2090</f>
        <v>0</v>
      </c>
      <c r="Q2090" s="238">
        <v>0</v>
      </c>
      <c r="R2090" s="238">
        <f>Q2090*H2090</f>
        <v>0</v>
      </c>
      <c r="S2090" s="238">
        <v>0</v>
      </c>
      <c r="T2090" s="239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40" t="s">
        <v>468</v>
      </c>
      <c r="AT2090" s="240" t="s">
        <v>367</v>
      </c>
      <c r="AU2090" s="240" t="s">
        <v>89</v>
      </c>
      <c r="AY2090" s="19" t="s">
        <v>222</v>
      </c>
      <c r="BE2090" s="241">
        <f>IF(N2090="základní",J2090,0)</f>
        <v>0</v>
      </c>
      <c r="BF2090" s="241">
        <f>IF(N2090="snížená",J2090,0)</f>
        <v>0</v>
      </c>
      <c r="BG2090" s="241">
        <f>IF(N2090="zákl. přenesená",J2090,0)</f>
        <v>0</v>
      </c>
      <c r="BH2090" s="241">
        <f>IF(N2090="sníž. přenesená",J2090,0)</f>
        <v>0</v>
      </c>
      <c r="BI2090" s="241">
        <f>IF(N2090="nulová",J2090,0)</f>
        <v>0</v>
      </c>
      <c r="BJ2090" s="19" t="s">
        <v>87</v>
      </c>
      <c r="BK2090" s="241">
        <f>ROUND(I2090*H2090,2)</f>
        <v>0</v>
      </c>
      <c r="BL2090" s="19" t="s">
        <v>267</v>
      </c>
      <c r="BM2090" s="240" t="s">
        <v>1796</v>
      </c>
    </row>
    <row r="2091" s="2" customFormat="1">
      <c r="A2091" s="40"/>
      <c r="B2091" s="41"/>
      <c r="C2091" s="42"/>
      <c r="D2091" s="249" t="s">
        <v>1184</v>
      </c>
      <c r="E2091" s="42"/>
      <c r="F2091" s="314" t="s">
        <v>1797</v>
      </c>
      <c r="G2091" s="42"/>
      <c r="H2091" s="42"/>
      <c r="I2091" s="244"/>
      <c r="J2091" s="42"/>
      <c r="K2091" s="42"/>
      <c r="L2091" s="46"/>
      <c r="M2091" s="245"/>
      <c r="N2091" s="246"/>
      <c r="O2091" s="93"/>
      <c r="P2091" s="93"/>
      <c r="Q2091" s="93"/>
      <c r="R2091" s="93"/>
      <c r="S2091" s="93"/>
      <c r="T2091" s="94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9" t="s">
        <v>1184</v>
      </c>
      <c r="AU2091" s="19" t="s">
        <v>89</v>
      </c>
    </row>
    <row r="2092" s="13" customFormat="1">
      <c r="A2092" s="13"/>
      <c r="B2092" s="247"/>
      <c r="C2092" s="248"/>
      <c r="D2092" s="249" t="s">
        <v>233</v>
      </c>
      <c r="E2092" s="250" t="s">
        <v>1</v>
      </c>
      <c r="F2092" s="251" t="s">
        <v>1233</v>
      </c>
      <c r="G2092" s="248"/>
      <c r="H2092" s="250" t="s">
        <v>1</v>
      </c>
      <c r="I2092" s="252"/>
      <c r="J2092" s="248"/>
      <c r="K2092" s="248"/>
      <c r="L2092" s="253"/>
      <c r="M2092" s="254"/>
      <c r="N2092" s="255"/>
      <c r="O2092" s="255"/>
      <c r="P2092" s="255"/>
      <c r="Q2092" s="255"/>
      <c r="R2092" s="255"/>
      <c r="S2092" s="255"/>
      <c r="T2092" s="256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7" t="s">
        <v>233</v>
      </c>
      <c r="AU2092" s="257" t="s">
        <v>89</v>
      </c>
      <c r="AV2092" s="13" t="s">
        <v>87</v>
      </c>
      <c r="AW2092" s="13" t="s">
        <v>35</v>
      </c>
      <c r="AX2092" s="13" t="s">
        <v>80</v>
      </c>
      <c r="AY2092" s="257" t="s">
        <v>222</v>
      </c>
    </row>
    <row r="2093" s="13" customFormat="1">
      <c r="A2093" s="13"/>
      <c r="B2093" s="247"/>
      <c r="C2093" s="248"/>
      <c r="D2093" s="249" t="s">
        <v>233</v>
      </c>
      <c r="E2093" s="250" t="s">
        <v>1</v>
      </c>
      <c r="F2093" s="251" t="s">
        <v>1234</v>
      </c>
      <c r="G2093" s="248"/>
      <c r="H2093" s="250" t="s">
        <v>1</v>
      </c>
      <c r="I2093" s="252"/>
      <c r="J2093" s="248"/>
      <c r="K2093" s="248"/>
      <c r="L2093" s="253"/>
      <c r="M2093" s="254"/>
      <c r="N2093" s="255"/>
      <c r="O2093" s="255"/>
      <c r="P2093" s="255"/>
      <c r="Q2093" s="255"/>
      <c r="R2093" s="255"/>
      <c r="S2093" s="255"/>
      <c r="T2093" s="256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7" t="s">
        <v>233</v>
      </c>
      <c r="AU2093" s="257" t="s">
        <v>89</v>
      </c>
      <c r="AV2093" s="13" t="s">
        <v>87</v>
      </c>
      <c r="AW2093" s="13" t="s">
        <v>35</v>
      </c>
      <c r="AX2093" s="13" t="s">
        <v>80</v>
      </c>
      <c r="AY2093" s="257" t="s">
        <v>222</v>
      </c>
    </row>
    <row r="2094" s="13" customFormat="1">
      <c r="A2094" s="13"/>
      <c r="B2094" s="247"/>
      <c r="C2094" s="248"/>
      <c r="D2094" s="249" t="s">
        <v>233</v>
      </c>
      <c r="E2094" s="250" t="s">
        <v>1</v>
      </c>
      <c r="F2094" s="251" t="s">
        <v>1235</v>
      </c>
      <c r="G2094" s="248"/>
      <c r="H2094" s="250" t="s">
        <v>1</v>
      </c>
      <c r="I2094" s="252"/>
      <c r="J2094" s="248"/>
      <c r="K2094" s="248"/>
      <c r="L2094" s="253"/>
      <c r="M2094" s="254"/>
      <c r="N2094" s="255"/>
      <c r="O2094" s="255"/>
      <c r="P2094" s="255"/>
      <c r="Q2094" s="255"/>
      <c r="R2094" s="255"/>
      <c r="S2094" s="255"/>
      <c r="T2094" s="256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7" t="s">
        <v>233</v>
      </c>
      <c r="AU2094" s="257" t="s">
        <v>89</v>
      </c>
      <c r="AV2094" s="13" t="s">
        <v>87</v>
      </c>
      <c r="AW2094" s="13" t="s">
        <v>35</v>
      </c>
      <c r="AX2094" s="13" t="s">
        <v>80</v>
      </c>
      <c r="AY2094" s="257" t="s">
        <v>222</v>
      </c>
    </row>
    <row r="2095" s="13" customFormat="1">
      <c r="A2095" s="13"/>
      <c r="B2095" s="247"/>
      <c r="C2095" s="248"/>
      <c r="D2095" s="249" t="s">
        <v>233</v>
      </c>
      <c r="E2095" s="250" t="s">
        <v>1</v>
      </c>
      <c r="F2095" s="251" t="s">
        <v>237</v>
      </c>
      <c r="G2095" s="248"/>
      <c r="H2095" s="250" t="s">
        <v>1</v>
      </c>
      <c r="I2095" s="252"/>
      <c r="J2095" s="248"/>
      <c r="K2095" s="248"/>
      <c r="L2095" s="253"/>
      <c r="M2095" s="254"/>
      <c r="N2095" s="255"/>
      <c r="O2095" s="255"/>
      <c r="P2095" s="255"/>
      <c r="Q2095" s="255"/>
      <c r="R2095" s="255"/>
      <c r="S2095" s="255"/>
      <c r="T2095" s="256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7" t="s">
        <v>233</v>
      </c>
      <c r="AU2095" s="257" t="s">
        <v>89</v>
      </c>
      <c r="AV2095" s="13" t="s">
        <v>87</v>
      </c>
      <c r="AW2095" s="13" t="s">
        <v>35</v>
      </c>
      <c r="AX2095" s="13" t="s">
        <v>80</v>
      </c>
      <c r="AY2095" s="257" t="s">
        <v>222</v>
      </c>
    </row>
    <row r="2096" s="14" customFormat="1">
      <c r="A2096" s="14"/>
      <c r="B2096" s="258"/>
      <c r="C2096" s="259"/>
      <c r="D2096" s="249" t="s">
        <v>233</v>
      </c>
      <c r="E2096" s="260" t="s">
        <v>1</v>
      </c>
      <c r="F2096" s="261" t="s">
        <v>1798</v>
      </c>
      <c r="G2096" s="259"/>
      <c r="H2096" s="262">
        <v>5.4299999999999997</v>
      </c>
      <c r="I2096" s="263"/>
      <c r="J2096" s="259"/>
      <c r="K2096" s="259"/>
      <c r="L2096" s="264"/>
      <c r="M2096" s="265"/>
      <c r="N2096" s="266"/>
      <c r="O2096" s="266"/>
      <c r="P2096" s="266"/>
      <c r="Q2096" s="266"/>
      <c r="R2096" s="266"/>
      <c r="S2096" s="266"/>
      <c r="T2096" s="267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8" t="s">
        <v>233</v>
      </c>
      <c r="AU2096" s="268" t="s">
        <v>89</v>
      </c>
      <c r="AV2096" s="14" t="s">
        <v>89</v>
      </c>
      <c r="AW2096" s="14" t="s">
        <v>35</v>
      </c>
      <c r="AX2096" s="14" t="s">
        <v>80</v>
      </c>
      <c r="AY2096" s="268" t="s">
        <v>222</v>
      </c>
    </row>
    <row r="2097" s="15" customFormat="1">
      <c r="A2097" s="15"/>
      <c r="B2097" s="269"/>
      <c r="C2097" s="270"/>
      <c r="D2097" s="249" t="s">
        <v>233</v>
      </c>
      <c r="E2097" s="271" t="s">
        <v>1</v>
      </c>
      <c r="F2097" s="272" t="s">
        <v>242</v>
      </c>
      <c r="G2097" s="270"/>
      <c r="H2097" s="273">
        <v>5.4299999999999997</v>
      </c>
      <c r="I2097" s="274"/>
      <c r="J2097" s="270"/>
      <c r="K2097" s="270"/>
      <c r="L2097" s="275"/>
      <c r="M2097" s="276"/>
      <c r="N2097" s="277"/>
      <c r="O2097" s="277"/>
      <c r="P2097" s="277"/>
      <c r="Q2097" s="277"/>
      <c r="R2097" s="277"/>
      <c r="S2097" s="277"/>
      <c r="T2097" s="278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79" t="s">
        <v>233</v>
      </c>
      <c r="AU2097" s="279" t="s">
        <v>89</v>
      </c>
      <c r="AV2097" s="15" t="s">
        <v>114</v>
      </c>
      <c r="AW2097" s="15" t="s">
        <v>35</v>
      </c>
      <c r="AX2097" s="15" t="s">
        <v>87</v>
      </c>
      <c r="AY2097" s="279" t="s">
        <v>222</v>
      </c>
    </row>
    <row r="2098" s="2" customFormat="1" ht="33" customHeight="1">
      <c r="A2098" s="40"/>
      <c r="B2098" s="41"/>
      <c r="C2098" s="280" t="s">
        <v>1799</v>
      </c>
      <c r="D2098" s="280" t="s">
        <v>367</v>
      </c>
      <c r="E2098" s="281" t="s">
        <v>1800</v>
      </c>
      <c r="F2098" s="282" t="s">
        <v>1801</v>
      </c>
      <c r="G2098" s="283" t="s">
        <v>526</v>
      </c>
      <c r="H2098" s="284">
        <v>3.0299999999999998</v>
      </c>
      <c r="I2098" s="285"/>
      <c r="J2098" s="286">
        <f>ROUND(I2098*H2098,2)</f>
        <v>0</v>
      </c>
      <c r="K2098" s="282" t="s">
        <v>1230</v>
      </c>
      <c r="L2098" s="287"/>
      <c r="M2098" s="288" t="s">
        <v>1</v>
      </c>
      <c r="N2098" s="289" t="s">
        <v>45</v>
      </c>
      <c r="O2098" s="93"/>
      <c r="P2098" s="238">
        <f>O2098*H2098</f>
        <v>0</v>
      </c>
      <c r="Q2098" s="238">
        <v>0</v>
      </c>
      <c r="R2098" s="238">
        <f>Q2098*H2098</f>
        <v>0</v>
      </c>
      <c r="S2098" s="238">
        <v>0</v>
      </c>
      <c r="T2098" s="239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40" t="s">
        <v>468</v>
      </c>
      <c r="AT2098" s="240" t="s">
        <v>367</v>
      </c>
      <c r="AU2098" s="240" t="s">
        <v>89</v>
      </c>
      <c r="AY2098" s="19" t="s">
        <v>222</v>
      </c>
      <c r="BE2098" s="241">
        <f>IF(N2098="základní",J2098,0)</f>
        <v>0</v>
      </c>
      <c r="BF2098" s="241">
        <f>IF(N2098="snížená",J2098,0)</f>
        <v>0</v>
      </c>
      <c r="BG2098" s="241">
        <f>IF(N2098="zákl. přenesená",J2098,0)</f>
        <v>0</v>
      </c>
      <c r="BH2098" s="241">
        <f>IF(N2098="sníž. přenesená",J2098,0)</f>
        <v>0</v>
      </c>
      <c r="BI2098" s="241">
        <f>IF(N2098="nulová",J2098,0)</f>
        <v>0</v>
      </c>
      <c r="BJ2098" s="19" t="s">
        <v>87</v>
      </c>
      <c r="BK2098" s="241">
        <f>ROUND(I2098*H2098,2)</f>
        <v>0</v>
      </c>
      <c r="BL2098" s="19" t="s">
        <v>267</v>
      </c>
      <c r="BM2098" s="240" t="s">
        <v>1802</v>
      </c>
    </row>
    <row r="2099" s="13" customFormat="1">
      <c r="A2099" s="13"/>
      <c r="B2099" s="247"/>
      <c r="C2099" s="248"/>
      <c r="D2099" s="249" t="s">
        <v>233</v>
      </c>
      <c r="E2099" s="250" t="s">
        <v>1</v>
      </c>
      <c r="F2099" s="251" t="s">
        <v>1233</v>
      </c>
      <c r="G2099" s="248"/>
      <c r="H2099" s="250" t="s">
        <v>1</v>
      </c>
      <c r="I2099" s="252"/>
      <c r="J2099" s="248"/>
      <c r="K2099" s="248"/>
      <c r="L2099" s="253"/>
      <c r="M2099" s="254"/>
      <c r="N2099" s="255"/>
      <c r="O2099" s="255"/>
      <c r="P2099" s="255"/>
      <c r="Q2099" s="255"/>
      <c r="R2099" s="255"/>
      <c r="S2099" s="255"/>
      <c r="T2099" s="256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7" t="s">
        <v>233</v>
      </c>
      <c r="AU2099" s="257" t="s">
        <v>89</v>
      </c>
      <c r="AV2099" s="13" t="s">
        <v>87</v>
      </c>
      <c r="AW2099" s="13" t="s">
        <v>35</v>
      </c>
      <c r="AX2099" s="13" t="s">
        <v>80</v>
      </c>
      <c r="AY2099" s="257" t="s">
        <v>222</v>
      </c>
    </row>
    <row r="2100" s="13" customFormat="1">
      <c r="A2100" s="13"/>
      <c r="B2100" s="247"/>
      <c r="C2100" s="248"/>
      <c r="D2100" s="249" t="s">
        <v>233</v>
      </c>
      <c r="E2100" s="250" t="s">
        <v>1</v>
      </c>
      <c r="F2100" s="251" t="s">
        <v>1234</v>
      </c>
      <c r="G2100" s="248"/>
      <c r="H2100" s="250" t="s">
        <v>1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7" t="s">
        <v>233</v>
      </c>
      <c r="AU2100" s="257" t="s">
        <v>89</v>
      </c>
      <c r="AV2100" s="13" t="s">
        <v>87</v>
      </c>
      <c r="AW2100" s="13" t="s">
        <v>35</v>
      </c>
      <c r="AX2100" s="13" t="s">
        <v>80</v>
      </c>
      <c r="AY2100" s="257" t="s">
        <v>222</v>
      </c>
    </row>
    <row r="2101" s="13" customFormat="1">
      <c r="A2101" s="13"/>
      <c r="B2101" s="247"/>
      <c r="C2101" s="248"/>
      <c r="D2101" s="249" t="s">
        <v>233</v>
      </c>
      <c r="E2101" s="250" t="s">
        <v>1</v>
      </c>
      <c r="F2101" s="251" t="s">
        <v>1235</v>
      </c>
      <c r="G2101" s="248"/>
      <c r="H2101" s="250" t="s">
        <v>1</v>
      </c>
      <c r="I2101" s="252"/>
      <c r="J2101" s="248"/>
      <c r="K2101" s="248"/>
      <c r="L2101" s="253"/>
      <c r="M2101" s="254"/>
      <c r="N2101" s="255"/>
      <c r="O2101" s="255"/>
      <c r="P2101" s="255"/>
      <c r="Q2101" s="255"/>
      <c r="R2101" s="255"/>
      <c r="S2101" s="255"/>
      <c r="T2101" s="256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7" t="s">
        <v>233</v>
      </c>
      <c r="AU2101" s="257" t="s">
        <v>89</v>
      </c>
      <c r="AV2101" s="13" t="s">
        <v>87</v>
      </c>
      <c r="AW2101" s="13" t="s">
        <v>35</v>
      </c>
      <c r="AX2101" s="13" t="s">
        <v>80</v>
      </c>
      <c r="AY2101" s="257" t="s">
        <v>222</v>
      </c>
    </row>
    <row r="2102" s="13" customFormat="1">
      <c r="A2102" s="13"/>
      <c r="B2102" s="247"/>
      <c r="C2102" s="248"/>
      <c r="D2102" s="249" t="s">
        <v>233</v>
      </c>
      <c r="E2102" s="250" t="s">
        <v>1</v>
      </c>
      <c r="F2102" s="251" t="s">
        <v>237</v>
      </c>
      <c r="G2102" s="248"/>
      <c r="H2102" s="250" t="s">
        <v>1</v>
      </c>
      <c r="I2102" s="252"/>
      <c r="J2102" s="248"/>
      <c r="K2102" s="248"/>
      <c r="L2102" s="253"/>
      <c r="M2102" s="254"/>
      <c r="N2102" s="255"/>
      <c r="O2102" s="255"/>
      <c r="P2102" s="255"/>
      <c r="Q2102" s="255"/>
      <c r="R2102" s="255"/>
      <c r="S2102" s="255"/>
      <c r="T2102" s="256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7" t="s">
        <v>233</v>
      </c>
      <c r="AU2102" s="257" t="s">
        <v>89</v>
      </c>
      <c r="AV2102" s="13" t="s">
        <v>87</v>
      </c>
      <c r="AW2102" s="13" t="s">
        <v>35</v>
      </c>
      <c r="AX2102" s="13" t="s">
        <v>80</v>
      </c>
      <c r="AY2102" s="257" t="s">
        <v>222</v>
      </c>
    </row>
    <row r="2103" s="14" customFormat="1">
      <c r="A2103" s="14"/>
      <c r="B2103" s="258"/>
      <c r="C2103" s="259"/>
      <c r="D2103" s="249" t="s">
        <v>233</v>
      </c>
      <c r="E2103" s="260" t="s">
        <v>1</v>
      </c>
      <c r="F2103" s="261" t="s">
        <v>1803</v>
      </c>
      <c r="G2103" s="259"/>
      <c r="H2103" s="262">
        <v>3.0299999999999998</v>
      </c>
      <c r="I2103" s="263"/>
      <c r="J2103" s="259"/>
      <c r="K2103" s="259"/>
      <c r="L2103" s="264"/>
      <c r="M2103" s="265"/>
      <c r="N2103" s="266"/>
      <c r="O2103" s="266"/>
      <c r="P2103" s="266"/>
      <c r="Q2103" s="266"/>
      <c r="R2103" s="266"/>
      <c r="S2103" s="266"/>
      <c r="T2103" s="267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68" t="s">
        <v>233</v>
      </c>
      <c r="AU2103" s="268" t="s">
        <v>89</v>
      </c>
      <c r="AV2103" s="14" t="s">
        <v>89</v>
      </c>
      <c r="AW2103" s="14" t="s">
        <v>35</v>
      </c>
      <c r="AX2103" s="14" t="s">
        <v>80</v>
      </c>
      <c r="AY2103" s="268" t="s">
        <v>222</v>
      </c>
    </row>
    <row r="2104" s="15" customFormat="1">
      <c r="A2104" s="15"/>
      <c r="B2104" s="269"/>
      <c r="C2104" s="270"/>
      <c r="D2104" s="249" t="s">
        <v>233</v>
      </c>
      <c r="E2104" s="271" t="s">
        <v>1</v>
      </c>
      <c r="F2104" s="272" t="s">
        <v>242</v>
      </c>
      <c r="G2104" s="270"/>
      <c r="H2104" s="273">
        <v>3.0299999999999998</v>
      </c>
      <c r="I2104" s="274"/>
      <c r="J2104" s="270"/>
      <c r="K2104" s="270"/>
      <c r="L2104" s="275"/>
      <c r="M2104" s="276"/>
      <c r="N2104" s="277"/>
      <c r="O2104" s="277"/>
      <c r="P2104" s="277"/>
      <c r="Q2104" s="277"/>
      <c r="R2104" s="277"/>
      <c r="S2104" s="277"/>
      <c r="T2104" s="278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79" t="s">
        <v>233</v>
      </c>
      <c r="AU2104" s="279" t="s">
        <v>89</v>
      </c>
      <c r="AV2104" s="15" t="s">
        <v>114</v>
      </c>
      <c r="AW2104" s="15" t="s">
        <v>35</v>
      </c>
      <c r="AX2104" s="15" t="s">
        <v>87</v>
      </c>
      <c r="AY2104" s="279" t="s">
        <v>222</v>
      </c>
    </row>
    <row r="2105" s="2" customFormat="1" ht="24.15" customHeight="1">
      <c r="A2105" s="40"/>
      <c r="B2105" s="41"/>
      <c r="C2105" s="280" t="s">
        <v>1439</v>
      </c>
      <c r="D2105" s="280" t="s">
        <v>367</v>
      </c>
      <c r="E2105" s="281" t="s">
        <v>1804</v>
      </c>
      <c r="F2105" s="282" t="s">
        <v>1805</v>
      </c>
      <c r="G2105" s="283" t="s">
        <v>526</v>
      </c>
      <c r="H2105" s="284">
        <v>6.0300000000000002</v>
      </c>
      <c r="I2105" s="285"/>
      <c r="J2105" s="286">
        <f>ROUND(I2105*H2105,2)</f>
        <v>0</v>
      </c>
      <c r="K2105" s="282" t="s">
        <v>1230</v>
      </c>
      <c r="L2105" s="287"/>
      <c r="M2105" s="288" t="s">
        <v>1</v>
      </c>
      <c r="N2105" s="289" t="s">
        <v>45</v>
      </c>
      <c r="O2105" s="93"/>
      <c r="P2105" s="238">
        <f>O2105*H2105</f>
        <v>0</v>
      </c>
      <c r="Q2105" s="238">
        <v>0</v>
      </c>
      <c r="R2105" s="238">
        <f>Q2105*H2105</f>
        <v>0</v>
      </c>
      <c r="S2105" s="238">
        <v>0</v>
      </c>
      <c r="T2105" s="239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40" t="s">
        <v>468</v>
      </c>
      <c r="AT2105" s="240" t="s">
        <v>367</v>
      </c>
      <c r="AU2105" s="240" t="s">
        <v>89</v>
      </c>
      <c r="AY2105" s="19" t="s">
        <v>222</v>
      </c>
      <c r="BE2105" s="241">
        <f>IF(N2105="základní",J2105,0)</f>
        <v>0</v>
      </c>
      <c r="BF2105" s="241">
        <f>IF(N2105="snížená",J2105,0)</f>
        <v>0</v>
      </c>
      <c r="BG2105" s="241">
        <f>IF(N2105="zákl. přenesená",J2105,0)</f>
        <v>0</v>
      </c>
      <c r="BH2105" s="241">
        <f>IF(N2105="sníž. přenesená",J2105,0)</f>
        <v>0</v>
      </c>
      <c r="BI2105" s="241">
        <f>IF(N2105="nulová",J2105,0)</f>
        <v>0</v>
      </c>
      <c r="BJ2105" s="19" t="s">
        <v>87</v>
      </c>
      <c r="BK2105" s="241">
        <f>ROUND(I2105*H2105,2)</f>
        <v>0</v>
      </c>
      <c r="BL2105" s="19" t="s">
        <v>267</v>
      </c>
      <c r="BM2105" s="240" t="s">
        <v>1806</v>
      </c>
    </row>
    <row r="2106" s="13" customFormat="1">
      <c r="A2106" s="13"/>
      <c r="B2106" s="247"/>
      <c r="C2106" s="248"/>
      <c r="D2106" s="249" t="s">
        <v>233</v>
      </c>
      <c r="E2106" s="250" t="s">
        <v>1</v>
      </c>
      <c r="F2106" s="251" t="s">
        <v>1233</v>
      </c>
      <c r="G2106" s="248"/>
      <c r="H2106" s="250" t="s">
        <v>1</v>
      </c>
      <c r="I2106" s="252"/>
      <c r="J2106" s="248"/>
      <c r="K2106" s="248"/>
      <c r="L2106" s="253"/>
      <c r="M2106" s="254"/>
      <c r="N2106" s="255"/>
      <c r="O2106" s="255"/>
      <c r="P2106" s="255"/>
      <c r="Q2106" s="255"/>
      <c r="R2106" s="255"/>
      <c r="S2106" s="255"/>
      <c r="T2106" s="256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7" t="s">
        <v>233</v>
      </c>
      <c r="AU2106" s="257" t="s">
        <v>89</v>
      </c>
      <c r="AV2106" s="13" t="s">
        <v>87</v>
      </c>
      <c r="AW2106" s="13" t="s">
        <v>35</v>
      </c>
      <c r="AX2106" s="13" t="s">
        <v>80</v>
      </c>
      <c r="AY2106" s="257" t="s">
        <v>222</v>
      </c>
    </row>
    <row r="2107" s="13" customFormat="1">
      <c r="A2107" s="13"/>
      <c r="B2107" s="247"/>
      <c r="C2107" s="248"/>
      <c r="D2107" s="249" t="s">
        <v>233</v>
      </c>
      <c r="E2107" s="250" t="s">
        <v>1</v>
      </c>
      <c r="F2107" s="251" t="s">
        <v>1234</v>
      </c>
      <c r="G2107" s="248"/>
      <c r="H2107" s="250" t="s">
        <v>1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7" t="s">
        <v>233</v>
      </c>
      <c r="AU2107" s="257" t="s">
        <v>89</v>
      </c>
      <c r="AV2107" s="13" t="s">
        <v>87</v>
      </c>
      <c r="AW2107" s="13" t="s">
        <v>35</v>
      </c>
      <c r="AX2107" s="13" t="s">
        <v>80</v>
      </c>
      <c r="AY2107" s="257" t="s">
        <v>222</v>
      </c>
    </row>
    <row r="2108" s="13" customFormat="1">
      <c r="A2108" s="13"/>
      <c r="B2108" s="247"/>
      <c r="C2108" s="248"/>
      <c r="D2108" s="249" t="s">
        <v>233</v>
      </c>
      <c r="E2108" s="250" t="s">
        <v>1</v>
      </c>
      <c r="F2108" s="251" t="s">
        <v>1235</v>
      </c>
      <c r="G2108" s="248"/>
      <c r="H2108" s="250" t="s">
        <v>1</v>
      </c>
      <c r="I2108" s="252"/>
      <c r="J2108" s="248"/>
      <c r="K2108" s="248"/>
      <c r="L2108" s="253"/>
      <c r="M2108" s="254"/>
      <c r="N2108" s="255"/>
      <c r="O2108" s="255"/>
      <c r="P2108" s="255"/>
      <c r="Q2108" s="255"/>
      <c r="R2108" s="255"/>
      <c r="S2108" s="255"/>
      <c r="T2108" s="256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7" t="s">
        <v>233</v>
      </c>
      <c r="AU2108" s="257" t="s">
        <v>89</v>
      </c>
      <c r="AV2108" s="13" t="s">
        <v>87</v>
      </c>
      <c r="AW2108" s="13" t="s">
        <v>35</v>
      </c>
      <c r="AX2108" s="13" t="s">
        <v>80</v>
      </c>
      <c r="AY2108" s="257" t="s">
        <v>222</v>
      </c>
    </row>
    <row r="2109" s="14" customFormat="1">
      <c r="A2109" s="14"/>
      <c r="B2109" s="258"/>
      <c r="C2109" s="259"/>
      <c r="D2109" s="249" t="s">
        <v>233</v>
      </c>
      <c r="E2109" s="260" t="s">
        <v>1</v>
      </c>
      <c r="F2109" s="261" t="s">
        <v>1248</v>
      </c>
      <c r="G2109" s="259"/>
      <c r="H2109" s="262">
        <v>4.8300000000000001</v>
      </c>
      <c r="I2109" s="263"/>
      <c r="J2109" s="259"/>
      <c r="K2109" s="259"/>
      <c r="L2109" s="264"/>
      <c r="M2109" s="265"/>
      <c r="N2109" s="266"/>
      <c r="O2109" s="266"/>
      <c r="P2109" s="266"/>
      <c r="Q2109" s="266"/>
      <c r="R2109" s="266"/>
      <c r="S2109" s="266"/>
      <c r="T2109" s="267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8" t="s">
        <v>233</v>
      </c>
      <c r="AU2109" s="268" t="s">
        <v>89</v>
      </c>
      <c r="AV2109" s="14" t="s">
        <v>89</v>
      </c>
      <c r="AW2109" s="14" t="s">
        <v>35</v>
      </c>
      <c r="AX2109" s="14" t="s">
        <v>80</v>
      </c>
      <c r="AY2109" s="268" t="s">
        <v>222</v>
      </c>
    </row>
    <row r="2110" s="13" customFormat="1">
      <c r="A2110" s="13"/>
      <c r="B2110" s="247"/>
      <c r="C2110" s="248"/>
      <c r="D2110" s="249" t="s">
        <v>233</v>
      </c>
      <c r="E2110" s="250" t="s">
        <v>1</v>
      </c>
      <c r="F2110" s="251" t="s">
        <v>237</v>
      </c>
      <c r="G2110" s="248"/>
      <c r="H2110" s="250" t="s">
        <v>1</v>
      </c>
      <c r="I2110" s="252"/>
      <c r="J2110" s="248"/>
      <c r="K2110" s="248"/>
      <c r="L2110" s="253"/>
      <c r="M2110" s="254"/>
      <c r="N2110" s="255"/>
      <c r="O2110" s="255"/>
      <c r="P2110" s="255"/>
      <c r="Q2110" s="255"/>
      <c r="R2110" s="255"/>
      <c r="S2110" s="255"/>
      <c r="T2110" s="256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7" t="s">
        <v>233</v>
      </c>
      <c r="AU2110" s="257" t="s">
        <v>89</v>
      </c>
      <c r="AV2110" s="13" t="s">
        <v>87</v>
      </c>
      <c r="AW2110" s="13" t="s">
        <v>35</v>
      </c>
      <c r="AX2110" s="13" t="s">
        <v>80</v>
      </c>
      <c r="AY2110" s="257" t="s">
        <v>222</v>
      </c>
    </row>
    <row r="2111" s="13" customFormat="1">
      <c r="A2111" s="13"/>
      <c r="B2111" s="247"/>
      <c r="C2111" s="248"/>
      <c r="D2111" s="249" t="s">
        <v>233</v>
      </c>
      <c r="E2111" s="250" t="s">
        <v>1</v>
      </c>
      <c r="F2111" s="251" t="s">
        <v>1807</v>
      </c>
      <c r="G2111" s="248"/>
      <c r="H2111" s="250" t="s">
        <v>1</v>
      </c>
      <c r="I2111" s="252"/>
      <c r="J2111" s="248"/>
      <c r="K2111" s="248"/>
      <c r="L2111" s="253"/>
      <c r="M2111" s="254"/>
      <c r="N2111" s="255"/>
      <c r="O2111" s="255"/>
      <c r="P2111" s="255"/>
      <c r="Q2111" s="255"/>
      <c r="R2111" s="255"/>
      <c r="S2111" s="255"/>
      <c r="T2111" s="256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7" t="s">
        <v>233</v>
      </c>
      <c r="AU2111" s="257" t="s">
        <v>89</v>
      </c>
      <c r="AV2111" s="13" t="s">
        <v>87</v>
      </c>
      <c r="AW2111" s="13" t="s">
        <v>35</v>
      </c>
      <c r="AX2111" s="13" t="s">
        <v>80</v>
      </c>
      <c r="AY2111" s="257" t="s">
        <v>222</v>
      </c>
    </row>
    <row r="2112" s="14" customFormat="1">
      <c r="A2112" s="14"/>
      <c r="B2112" s="258"/>
      <c r="C2112" s="259"/>
      <c r="D2112" s="249" t="s">
        <v>233</v>
      </c>
      <c r="E2112" s="260" t="s">
        <v>1</v>
      </c>
      <c r="F2112" s="261" t="s">
        <v>1808</v>
      </c>
      <c r="G2112" s="259"/>
      <c r="H2112" s="262">
        <v>1.2</v>
      </c>
      <c r="I2112" s="263"/>
      <c r="J2112" s="259"/>
      <c r="K2112" s="259"/>
      <c r="L2112" s="264"/>
      <c r="M2112" s="265"/>
      <c r="N2112" s="266"/>
      <c r="O2112" s="266"/>
      <c r="P2112" s="266"/>
      <c r="Q2112" s="266"/>
      <c r="R2112" s="266"/>
      <c r="S2112" s="266"/>
      <c r="T2112" s="267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8" t="s">
        <v>233</v>
      </c>
      <c r="AU2112" s="268" t="s">
        <v>89</v>
      </c>
      <c r="AV2112" s="14" t="s">
        <v>89</v>
      </c>
      <c r="AW2112" s="14" t="s">
        <v>35</v>
      </c>
      <c r="AX2112" s="14" t="s">
        <v>80</v>
      </c>
      <c r="AY2112" s="268" t="s">
        <v>222</v>
      </c>
    </row>
    <row r="2113" s="15" customFormat="1">
      <c r="A2113" s="15"/>
      <c r="B2113" s="269"/>
      <c r="C2113" s="270"/>
      <c r="D2113" s="249" t="s">
        <v>233</v>
      </c>
      <c r="E2113" s="271" t="s">
        <v>1</v>
      </c>
      <c r="F2113" s="272" t="s">
        <v>242</v>
      </c>
      <c r="G2113" s="270"/>
      <c r="H2113" s="273">
        <v>6.0300000000000002</v>
      </c>
      <c r="I2113" s="274"/>
      <c r="J2113" s="270"/>
      <c r="K2113" s="270"/>
      <c r="L2113" s="275"/>
      <c r="M2113" s="276"/>
      <c r="N2113" s="277"/>
      <c r="O2113" s="277"/>
      <c r="P2113" s="277"/>
      <c r="Q2113" s="277"/>
      <c r="R2113" s="277"/>
      <c r="S2113" s="277"/>
      <c r="T2113" s="278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79" t="s">
        <v>233</v>
      </c>
      <c r="AU2113" s="279" t="s">
        <v>89</v>
      </c>
      <c r="AV2113" s="15" t="s">
        <v>114</v>
      </c>
      <c r="AW2113" s="15" t="s">
        <v>35</v>
      </c>
      <c r="AX2113" s="15" t="s">
        <v>87</v>
      </c>
      <c r="AY2113" s="279" t="s">
        <v>222</v>
      </c>
    </row>
    <row r="2114" s="2" customFormat="1" ht="24.15" customHeight="1">
      <c r="A2114" s="40"/>
      <c r="B2114" s="41"/>
      <c r="C2114" s="280" t="s">
        <v>1809</v>
      </c>
      <c r="D2114" s="280" t="s">
        <v>367</v>
      </c>
      <c r="E2114" s="281" t="s">
        <v>1810</v>
      </c>
      <c r="F2114" s="282" t="s">
        <v>1811</v>
      </c>
      <c r="G2114" s="283" t="s">
        <v>526</v>
      </c>
      <c r="H2114" s="284">
        <v>7.4500000000000002</v>
      </c>
      <c r="I2114" s="285"/>
      <c r="J2114" s="286">
        <f>ROUND(I2114*H2114,2)</f>
        <v>0</v>
      </c>
      <c r="K2114" s="282" t="s">
        <v>1230</v>
      </c>
      <c r="L2114" s="287"/>
      <c r="M2114" s="288" t="s">
        <v>1</v>
      </c>
      <c r="N2114" s="289" t="s">
        <v>45</v>
      </c>
      <c r="O2114" s="93"/>
      <c r="P2114" s="238">
        <f>O2114*H2114</f>
        <v>0</v>
      </c>
      <c r="Q2114" s="238">
        <v>0</v>
      </c>
      <c r="R2114" s="238">
        <f>Q2114*H2114</f>
        <v>0</v>
      </c>
      <c r="S2114" s="238">
        <v>0</v>
      </c>
      <c r="T2114" s="239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40" t="s">
        <v>468</v>
      </c>
      <c r="AT2114" s="240" t="s">
        <v>367</v>
      </c>
      <c r="AU2114" s="240" t="s">
        <v>89</v>
      </c>
      <c r="AY2114" s="19" t="s">
        <v>222</v>
      </c>
      <c r="BE2114" s="241">
        <f>IF(N2114="základní",J2114,0)</f>
        <v>0</v>
      </c>
      <c r="BF2114" s="241">
        <f>IF(N2114="snížená",J2114,0)</f>
        <v>0</v>
      </c>
      <c r="BG2114" s="241">
        <f>IF(N2114="zákl. přenesená",J2114,0)</f>
        <v>0</v>
      </c>
      <c r="BH2114" s="241">
        <f>IF(N2114="sníž. přenesená",J2114,0)</f>
        <v>0</v>
      </c>
      <c r="BI2114" s="241">
        <f>IF(N2114="nulová",J2114,0)</f>
        <v>0</v>
      </c>
      <c r="BJ2114" s="19" t="s">
        <v>87</v>
      </c>
      <c r="BK2114" s="241">
        <f>ROUND(I2114*H2114,2)</f>
        <v>0</v>
      </c>
      <c r="BL2114" s="19" t="s">
        <v>267</v>
      </c>
      <c r="BM2114" s="240" t="s">
        <v>1812</v>
      </c>
    </row>
    <row r="2115" s="13" customFormat="1">
      <c r="A2115" s="13"/>
      <c r="B2115" s="247"/>
      <c r="C2115" s="248"/>
      <c r="D2115" s="249" t="s">
        <v>233</v>
      </c>
      <c r="E2115" s="250" t="s">
        <v>1</v>
      </c>
      <c r="F2115" s="251" t="s">
        <v>1233</v>
      </c>
      <c r="G2115" s="248"/>
      <c r="H2115" s="250" t="s">
        <v>1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7" t="s">
        <v>233</v>
      </c>
      <c r="AU2115" s="257" t="s">
        <v>89</v>
      </c>
      <c r="AV2115" s="13" t="s">
        <v>87</v>
      </c>
      <c r="AW2115" s="13" t="s">
        <v>35</v>
      </c>
      <c r="AX2115" s="13" t="s">
        <v>80</v>
      </c>
      <c r="AY2115" s="257" t="s">
        <v>222</v>
      </c>
    </row>
    <row r="2116" s="13" customFormat="1">
      <c r="A2116" s="13"/>
      <c r="B2116" s="247"/>
      <c r="C2116" s="248"/>
      <c r="D2116" s="249" t="s">
        <v>233</v>
      </c>
      <c r="E2116" s="250" t="s">
        <v>1</v>
      </c>
      <c r="F2116" s="251" t="s">
        <v>1234</v>
      </c>
      <c r="G2116" s="248"/>
      <c r="H2116" s="250" t="s">
        <v>1</v>
      </c>
      <c r="I2116" s="252"/>
      <c r="J2116" s="248"/>
      <c r="K2116" s="248"/>
      <c r="L2116" s="253"/>
      <c r="M2116" s="254"/>
      <c r="N2116" s="255"/>
      <c r="O2116" s="255"/>
      <c r="P2116" s="255"/>
      <c r="Q2116" s="255"/>
      <c r="R2116" s="255"/>
      <c r="S2116" s="255"/>
      <c r="T2116" s="256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7" t="s">
        <v>233</v>
      </c>
      <c r="AU2116" s="257" t="s">
        <v>89</v>
      </c>
      <c r="AV2116" s="13" t="s">
        <v>87</v>
      </c>
      <c r="AW2116" s="13" t="s">
        <v>35</v>
      </c>
      <c r="AX2116" s="13" t="s">
        <v>80</v>
      </c>
      <c r="AY2116" s="257" t="s">
        <v>222</v>
      </c>
    </row>
    <row r="2117" s="13" customFormat="1">
      <c r="A2117" s="13"/>
      <c r="B2117" s="247"/>
      <c r="C2117" s="248"/>
      <c r="D2117" s="249" t="s">
        <v>233</v>
      </c>
      <c r="E2117" s="250" t="s">
        <v>1</v>
      </c>
      <c r="F2117" s="251" t="s">
        <v>1235</v>
      </c>
      <c r="G2117" s="248"/>
      <c r="H2117" s="250" t="s">
        <v>1</v>
      </c>
      <c r="I2117" s="252"/>
      <c r="J2117" s="248"/>
      <c r="K2117" s="248"/>
      <c r="L2117" s="253"/>
      <c r="M2117" s="254"/>
      <c r="N2117" s="255"/>
      <c r="O2117" s="255"/>
      <c r="P2117" s="255"/>
      <c r="Q2117" s="255"/>
      <c r="R2117" s="255"/>
      <c r="S2117" s="255"/>
      <c r="T2117" s="256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7" t="s">
        <v>233</v>
      </c>
      <c r="AU2117" s="257" t="s">
        <v>89</v>
      </c>
      <c r="AV2117" s="13" t="s">
        <v>87</v>
      </c>
      <c r="AW2117" s="13" t="s">
        <v>35</v>
      </c>
      <c r="AX2117" s="13" t="s">
        <v>80</v>
      </c>
      <c r="AY2117" s="257" t="s">
        <v>222</v>
      </c>
    </row>
    <row r="2118" s="14" customFormat="1">
      <c r="A2118" s="14"/>
      <c r="B2118" s="258"/>
      <c r="C2118" s="259"/>
      <c r="D2118" s="249" t="s">
        <v>233</v>
      </c>
      <c r="E2118" s="260" t="s">
        <v>1</v>
      </c>
      <c r="F2118" s="261" t="s">
        <v>1813</v>
      </c>
      <c r="G2118" s="259"/>
      <c r="H2118" s="262">
        <v>5.4500000000000002</v>
      </c>
      <c r="I2118" s="263"/>
      <c r="J2118" s="259"/>
      <c r="K2118" s="259"/>
      <c r="L2118" s="264"/>
      <c r="M2118" s="265"/>
      <c r="N2118" s="266"/>
      <c r="O2118" s="266"/>
      <c r="P2118" s="266"/>
      <c r="Q2118" s="266"/>
      <c r="R2118" s="266"/>
      <c r="S2118" s="266"/>
      <c r="T2118" s="267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8" t="s">
        <v>233</v>
      </c>
      <c r="AU2118" s="268" t="s">
        <v>89</v>
      </c>
      <c r="AV2118" s="14" t="s">
        <v>89</v>
      </c>
      <c r="AW2118" s="14" t="s">
        <v>35</v>
      </c>
      <c r="AX2118" s="14" t="s">
        <v>80</v>
      </c>
      <c r="AY2118" s="268" t="s">
        <v>222</v>
      </c>
    </row>
    <row r="2119" s="13" customFormat="1">
      <c r="A2119" s="13"/>
      <c r="B2119" s="247"/>
      <c r="C2119" s="248"/>
      <c r="D2119" s="249" t="s">
        <v>233</v>
      </c>
      <c r="E2119" s="250" t="s">
        <v>1</v>
      </c>
      <c r="F2119" s="251" t="s">
        <v>237</v>
      </c>
      <c r="G2119" s="248"/>
      <c r="H2119" s="250" t="s">
        <v>1</v>
      </c>
      <c r="I2119" s="252"/>
      <c r="J2119" s="248"/>
      <c r="K2119" s="248"/>
      <c r="L2119" s="253"/>
      <c r="M2119" s="254"/>
      <c r="N2119" s="255"/>
      <c r="O2119" s="255"/>
      <c r="P2119" s="255"/>
      <c r="Q2119" s="255"/>
      <c r="R2119" s="255"/>
      <c r="S2119" s="255"/>
      <c r="T2119" s="256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7" t="s">
        <v>233</v>
      </c>
      <c r="AU2119" s="257" t="s">
        <v>89</v>
      </c>
      <c r="AV2119" s="13" t="s">
        <v>87</v>
      </c>
      <c r="AW2119" s="13" t="s">
        <v>35</v>
      </c>
      <c r="AX2119" s="13" t="s">
        <v>80</v>
      </c>
      <c r="AY2119" s="257" t="s">
        <v>222</v>
      </c>
    </row>
    <row r="2120" s="13" customFormat="1">
      <c r="A2120" s="13"/>
      <c r="B2120" s="247"/>
      <c r="C2120" s="248"/>
      <c r="D2120" s="249" t="s">
        <v>233</v>
      </c>
      <c r="E2120" s="250" t="s">
        <v>1</v>
      </c>
      <c r="F2120" s="251" t="s">
        <v>1807</v>
      </c>
      <c r="G2120" s="248"/>
      <c r="H2120" s="250" t="s">
        <v>1</v>
      </c>
      <c r="I2120" s="252"/>
      <c r="J2120" s="248"/>
      <c r="K2120" s="248"/>
      <c r="L2120" s="253"/>
      <c r="M2120" s="254"/>
      <c r="N2120" s="255"/>
      <c r="O2120" s="255"/>
      <c r="P2120" s="255"/>
      <c r="Q2120" s="255"/>
      <c r="R2120" s="255"/>
      <c r="S2120" s="255"/>
      <c r="T2120" s="256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7" t="s">
        <v>233</v>
      </c>
      <c r="AU2120" s="257" t="s">
        <v>89</v>
      </c>
      <c r="AV2120" s="13" t="s">
        <v>87</v>
      </c>
      <c r="AW2120" s="13" t="s">
        <v>35</v>
      </c>
      <c r="AX2120" s="13" t="s">
        <v>80</v>
      </c>
      <c r="AY2120" s="257" t="s">
        <v>222</v>
      </c>
    </row>
    <row r="2121" s="14" customFormat="1">
      <c r="A2121" s="14"/>
      <c r="B2121" s="258"/>
      <c r="C2121" s="259"/>
      <c r="D2121" s="249" t="s">
        <v>233</v>
      </c>
      <c r="E2121" s="260" t="s">
        <v>1</v>
      </c>
      <c r="F2121" s="261" t="s">
        <v>1814</v>
      </c>
      <c r="G2121" s="259"/>
      <c r="H2121" s="262">
        <v>2</v>
      </c>
      <c r="I2121" s="263"/>
      <c r="J2121" s="259"/>
      <c r="K2121" s="259"/>
      <c r="L2121" s="264"/>
      <c r="M2121" s="265"/>
      <c r="N2121" s="266"/>
      <c r="O2121" s="266"/>
      <c r="P2121" s="266"/>
      <c r="Q2121" s="266"/>
      <c r="R2121" s="266"/>
      <c r="S2121" s="266"/>
      <c r="T2121" s="267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8" t="s">
        <v>233</v>
      </c>
      <c r="AU2121" s="268" t="s">
        <v>89</v>
      </c>
      <c r="AV2121" s="14" t="s">
        <v>89</v>
      </c>
      <c r="AW2121" s="14" t="s">
        <v>35</v>
      </c>
      <c r="AX2121" s="14" t="s">
        <v>80</v>
      </c>
      <c r="AY2121" s="268" t="s">
        <v>222</v>
      </c>
    </row>
    <row r="2122" s="15" customFormat="1">
      <c r="A2122" s="15"/>
      <c r="B2122" s="269"/>
      <c r="C2122" s="270"/>
      <c r="D2122" s="249" t="s">
        <v>233</v>
      </c>
      <c r="E2122" s="271" t="s">
        <v>1</v>
      </c>
      <c r="F2122" s="272" t="s">
        <v>242</v>
      </c>
      <c r="G2122" s="270"/>
      <c r="H2122" s="273">
        <v>7.4500000000000002</v>
      </c>
      <c r="I2122" s="274"/>
      <c r="J2122" s="270"/>
      <c r="K2122" s="270"/>
      <c r="L2122" s="275"/>
      <c r="M2122" s="276"/>
      <c r="N2122" s="277"/>
      <c r="O2122" s="277"/>
      <c r="P2122" s="277"/>
      <c r="Q2122" s="277"/>
      <c r="R2122" s="277"/>
      <c r="S2122" s="277"/>
      <c r="T2122" s="278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79" t="s">
        <v>233</v>
      </c>
      <c r="AU2122" s="279" t="s">
        <v>89</v>
      </c>
      <c r="AV2122" s="15" t="s">
        <v>114</v>
      </c>
      <c r="AW2122" s="15" t="s">
        <v>35</v>
      </c>
      <c r="AX2122" s="15" t="s">
        <v>87</v>
      </c>
      <c r="AY2122" s="279" t="s">
        <v>222</v>
      </c>
    </row>
    <row r="2123" s="2" customFormat="1" ht="16.5" customHeight="1">
      <c r="A2123" s="40"/>
      <c r="B2123" s="41"/>
      <c r="C2123" s="280" t="s">
        <v>1447</v>
      </c>
      <c r="D2123" s="280" t="s">
        <v>367</v>
      </c>
      <c r="E2123" s="281" t="s">
        <v>1815</v>
      </c>
      <c r="F2123" s="282" t="s">
        <v>1816</v>
      </c>
      <c r="G2123" s="283" t="s">
        <v>526</v>
      </c>
      <c r="H2123" s="284">
        <v>1.2</v>
      </c>
      <c r="I2123" s="285"/>
      <c r="J2123" s="286">
        <f>ROUND(I2123*H2123,2)</f>
        <v>0</v>
      </c>
      <c r="K2123" s="282" t="s">
        <v>1230</v>
      </c>
      <c r="L2123" s="287"/>
      <c r="M2123" s="288" t="s">
        <v>1</v>
      </c>
      <c r="N2123" s="289" t="s">
        <v>45</v>
      </c>
      <c r="O2123" s="93"/>
      <c r="P2123" s="238">
        <f>O2123*H2123</f>
        <v>0</v>
      </c>
      <c r="Q2123" s="238">
        <v>0</v>
      </c>
      <c r="R2123" s="238">
        <f>Q2123*H2123</f>
        <v>0</v>
      </c>
      <c r="S2123" s="238">
        <v>0</v>
      </c>
      <c r="T2123" s="239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40" t="s">
        <v>468</v>
      </c>
      <c r="AT2123" s="240" t="s">
        <v>367</v>
      </c>
      <c r="AU2123" s="240" t="s">
        <v>89</v>
      </c>
      <c r="AY2123" s="19" t="s">
        <v>222</v>
      </c>
      <c r="BE2123" s="241">
        <f>IF(N2123="základní",J2123,0)</f>
        <v>0</v>
      </c>
      <c r="BF2123" s="241">
        <f>IF(N2123="snížená",J2123,0)</f>
        <v>0</v>
      </c>
      <c r="BG2123" s="241">
        <f>IF(N2123="zákl. přenesená",J2123,0)</f>
        <v>0</v>
      </c>
      <c r="BH2123" s="241">
        <f>IF(N2123="sníž. přenesená",J2123,0)</f>
        <v>0</v>
      </c>
      <c r="BI2123" s="241">
        <f>IF(N2123="nulová",J2123,0)</f>
        <v>0</v>
      </c>
      <c r="BJ2123" s="19" t="s">
        <v>87</v>
      </c>
      <c r="BK2123" s="241">
        <f>ROUND(I2123*H2123,2)</f>
        <v>0</v>
      </c>
      <c r="BL2123" s="19" t="s">
        <v>267</v>
      </c>
      <c r="BM2123" s="240" t="s">
        <v>1817</v>
      </c>
    </row>
    <row r="2124" s="2" customFormat="1">
      <c r="A2124" s="40"/>
      <c r="B2124" s="41"/>
      <c r="C2124" s="42"/>
      <c r="D2124" s="249" t="s">
        <v>1184</v>
      </c>
      <c r="E2124" s="42"/>
      <c r="F2124" s="314" t="s">
        <v>1818</v>
      </c>
      <c r="G2124" s="42"/>
      <c r="H2124" s="42"/>
      <c r="I2124" s="244"/>
      <c r="J2124" s="42"/>
      <c r="K2124" s="42"/>
      <c r="L2124" s="46"/>
      <c r="M2124" s="245"/>
      <c r="N2124" s="246"/>
      <c r="O2124" s="93"/>
      <c r="P2124" s="93"/>
      <c r="Q2124" s="93"/>
      <c r="R2124" s="93"/>
      <c r="S2124" s="93"/>
      <c r="T2124" s="94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T2124" s="19" t="s">
        <v>1184</v>
      </c>
      <c r="AU2124" s="19" t="s">
        <v>89</v>
      </c>
    </row>
    <row r="2125" s="13" customFormat="1">
      <c r="A2125" s="13"/>
      <c r="B2125" s="247"/>
      <c r="C2125" s="248"/>
      <c r="D2125" s="249" t="s">
        <v>233</v>
      </c>
      <c r="E2125" s="250" t="s">
        <v>1</v>
      </c>
      <c r="F2125" s="251" t="s">
        <v>1233</v>
      </c>
      <c r="G2125" s="248"/>
      <c r="H2125" s="250" t="s">
        <v>1</v>
      </c>
      <c r="I2125" s="252"/>
      <c r="J2125" s="248"/>
      <c r="K2125" s="248"/>
      <c r="L2125" s="253"/>
      <c r="M2125" s="254"/>
      <c r="N2125" s="255"/>
      <c r="O2125" s="255"/>
      <c r="P2125" s="255"/>
      <c r="Q2125" s="255"/>
      <c r="R2125" s="255"/>
      <c r="S2125" s="255"/>
      <c r="T2125" s="256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7" t="s">
        <v>233</v>
      </c>
      <c r="AU2125" s="257" t="s">
        <v>89</v>
      </c>
      <c r="AV2125" s="13" t="s">
        <v>87</v>
      </c>
      <c r="AW2125" s="13" t="s">
        <v>35</v>
      </c>
      <c r="AX2125" s="13" t="s">
        <v>80</v>
      </c>
      <c r="AY2125" s="257" t="s">
        <v>222</v>
      </c>
    </row>
    <row r="2126" s="13" customFormat="1">
      <c r="A2126" s="13"/>
      <c r="B2126" s="247"/>
      <c r="C2126" s="248"/>
      <c r="D2126" s="249" t="s">
        <v>233</v>
      </c>
      <c r="E2126" s="250" t="s">
        <v>1</v>
      </c>
      <c r="F2126" s="251" t="s">
        <v>1234</v>
      </c>
      <c r="G2126" s="248"/>
      <c r="H2126" s="250" t="s">
        <v>1</v>
      </c>
      <c r="I2126" s="252"/>
      <c r="J2126" s="248"/>
      <c r="K2126" s="248"/>
      <c r="L2126" s="253"/>
      <c r="M2126" s="254"/>
      <c r="N2126" s="255"/>
      <c r="O2126" s="255"/>
      <c r="P2126" s="255"/>
      <c r="Q2126" s="255"/>
      <c r="R2126" s="255"/>
      <c r="S2126" s="255"/>
      <c r="T2126" s="256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7" t="s">
        <v>233</v>
      </c>
      <c r="AU2126" s="257" t="s">
        <v>89</v>
      </c>
      <c r="AV2126" s="13" t="s">
        <v>87</v>
      </c>
      <c r="AW2126" s="13" t="s">
        <v>35</v>
      </c>
      <c r="AX2126" s="13" t="s">
        <v>80</v>
      </c>
      <c r="AY2126" s="257" t="s">
        <v>222</v>
      </c>
    </row>
    <row r="2127" s="13" customFormat="1">
      <c r="A2127" s="13"/>
      <c r="B2127" s="247"/>
      <c r="C2127" s="248"/>
      <c r="D2127" s="249" t="s">
        <v>233</v>
      </c>
      <c r="E2127" s="250" t="s">
        <v>1</v>
      </c>
      <c r="F2127" s="251" t="s">
        <v>1807</v>
      </c>
      <c r="G2127" s="248"/>
      <c r="H2127" s="250" t="s">
        <v>1</v>
      </c>
      <c r="I2127" s="252"/>
      <c r="J2127" s="248"/>
      <c r="K2127" s="248"/>
      <c r="L2127" s="253"/>
      <c r="M2127" s="254"/>
      <c r="N2127" s="255"/>
      <c r="O2127" s="255"/>
      <c r="P2127" s="255"/>
      <c r="Q2127" s="255"/>
      <c r="R2127" s="255"/>
      <c r="S2127" s="255"/>
      <c r="T2127" s="256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7" t="s">
        <v>233</v>
      </c>
      <c r="AU2127" s="257" t="s">
        <v>89</v>
      </c>
      <c r="AV2127" s="13" t="s">
        <v>87</v>
      </c>
      <c r="AW2127" s="13" t="s">
        <v>35</v>
      </c>
      <c r="AX2127" s="13" t="s">
        <v>80</v>
      </c>
      <c r="AY2127" s="257" t="s">
        <v>222</v>
      </c>
    </row>
    <row r="2128" s="13" customFormat="1">
      <c r="A2128" s="13"/>
      <c r="B2128" s="247"/>
      <c r="C2128" s="248"/>
      <c r="D2128" s="249" t="s">
        <v>233</v>
      </c>
      <c r="E2128" s="250" t="s">
        <v>1</v>
      </c>
      <c r="F2128" s="251" t="s">
        <v>237</v>
      </c>
      <c r="G2128" s="248"/>
      <c r="H2128" s="250" t="s">
        <v>1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7" t="s">
        <v>233</v>
      </c>
      <c r="AU2128" s="257" t="s">
        <v>89</v>
      </c>
      <c r="AV2128" s="13" t="s">
        <v>87</v>
      </c>
      <c r="AW2128" s="13" t="s">
        <v>35</v>
      </c>
      <c r="AX2128" s="13" t="s">
        <v>80</v>
      </c>
      <c r="AY2128" s="257" t="s">
        <v>222</v>
      </c>
    </row>
    <row r="2129" s="14" customFormat="1">
      <c r="A2129" s="14"/>
      <c r="B2129" s="258"/>
      <c r="C2129" s="259"/>
      <c r="D2129" s="249" t="s">
        <v>233</v>
      </c>
      <c r="E2129" s="260" t="s">
        <v>1</v>
      </c>
      <c r="F2129" s="261" t="s">
        <v>1808</v>
      </c>
      <c r="G2129" s="259"/>
      <c r="H2129" s="262">
        <v>1.2</v>
      </c>
      <c r="I2129" s="263"/>
      <c r="J2129" s="259"/>
      <c r="K2129" s="259"/>
      <c r="L2129" s="264"/>
      <c r="M2129" s="265"/>
      <c r="N2129" s="266"/>
      <c r="O2129" s="266"/>
      <c r="P2129" s="266"/>
      <c r="Q2129" s="266"/>
      <c r="R2129" s="266"/>
      <c r="S2129" s="266"/>
      <c r="T2129" s="267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8" t="s">
        <v>233</v>
      </c>
      <c r="AU2129" s="268" t="s">
        <v>89</v>
      </c>
      <c r="AV2129" s="14" t="s">
        <v>89</v>
      </c>
      <c r="AW2129" s="14" t="s">
        <v>35</v>
      </c>
      <c r="AX2129" s="14" t="s">
        <v>80</v>
      </c>
      <c r="AY2129" s="268" t="s">
        <v>222</v>
      </c>
    </row>
    <row r="2130" s="15" customFormat="1">
      <c r="A2130" s="15"/>
      <c r="B2130" s="269"/>
      <c r="C2130" s="270"/>
      <c r="D2130" s="249" t="s">
        <v>233</v>
      </c>
      <c r="E2130" s="271" t="s">
        <v>1</v>
      </c>
      <c r="F2130" s="272" t="s">
        <v>242</v>
      </c>
      <c r="G2130" s="270"/>
      <c r="H2130" s="273">
        <v>1.2</v>
      </c>
      <c r="I2130" s="274"/>
      <c r="J2130" s="270"/>
      <c r="K2130" s="270"/>
      <c r="L2130" s="275"/>
      <c r="M2130" s="276"/>
      <c r="N2130" s="277"/>
      <c r="O2130" s="277"/>
      <c r="P2130" s="277"/>
      <c r="Q2130" s="277"/>
      <c r="R2130" s="277"/>
      <c r="S2130" s="277"/>
      <c r="T2130" s="278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79" t="s">
        <v>233</v>
      </c>
      <c r="AU2130" s="279" t="s">
        <v>89</v>
      </c>
      <c r="AV2130" s="15" t="s">
        <v>114</v>
      </c>
      <c r="AW2130" s="15" t="s">
        <v>35</v>
      </c>
      <c r="AX2130" s="15" t="s">
        <v>87</v>
      </c>
      <c r="AY2130" s="279" t="s">
        <v>222</v>
      </c>
    </row>
    <row r="2131" s="2" customFormat="1" ht="24.15" customHeight="1">
      <c r="A2131" s="40"/>
      <c r="B2131" s="41"/>
      <c r="C2131" s="229" t="s">
        <v>1819</v>
      </c>
      <c r="D2131" s="229" t="s">
        <v>225</v>
      </c>
      <c r="E2131" s="230" t="s">
        <v>1820</v>
      </c>
      <c r="F2131" s="231" t="s">
        <v>1821</v>
      </c>
      <c r="G2131" s="232" t="s">
        <v>477</v>
      </c>
      <c r="H2131" s="233">
        <v>1</v>
      </c>
      <c r="I2131" s="234"/>
      <c r="J2131" s="235">
        <f>ROUND(I2131*H2131,2)</f>
        <v>0</v>
      </c>
      <c r="K2131" s="231" t="s">
        <v>229</v>
      </c>
      <c r="L2131" s="46"/>
      <c r="M2131" s="236" t="s">
        <v>1</v>
      </c>
      <c r="N2131" s="237" t="s">
        <v>45</v>
      </c>
      <c r="O2131" s="93"/>
      <c r="P2131" s="238">
        <f>O2131*H2131</f>
        <v>0</v>
      </c>
      <c r="Q2131" s="238">
        <v>0</v>
      </c>
      <c r="R2131" s="238">
        <f>Q2131*H2131</f>
        <v>0</v>
      </c>
      <c r="S2131" s="238">
        <v>0</v>
      </c>
      <c r="T2131" s="239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40" t="s">
        <v>267</v>
      </c>
      <c r="AT2131" s="240" t="s">
        <v>225</v>
      </c>
      <c r="AU2131" s="240" t="s">
        <v>89</v>
      </c>
      <c r="AY2131" s="19" t="s">
        <v>222</v>
      </c>
      <c r="BE2131" s="241">
        <f>IF(N2131="základní",J2131,0)</f>
        <v>0</v>
      </c>
      <c r="BF2131" s="241">
        <f>IF(N2131="snížená",J2131,0)</f>
        <v>0</v>
      </c>
      <c r="BG2131" s="241">
        <f>IF(N2131="zákl. přenesená",J2131,0)</f>
        <v>0</v>
      </c>
      <c r="BH2131" s="241">
        <f>IF(N2131="sníž. přenesená",J2131,0)</f>
        <v>0</v>
      </c>
      <c r="BI2131" s="241">
        <f>IF(N2131="nulová",J2131,0)</f>
        <v>0</v>
      </c>
      <c r="BJ2131" s="19" t="s">
        <v>87</v>
      </c>
      <c r="BK2131" s="241">
        <f>ROUND(I2131*H2131,2)</f>
        <v>0</v>
      </c>
      <c r="BL2131" s="19" t="s">
        <v>267</v>
      </c>
      <c r="BM2131" s="240" t="s">
        <v>1822</v>
      </c>
    </row>
    <row r="2132" s="2" customFormat="1">
      <c r="A2132" s="40"/>
      <c r="B2132" s="41"/>
      <c r="C2132" s="42"/>
      <c r="D2132" s="242" t="s">
        <v>231</v>
      </c>
      <c r="E2132" s="42"/>
      <c r="F2132" s="243" t="s">
        <v>1823</v>
      </c>
      <c r="G2132" s="42"/>
      <c r="H2132" s="42"/>
      <c r="I2132" s="244"/>
      <c r="J2132" s="42"/>
      <c r="K2132" s="42"/>
      <c r="L2132" s="46"/>
      <c r="M2132" s="245"/>
      <c r="N2132" s="246"/>
      <c r="O2132" s="93"/>
      <c r="P2132" s="93"/>
      <c r="Q2132" s="93"/>
      <c r="R2132" s="93"/>
      <c r="S2132" s="93"/>
      <c r="T2132" s="94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T2132" s="19" t="s">
        <v>231</v>
      </c>
      <c r="AU2132" s="19" t="s">
        <v>89</v>
      </c>
    </row>
    <row r="2133" s="2" customFormat="1" ht="16.5" customHeight="1">
      <c r="A2133" s="40"/>
      <c r="B2133" s="41"/>
      <c r="C2133" s="280" t="s">
        <v>1451</v>
      </c>
      <c r="D2133" s="280" t="s">
        <v>367</v>
      </c>
      <c r="E2133" s="281" t="s">
        <v>1824</v>
      </c>
      <c r="F2133" s="282" t="s">
        <v>1825</v>
      </c>
      <c r="G2133" s="283" t="s">
        <v>477</v>
      </c>
      <c r="H2133" s="284">
        <v>1</v>
      </c>
      <c r="I2133" s="285"/>
      <c r="J2133" s="286">
        <f>ROUND(I2133*H2133,2)</f>
        <v>0</v>
      </c>
      <c r="K2133" s="282" t="s">
        <v>229</v>
      </c>
      <c r="L2133" s="287"/>
      <c r="M2133" s="288" t="s">
        <v>1</v>
      </c>
      <c r="N2133" s="289" t="s">
        <v>45</v>
      </c>
      <c r="O2133" s="93"/>
      <c r="P2133" s="238">
        <f>O2133*H2133</f>
        <v>0</v>
      </c>
      <c r="Q2133" s="238">
        <v>0.056000000000000001</v>
      </c>
      <c r="R2133" s="238">
        <f>Q2133*H2133</f>
        <v>0.056000000000000001</v>
      </c>
      <c r="S2133" s="238">
        <v>0</v>
      </c>
      <c r="T2133" s="239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40" t="s">
        <v>468</v>
      </c>
      <c r="AT2133" s="240" t="s">
        <v>367</v>
      </c>
      <c r="AU2133" s="240" t="s">
        <v>89</v>
      </c>
      <c r="AY2133" s="19" t="s">
        <v>222</v>
      </c>
      <c r="BE2133" s="241">
        <f>IF(N2133="základní",J2133,0)</f>
        <v>0</v>
      </c>
      <c r="BF2133" s="241">
        <f>IF(N2133="snížená",J2133,0)</f>
        <v>0</v>
      </c>
      <c r="BG2133" s="241">
        <f>IF(N2133="zákl. přenesená",J2133,0)</f>
        <v>0</v>
      </c>
      <c r="BH2133" s="241">
        <f>IF(N2133="sníž. přenesená",J2133,0)</f>
        <v>0</v>
      </c>
      <c r="BI2133" s="241">
        <f>IF(N2133="nulová",J2133,0)</f>
        <v>0</v>
      </c>
      <c r="BJ2133" s="19" t="s">
        <v>87</v>
      </c>
      <c r="BK2133" s="241">
        <f>ROUND(I2133*H2133,2)</f>
        <v>0</v>
      </c>
      <c r="BL2133" s="19" t="s">
        <v>267</v>
      </c>
      <c r="BM2133" s="240" t="s">
        <v>1826</v>
      </c>
    </row>
    <row r="2134" s="13" customFormat="1">
      <c r="A2134" s="13"/>
      <c r="B2134" s="247"/>
      <c r="C2134" s="248"/>
      <c r="D2134" s="249" t="s">
        <v>233</v>
      </c>
      <c r="E2134" s="250" t="s">
        <v>1</v>
      </c>
      <c r="F2134" s="251" t="s">
        <v>1827</v>
      </c>
      <c r="G2134" s="248"/>
      <c r="H2134" s="250" t="s">
        <v>1</v>
      </c>
      <c r="I2134" s="252"/>
      <c r="J2134" s="248"/>
      <c r="K2134" s="248"/>
      <c r="L2134" s="253"/>
      <c r="M2134" s="254"/>
      <c r="N2134" s="255"/>
      <c r="O2134" s="255"/>
      <c r="P2134" s="255"/>
      <c r="Q2134" s="255"/>
      <c r="R2134" s="255"/>
      <c r="S2134" s="255"/>
      <c r="T2134" s="256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7" t="s">
        <v>233</v>
      </c>
      <c r="AU2134" s="257" t="s">
        <v>89</v>
      </c>
      <c r="AV2134" s="13" t="s">
        <v>87</v>
      </c>
      <c r="AW2134" s="13" t="s">
        <v>35</v>
      </c>
      <c r="AX2134" s="13" t="s">
        <v>80</v>
      </c>
      <c r="AY2134" s="257" t="s">
        <v>222</v>
      </c>
    </row>
    <row r="2135" s="13" customFormat="1">
      <c r="A2135" s="13"/>
      <c r="B2135" s="247"/>
      <c r="C2135" s="248"/>
      <c r="D2135" s="249" t="s">
        <v>233</v>
      </c>
      <c r="E2135" s="250" t="s">
        <v>1</v>
      </c>
      <c r="F2135" s="251" t="s">
        <v>1828</v>
      </c>
      <c r="G2135" s="248"/>
      <c r="H2135" s="250" t="s">
        <v>1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7" t="s">
        <v>233</v>
      </c>
      <c r="AU2135" s="257" t="s">
        <v>89</v>
      </c>
      <c r="AV2135" s="13" t="s">
        <v>87</v>
      </c>
      <c r="AW2135" s="13" t="s">
        <v>35</v>
      </c>
      <c r="AX2135" s="13" t="s">
        <v>80</v>
      </c>
      <c r="AY2135" s="257" t="s">
        <v>222</v>
      </c>
    </row>
    <row r="2136" s="13" customFormat="1">
      <c r="A2136" s="13"/>
      <c r="B2136" s="247"/>
      <c r="C2136" s="248"/>
      <c r="D2136" s="249" t="s">
        <v>233</v>
      </c>
      <c r="E2136" s="250" t="s">
        <v>1</v>
      </c>
      <c r="F2136" s="251" t="s">
        <v>237</v>
      </c>
      <c r="G2136" s="248"/>
      <c r="H2136" s="250" t="s">
        <v>1</v>
      </c>
      <c r="I2136" s="252"/>
      <c r="J2136" s="248"/>
      <c r="K2136" s="248"/>
      <c r="L2136" s="253"/>
      <c r="M2136" s="254"/>
      <c r="N2136" s="255"/>
      <c r="O2136" s="255"/>
      <c r="P2136" s="255"/>
      <c r="Q2136" s="255"/>
      <c r="R2136" s="255"/>
      <c r="S2136" s="255"/>
      <c r="T2136" s="256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7" t="s">
        <v>233</v>
      </c>
      <c r="AU2136" s="257" t="s">
        <v>89</v>
      </c>
      <c r="AV2136" s="13" t="s">
        <v>87</v>
      </c>
      <c r="AW2136" s="13" t="s">
        <v>35</v>
      </c>
      <c r="AX2136" s="13" t="s">
        <v>80</v>
      </c>
      <c r="AY2136" s="257" t="s">
        <v>222</v>
      </c>
    </row>
    <row r="2137" s="14" customFormat="1">
      <c r="A2137" s="14"/>
      <c r="B2137" s="258"/>
      <c r="C2137" s="259"/>
      <c r="D2137" s="249" t="s">
        <v>233</v>
      </c>
      <c r="E2137" s="260" t="s">
        <v>1</v>
      </c>
      <c r="F2137" s="261" t="s">
        <v>1142</v>
      </c>
      <c r="G2137" s="259"/>
      <c r="H2137" s="262">
        <v>1</v>
      </c>
      <c r="I2137" s="263"/>
      <c r="J2137" s="259"/>
      <c r="K2137" s="259"/>
      <c r="L2137" s="264"/>
      <c r="M2137" s="265"/>
      <c r="N2137" s="266"/>
      <c r="O2137" s="266"/>
      <c r="P2137" s="266"/>
      <c r="Q2137" s="266"/>
      <c r="R2137" s="266"/>
      <c r="S2137" s="266"/>
      <c r="T2137" s="267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8" t="s">
        <v>233</v>
      </c>
      <c r="AU2137" s="268" t="s">
        <v>89</v>
      </c>
      <c r="AV2137" s="14" t="s">
        <v>89</v>
      </c>
      <c r="AW2137" s="14" t="s">
        <v>35</v>
      </c>
      <c r="AX2137" s="14" t="s">
        <v>80</v>
      </c>
      <c r="AY2137" s="268" t="s">
        <v>222</v>
      </c>
    </row>
    <row r="2138" s="15" customFormat="1">
      <c r="A2138" s="15"/>
      <c r="B2138" s="269"/>
      <c r="C2138" s="270"/>
      <c r="D2138" s="249" t="s">
        <v>233</v>
      </c>
      <c r="E2138" s="271" t="s">
        <v>1</v>
      </c>
      <c r="F2138" s="272" t="s">
        <v>242</v>
      </c>
      <c r="G2138" s="270"/>
      <c r="H2138" s="273">
        <v>1</v>
      </c>
      <c r="I2138" s="274"/>
      <c r="J2138" s="270"/>
      <c r="K2138" s="270"/>
      <c r="L2138" s="275"/>
      <c r="M2138" s="276"/>
      <c r="N2138" s="277"/>
      <c r="O2138" s="277"/>
      <c r="P2138" s="277"/>
      <c r="Q2138" s="277"/>
      <c r="R2138" s="277"/>
      <c r="S2138" s="277"/>
      <c r="T2138" s="278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79" t="s">
        <v>233</v>
      </c>
      <c r="AU2138" s="279" t="s">
        <v>89</v>
      </c>
      <c r="AV2138" s="15" t="s">
        <v>114</v>
      </c>
      <c r="AW2138" s="15" t="s">
        <v>35</v>
      </c>
      <c r="AX2138" s="15" t="s">
        <v>87</v>
      </c>
      <c r="AY2138" s="279" t="s">
        <v>222</v>
      </c>
    </row>
    <row r="2139" s="2" customFormat="1" ht="24.15" customHeight="1">
      <c r="A2139" s="40"/>
      <c r="B2139" s="41"/>
      <c r="C2139" s="229" t="s">
        <v>1829</v>
      </c>
      <c r="D2139" s="229" t="s">
        <v>225</v>
      </c>
      <c r="E2139" s="230" t="s">
        <v>1830</v>
      </c>
      <c r="F2139" s="231" t="s">
        <v>1831</v>
      </c>
      <c r="G2139" s="232" t="s">
        <v>477</v>
      </c>
      <c r="H2139" s="233">
        <v>1</v>
      </c>
      <c r="I2139" s="234"/>
      <c r="J2139" s="235">
        <f>ROUND(I2139*H2139,2)</f>
        <v>0</v>
      </c>
      <c r="K2139" s="231" t="s">
        <v>229</v>
      </c>
      <c r="L2139" s="46"/>
      <c r="M2139" s="236" t="s">
        <v>1</v>
      </c>
      <c r="N2139" s="237" t="s">
        <v>45</v>
      </c>
      <c r="O2139" s="93"/>
      <c r="P2139" s="238">
        <f>O2139*H2139</f>
        <v>0</v>
      </c>
      <c r="Q2139" s="238">
        <v>0</v>
      </c>
      <c r="R2139" s="238">
        <f>Q2139*H2139</f>
        <v>0</v>
      </c>
      <c r="S2139" s="238">
        <v>0</v>
      </c>
      <c r="T2139" s="239">
        <f>S2139*H2139</f>
        <v>0</v>
      </c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R2139" s="240" t="s">
        <v>267</v>
      </c>
      <c r="AT2139" s="240" t="s">
        <v>225</v>
      </c>
      <c r="AU2139" s="240" t="s">
        <v>89</v>
      </c>
      <c r="AY2139" s="19" t="s">
        <v>222</v>
      </c>
      <c r="BE2139" s="241">
        <f>IF(N2139="základní",J2139,0)</f>
        <v>0</v>
      </c>
      <c r="BF2139" s="241">
        <f>IF(N2139="snížená",J2139,0)</f>
        <v>0</v>
      </c>
      <c r="BG2139" s="241">
        <f>IF(N2139="zákl. přenesená",J2139,0)</f>
        <v>0</v>
      </c>
      <c r="BH2139" s="241">
        <f>IF(N2139="sníž. přenesená",J2139,0)</f>
        <v>0</v>
      </c>
      <c r="BI2139" s="241">
        <f>IF(N2139="nulová",J2139,0)</f>
        <v>0</v>
      </c>
      <c r="BJ2139" s="19" t="s">
        <v>87</v>
      </c>
      <c r="BK2139" s="241">
        <f>ROUND(I2139*H2139,2)</f>
        <v>0</v>
      </c>
      <c r="BL2139" s="19" t="s">
        <v>267</v>
      </c>
      <c r="BM2139" s="240" t="s">
        <v>1832</v>
      </c>
    </row>
    <row r="2140" s="2" customFormat="1">
      <c r="A2140" s="40"/>
      <c r="B2140" s="41"/>
      <c r="C2140" s="42"/>
      <c r="D2140" s="242" t="s">
        <v>231</v>
      </c>
      <c r="E2140" s="42"/>
      <c r="F2140" s="243" t="s">
        <v>1833</v>
      </c>
      <c r="G2140" s="42"/>
      <c r="H2140" s="42"/>
      <c r="I2140" s="244"/>
      <c r="J2140" s="42"/>
      <c r="K2140" s="42"/>
      <c r="L2140" s="46"/>
      <c r="M2140" s="245"/>
      <c r="N2140" s="246"/>
      <c r="O2140" s="93"/>
      <c r="P2140" s="93"/>
      <c r="Q2140" s="93"/>
      <c r="R2140" s="93"/>
      <c r="S2140" s="93"/>
      <c r="T2140" s="94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T2140" s="19" t="s">
        <v>231</v>
      </c>
      <c r="AU2140" s="19" t="s">
        <v>89</v>
      </c>
    </row>
    <row r="2141" s="2" customFormat="1" ht="24.15" customHeight="1">
      <c r="A2141" s="40"/>
      <c r="B2141" s="41"/>
      <c r="C2141" s="280" t="s">
        <v>1465</v>
      </c>
      <c r="D2141" s="280" t="s">
        <v>367</v>
      </c>
      <c r="E2141" s="281" t="s">
        <v>1834</v>
      </c>
      <c r="F2141" s="282" t="s">
        <v>1835</v>
      </c>
      <c r="G2141" s="283" t="s">
        <v>477</v>
      </c>
      <c r="H2141" s="284">
        <v>1</v>
      </c>
      <c r="I2141" s="285"/>
      <c r="J2141" s="286">
        <f>ROUND(I2141*H2141,2)</f>
        <v>0</v>
      </c>
      <c r="K2141" s="282" t="s">
        <v>229</v>
      </c>
      <c r="L2141" s="287"/>
      <c r="M2141" s="288" t="s">
        <v>1</v>
      </c>
      <c r="N2141" s="289" t="s">
        <v>45</v>
      </c>
      <c r="O2141" s="93"/>
      <c r="P2141" s="238">
        <f>O2141*H2141</f>
        <v>0</v>
      </c>
      <c r="Q2141" s="238">
        <v>0.071999999999999995</v>
      </c>
      <c r="R2141" s="238">
        <f>Q2141*H2141</f>
        <v>0.071999999999999995</v>
      </c>
      <c r="S2141" s="238">
        <v>0</v>
      </c>
      <c r="T2141" s="239">
        <f>S2141*H2141</f>
        <v>0</v>
      </c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R2141" s="240" t="s">
        <v>468</v>
      </c>
      <c r="AT2141" s="240" t="s">
        <v>367</v>
      </c>
      <c r="AU2141" s="240" t="s">
        <v>89</v>
      </c>
      <c r="AY2141" s="19" t="s">
        <v>222</v>
      </c>
      <c r="BE2141" s="241">
        <f>IF(N2141="základní",J2141,0)</f>
        <v>0</v>
      </c>
      <c r="BF2141" s="241">
        <f>IF(N2141="snížená",J2141,0)</f>
        <v>0</v>
      </c>
      <c r="BG2141" s="241">
        <f>IF(N2141="zákl. přenesená",J2141,0)</f>
        <v>0</v>
      </c>
      <c r="BH2141" s="241">
        <f>IF(N2141="sníž. přenesená",J2141,0)</f>
        <v>0</v>
      </c>
      <c r="BI2141" s="241">
        <f>IF(N2141="nulová",J2141,0)</f>
        <v>0</v>
      </c>
      <c r="BJ2141" s="19" t="s">
        <v>87</v>
      </c>
      <c r="BK2141" s="241">
        <f>ROUND(I2141*H2141,2)</f>
        <v>0</v>
      </c>
      <c r="BL2141" s="19" t="s">
        <v>267</v>
      </c>
      <c r="BM2141" s="240" t="s">
        <v>1836</v>
      </c>
    </row>
    <row r="2142" s="13" customFormat="1">
      <c r="A2142" s="13"/>
      <c r="B2142" s="247"/>
      <c r="C2142" s="248"/>
      <c r="D2142" s="249" t="s">
        <v>233</v>
      </c>
      <c r="E2142" s="250" t="s">
        <v>1</v>
      </c>
      <c r="F2142" s="251" t="s">
        <v>1837</v>
      </c>
      <c r="G2142" s="248"/>
      <c r="H2142" s="250" t="s">
        <v>1</v>
      </c>
      <c r="I2142" s="252"/>
      <c r="J2142" s="248"/>
      <c r="K2142" s="248"/>
      <c r="L2142" s="253"/>
      <c r="M2142" s="254"/>
      <c r="N2142" s="255"/>
      <c r="O2142" s="255"/>
      <c r="P2142" s="255"/>
      <c r="Q2142" s="255"/>
      <c r="R2142" s="255"/>
      <c r="S2142" s="255"/>
      <c r="T2142" s="256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7" t="s">
        <v>233</v>
      </c>
      <c r="AU2142" s="257" t="s">
        <v>89</v>
      </c>
      <c r="AV2142" s="13" t="s">
        <v>87</v>
      </c>
      <c r="AW2142" s="13" t="s">
        <v>35</v>
      </c>
      <c r="AX2142" s="13" t="s">
        <v>80</v>
      </c>
      <c r="AY2142" s="257" t="s">
        <v>222</v>
      </c>
    </row>
    <row r="2143" s="13" customFormat="1">
      <c r="A2143" s="13"/>
      <c r="B2143" s="247"/>
      <c r="C2143" s="248"/>
      <c r="D2143" s="249" t="s">
        <v>233</v>
      </c>
      <c r="E2143" s="250" t="s">
        <v>1</v>
      </c>
      <c r="F2143" s="251" t="s">
        <v>1838</v>
      </c>
      <c r="G2143" s="248"/>
      <c r="H2143" s="250" t="s">
        <v>1</v>
      </c>
      <c r="I2143" s="252"/>
      <c r="J2143" s="248"/>
      <c r="K2143" s="248"/>
      <c r="L2143" s="253"/>
      <c r="M2143" s="254"/>
      <c r="N2143" s="255"/>
      <c r="O2143" s="255"/>
      <c r="P2143" s="255"/>
      <c r="Q2143" s="255"/>
      <c r="R2143" s="255"/>
      <c r="S2143" s="255"/>
      <c r="T2143" s="256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7" t="s">
        <v>233</v>
      </c>
      <c r="AU2143" s="257" t="s">
        <v>89</v>
      </c>
      <c r="AV2143" s="13" t="s">
        <v>87</v>
      </c>
      <c r="AW2143" s="13" t="s">
        <v>35</v>
      </c>
      <c r="AX2143" s="13" t="s">
        <v>80</v>
      </c>
      <c r="AY2143" s="257" t="s">
        <v>222</v>
      </c>
    </row>
    <row r="2144" s="13" customFormat="1">
      <c r="A2144" s="13"/>
      <c r="B2144" s="247"/>
      <c r="C2144" s="248"/>
      <c r="D2144" s="249" t="s">
        <v>233</v>
      </c>
      <c r="E2144" s="250" t="s">
        <v>1</v>
      </c>
      <c r="F2144" s="251" t="s">
        <v>237</v>
      </c>
      <c r="G2144" s="248"/>
      <c r="H2144" s="250" t="s">
        <v>1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7" t="s">
        <v>233</v>
      </c>
      <c r="AU2144" s="257" t="s">
        <v>89</v>
      </c>
      <c r="AV2144" s="13" t="s">
        <v>87</v>
      </c>
      <c r="AW2144" s="13" t="s">
        <v>35</v>
      </c>
      <c r="AX2144" s="13" t="s">
        <v>80</v>
      </c>
      <c r="AY2144" s="257" t="s">
        <v>222</v>
      </c>
    </row>
    <row r="2145" s="14" customFormat="1">
      <c r="A2145" s="14"/>
      <c r="B2145" s="258"/>
      <c r="C2145" s="259"/>
      <c r="D2145" s="249" t="s">
        <v>233</v>
      </c>
      <c r="E2145" s="260" t="s">
        <v>1</v>
      </c>
      <c r="F2145" s="261" t="s">
        <v>1142</v>
      </c>
      <c r="G2145" s="259"/>
      <c r="H2145" s="262">
        <v>1</v>
      </c>
      <c r="I2145" s="263"/>
      <c r="J2145" s="259"/>
      <c r="K2145" s="259"/>
      <c r="L2145" s="264"/>
      <c r="M2145" s="265"/>
      <c r="N2145" s="266"/>
      <c r="O2145" s="266"/>
      <c r="P2145" s="266"/>
      <c r="Q2145" s="266"/>
      <c r="R2145" s="266"/>
      <c r="S2145" s="266"/>
      <c r="T2145" s="267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68" t="s">
        <v>233</v>
      </c>
      <c r="AU2145" s="268" t="s">
        <v>89</v>
      </c>
      <c r="AV2145" s="14" t="s">
        <v>89</v>
      </c>
      <c r="AW2145" s="14" t="s">
        <v>35</v>
      </c>
      <c r="AX2145" s="14" t="s">
        <v>80</v>
      </c>
      <c r="AY2145" s="268" t="s">
        <v>222</v>
      </c>
    </row>
    <row r="2146" s="15" customFormat="1">
      <c r="A2146" s="15"/>
      <c r="B2146" s="269"/>
      <c r="C2146" s="270"/>
      <c r="D2146" s="249" t="s">
        <v>233</v>
      </c>
      <c r="E2146" s="271" t="s">
        <v>1</v>
      </c>
      <c r="F2146" s="272" t="s">
        <v>242</v>
      </c>
      <c r="G2146" s="270"/>
      <c r="H2146" s="273">
        <v>1</v>
      </c>
      <c r="I2146" s="274"/>
      <c r="J2146" s="270"/>
      <c r="K2146" s="270"/>
      <c r="L2146" s="275"/>
      <c r="M2146" s="276"/>
      <c r="N2146" s="277"/>
      <c r="O2146" s="277"/>
      <c r="P2146" s="277"/>
      <c r="Q2146" s="277"/>
      <c r="R2146" s="277"/>
      <c r="S2146" s="277"/>
      <c r="T2146" s="278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79" t="s">
        <v>233</v>
      </c>
      <c r="AU2146" s="279" t="s">
        <v>89</v>
      </c>
      <c r="AV2146" s="15" t="s">
        <v>114</v>
      </c>
      <c r="AW2146" s="15" t="s">
        <v>35</v>
      </c>
      <c r="AX2146" s="15" t="s">
        <v>87</v>
      </c>
      <c r="AY2146" s="279" t="s">
        <v>222</v>
      </c>
    </row>
    <row r="2147" s="2" customFormat="1" ht="24.15" customHeight="1">
      <c r="A2147" s="40"/>
      <c r="B2147" s="41"/>
      <c r="C2147" s="229" t="s">
        <v>1839</v>
      </c>
      <c r="D2147" s="229" t="s">
        <v>225</v>
      </c>
      <c r="E2147" s="230" t="s">
        <v>1840</v>
      </c>
      <c r="F2147" s="231" t="s">
        <v>1841</v>
      </c>
      <c r="G2147" s="232" t="s">
        <v>477</v>
      </c>
      <c r="H2147" s="233">
        <v>1</v>
      </c>
      <c r="I2147" s="234"/>
      <c r="J2147" s="235">
        <f>ROUND(I2147*H2147,2)</f>
        <v>0</v>
      </c>
      <c r="K2147" s="231" t="s">
        <v>229</v>
      </c>
      <c r="L2147" s="46"/>
      <c r="M2147" s="236" t="s">
        <v>1</v>
      </c>
      <c r="N2147" s="237" t="s">
        <v>45</v>
      </c>
      <c r="O2147" s="93"/>
      <c r="P2147" s="238">
        <f>O2147*H2147</f>
        <v>0</v>
      </c>
      <c r="Q2147" s="238">
        <v>0.00013999999999999999</v>
      </c>
      <c r="R2147" s="238">
        <f>Q2147*H2147</f>
        <v>0.00013999999999999999</v>
      </c>
      <c r="S2147" s="238">
        <v>0</v>
      </c>
      <c r="T2147" s="239">
        <f>S2147*H2147</f>
        <v>0</v>
      </c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R2147" s="240" t="s">
        <v>267</v>
      </c>
      <c r="AT2147" s="240" t="s">
        <v>225</v>
      </c>
      <c r="AU2147" s="240" t="s">
        <v>89</v>
      </c>
      <c r="AY2147" s="19" t="s">
        <v>222</v>
      </c>
      <c r="BE2147" s="241">
        <f>IF(N2147="základní",J2147,0)</f>
        <v>0</v>
      </c>
      <c r="BF2147" s="241">
        <f>IF(N2147="snížená",J2147,0)</f>
        <v>0</v>
      </c>
      <c r="BG2147" s="241">
        <f>IF(N2147="zákl. přenesená",J2147,0)</f>
        <v>0</v>
      </c>
      <c r="BH2147" s="241">
        <f>IF(N2147="sníž. přenesená",J2147,0)</f>
        <v>0</v>
      </c>
      <c r="BI2147" s="241">
        <f>IF(N2147="nulová",J2147,0)</f>
        <v>0</v>
      </c>
      <c r="BJ2147" s="19" t="s">
        <v>87</v>
      </c>
      <c r="BK2147" s="241">
        <f>ROUND(I2147*H2147,2)</f>
        <v>0</v>
      </c>
      <c r="BL2147" s="19" t="s">
        <v>267</v>
      </c>
      <c r="BM2147" s="240" t="s">
        <v>1842</v>
      </c>
    </row>
    <row r="2148" s="2" customFormat="1">
      <c r="A2148" s="40"/>
      <c r="B2148" s="41"/>
      <c r="C2148" s="42"/>
      <c r="D2148" s="242" t="s">
        <v>231</v>
      </c>
      <c r="E2148" s="42"/>
      <c r="F2148" s="243" t="s">
        <v>1843</v>
      </c>
      <c r="G2148" s="42"/>
      <c r="H2148" s="42"/>
      <c r="I2148" s="244"/>
      <c r="J2148" s="42"/>
      <c r="K2148" s="42"/>
      <c r="L2148" s="46"/>
      <c r="M2148" s="245"/>
      <c r="N2148" s="246"/>
      <c r="O2148" s="93"/>
      <c r="P2148" s="93"/>
      <c r="Q2148" s="93"/>
      <c r="R2148" s="93"/>
      <c r="S2148" s="93"/>
      <c r="T2148" s="94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T2148" s="19" t="s">
        <v>231</v>
      </c>
      <c r="AU2148" s="19" t="s">
        <v>89</v>
      </c>
    </row>
    <row r="2149" s="2" customFormat="1" ht="16.5" customHeight="1">
      <c r="A2149" s="40"/>
      <c r="B2149" s="41"/>
      <c r="C2149" s="280" t="s">
        <v>1473</v>
      </c>
      <c r="D2149" s="280" t="s">
        <v>367</v>
      </c>
      <c r="E2149" s="281" t="s">
        <v>1844</v>
      </c>
      <c r="F2149" s="282" t="s">
        <v>1845</v>
      </c>
      <c r="G2149" s="283" t="s">
        <v>477</v>
      </c>
      <c r="H2149" s="284">
        <v>1</v>
      </c>
      <c r="I2149" s="285"/>
      <c r="J2149" s="286">
        <f>ROUND(I2149*H2149,2)</f>
        <v>0</v>
      </c>
      <c r="K2149" s="282" t="s">
        <v>229</v>
      </c>
      <c r="L2149" s="287"/>
      <c r="M2149" s="288" t="s">
        <v>1</v>
      </c>
      <c r="N2149" s="289" t="s">
        <v>45</v>
      </c>
      <c r="O2149" s="93"/>
      <c r="P2149" s="238">
        <f>O2149*H2149</f>
        <v>0</v>
      </c>
      <c r="Q2149" s="238">
        <v>0.010500000000000001</v>
      </c>
      <c r="R2149" s="238">
        <f>Q2149*H2149</f>
        <v>0.010500000000000001</v>
      </c>
      <c r="S2149" s="238">
        <v>0</v>
      </c>
      <c r="T2149" s="239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40" t="s">
        <v>468</v>
      </c>
      <c r="AT2149" s="240" t="s">
        <v>367</v>
      </c>
      <c r="AU2149" s="240" t="s">
        <v>89</v>
      </c>
      <c r="AY2149" s="19" t="s">
        <v>222</v>
      </c>
      <c r="BE2149" s="241">
        <f>IF(N2149="základní",J2149,0)</f>
        <v>0</v>
      </c>
      <c r="BF2149" s="241">
        <f>IF(N2149="snížená",J2149,0)</f>
        <v>0</v>
      </c>
      <c r="BG2149" s="241">
        <f>IF(N2149="zákl. přenesená",J2149,0)</f>
        <v>0</v>
      </c>
      <c r="BH2149" s="241">
        <f>IF(N2149="sníž. přenesená",J2149,0)</f>
        <v>0</v>
      </c>
      <c r="BI2149" s="241">
        <f>IF(N2149="nulová",J2149,0)</f>
        <v>0</v>
      </c>
      <c r="BJ2149" s="19" t="s">
        <v>87</v>
      </c>
      <c r="BK2149" s="241">
        <f>ROUND(I2149*H2149,2)</f>
        <v>0</v>
      </c>
      <c r="BL2149" s="19" t="s">
        <v>267</v>
      </c>
      <c r="BM2149" s="240" t="s">
        <v>1846</v>
      </c>
    </row>
    <row r="2150" s="13" customFormat="1">
      <c r="A2150" s="13"/>
      <c r="B2150" s="247"/>
      <c r="C2150" s="248"/>
      <c r="D2150" s="249" t="s">
        <v>233</v>
      </c>
      <c r="E2150" s="250" t="s">
        <v>1</v>
      </c>
      <c r="F2150" s="251" t="s">
        <v>1847</v>
      </c>
      <c r="G2150" s="248"/>
      <c r="H2150" s="250" t="s">
        <v>1</v>
      </c>
      <c r="I2150" s="252"/>
      <c r="J2150" s="248"/>
      <c r="K2150" s="248"/>
      <c r="L2150" s="253"/>
      <c r="M2150" s="254"/>
      <c r="N2150" s="255"/>
      <c r="O2150" s="255"/>
      <c r="P2150" s="255"/>
      <c r="Q2150" s="255"/>
      <c r="R2150" s="255"/>
      <c r="S2150" s="255"/>
      <c r="T2150" s="256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7" t="s">
        <v>233</v>
      </c>
      <c r="AU2150" s="257" t="s">
        <v>89</v>
      </c>
      <c r="AV2150" s="13" t="s">
        <v>87</v>
      </c>
      <c r="AW2150" s="13" t="s">
        <v>35</v>
      </c>
      <c r="AX2150" s="13" t="s">
        <v>80</v>
      </c>
      <c r="AY2150" s="257" t="s">
        <v>222</v>
      </c>
    </row>
    <row r="2151" s="13" customFormat="1">
      <c r="A2151" s="13"/>
      <c r="B2151" s="247"/>
      <c r="C2151" s="248"/>
      <c r="D2151" s="249" t="s">
        <v>233</v>
      </c>
      <c r="E2151" s="250" t="s">
        <v>1</v>
      </c>
      <c r="F2151" s="251" t="s">
        <v>1848</v>
      </c>
      <c r="G2151" s="248"/>
      <c r="H2151" s="250" t="s">
        <v>1</v>
      </c>
      <c r="I2151" s="252"/>
      <c r="J2151" s="248"/>
      <c r="K2151" s="248"/>
      <c r="L2151" s="253"/>
      <c r="M2151" s="254"/>
      <c r="N2151" s="255"/>
      <c r="O2151" s="255"/>
      <c r="P2151" s="255"/>
      <c r="Q2151" s="255"/>
      <c r="R2151" s="255"/>
      <c r="S2151" s="255"/>
      <c r="T2151" s="256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7" t="s">
        <v>233</v>
      </c>
      <c r="AU2151" s="257" t="s">
        <v>89</v>
      </c>
      <c r="AV2151" s="13" t="s">
        <v>87</v>
      </c>
      <c r="AW2151" s="13" t="s">
        <v>35</v>
      </c>
      <c r="AX2151" s="13" t="s">
        <v>80</v>
      </c>
      <c r="AY2151" s="257" t="s">
        <v>222</v>
      </c>
    </row>
    <row r="2152" s="13" customFormat="1">
      <c r="A2152" s="13"/>
      <c r="B2152" s="247"/>
      <c r="C2152" s="248"/>
      <c r="D2152" s="249" t="s">
        <v>233</v>
      </c>
      <c r="E2152" s="250" t="s">
        <v>1</v>
      </c>
      <c r="F2152" s="251" t="s">
        <v>237</v>
      </c>
      <c r="G2152" s="248"/>
      <c r="H2152" s="250" t="s">
        <v>1</v>
      </c>
      <c r="I2152" s="252"/>
      <c r="J2152" s="248"/>
      <c r="K2152" s="248"/>
      <c r="L2152" s="253"/>
      <c r="M2152" s="254"/>
      <c r="N2152" s="255"/>
      <c r="O2152" s="255"/>
      <c r="P2152" s="255"/>
      <c r="Q2152" s="255"/>
      <c r="R2152" s="255"/>
      <c r="S2152" s="255"/>
      <c r="T2152" s="256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7" t="s">
        <v>233</v>
      </c>
      <c r="AU2152" s="257" t="s">
        <v>89</v>
      </c>
      <c r="AV2152" s="13" t="s">
        <v>87</v>
      </c>
      <c r="AW2152" s="13" t="s">
        <v>35</v>
      </c>
      <c r="AX2152" s="13" t="s">
        <v>80</v>
      </c>
      <c r="AY2152" s="257" t="s">
        <v>222</v>
      </c>
    </row>
    <row r="2153" s="14" customFormat="1">
      <c r="A2153" s="14"/>
      <c r="B2153" s="258"/>
      <c r="C2153" s="259"/>
      <c r="D2153" s="249" t="s">
        <v>233</v>
      </c>
      <c r="E2153" s="260" t="s">
        <v>1</v>
      </c>
      <c r="F2153" s="261" t="s">
        <v>1142</v>
      </c>
      <c r="G2153" s="259"/>
      <c r="H2153" s="262">
        <v>1</v>
      </c>
      <c r="I2153" s="263"/>
      <c r="J2153" s="259"/>
      <c r="K2153" s="259"/>
      <c r="L2153" s="264"/>
      <c r="M2153" s="265"/>
      <c r="N2153" s="266"/>
      <c r="O2153" s="266"/>
      <c r="P2153" s="266"/>
      <c r="Q2153" s="266"/>
      <c r="R2153" s="266"/>
      <c r="S2153" s="266"/>
      <c r="T2153" s="267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8" t="s">
        <v>233</v>
      </c>
      <c r="AU2153" s="268" t="s">
        <v>89</v>
      </c>
      <c r="AV2153" s="14" t="s">
        <v>89</v>
      </c>
      <c r="AW2153" s="14" t="s">
        <v>35</v>
      </c>
      <c r="AX2153" s="14" t="s">
        <v>80</v>
      </c>
      <c r="AY2153" s="268" t="s">
        <v>222</v>
      </c>
    </row>
    <row r="2154" s="15" customFormat="1">
      <c r="A2154" s="15"/>
      <c r="B2154" s="269"/>
      <c r="C2154" s="270"/>
      <c r="D2154" s="249" t="s">
        <v>233</v>
      </c>
      <c r="E2154" s="271" t="s">
        <v>1</v>
      </c>
      <c r="F2154" s="272" t="s">
        <v>242</v>
      </c>
      <c r="G2154" s="270"/>
      <c r="H2154" s="273">
        <v>1</v>
      </c>
      <c r="I2154" s="274"/>
      <c r="J2154" s="270"/>
      <c r="K2154" s="270"/>
      <c r="L2154" s="275"/>
      <c r="M2154" s="276"/>
      <c r="N2154" s="277"/>
      <c r="O2154" s="277"/>
      <c r="P2154" s="277"/>
      <c r="Q2154" s="277"/>
      <c r="R2154" s="277"/>
      <c r="S2154" s="277"/>
      <c r="T2154" s="278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79" t="s">
        <v>233</v>
      </c>
      <c r="AU2154" s="279" t="s">
        <v>89</v>
      </c>
      <c r="AV2154" s="15" t="s">
        <v>114</v>
      </c>
      <c r="AW2154" s="15" t="s">
        <v>35</v>
      </c>
      <c r="AX2154" s="15" t="s">
        <v>87</v>
      </c>
      <c r="AY2154" s="279" t="s">
        <v>222</v>
      </c>
    </row>
    <row r="2155" s="2" customFormat="1" ht="24.15" customHeight="1">
      <c r="A2155" s="40"/>
      <c r="B2155" s="41"/>
      <c r="C2155" s="229" t="s">
        <v>1849</v>
      </c>
      <c r="D2155" s="229" t="s">
        <v>225</v>
      </c>
      <c r="E2155" s="230" t="s">
        <v>1850</v>
      </c>
      <c r="F2155" s="231" t="s">
        <v>1851</v>
      </c>
      <c r="G2155" s="232" t="s">
        <v>477</v>
      </c>
      <c r="H2155" s="233">
        <v>2</v>
      </c>
      <c r="I2155" s="234"/>
      <c r="J2155" s="235">
        <f>ROUND(I2155*H2155,2)</f>
        <v>0</v>
      </c>
      <c r="K2155" s="231" t="s">
        <v>229</v>
      </c>
      <c r="L2155" s="46"/>
      <c r="M2155" s="236" t="s">
        <v>1</v>
      </c>
      <c r="N2155" s="237" t="s">
        <v>45</v>
      </c>
      <c r="O2155" s="93"/>
      <c r="P2155" s="238">
        <f>O2155*H2155</f>
        <v>0</v>
      </c>
      <c r="Q2155" s="238">
        <v>8.0000000000000007E-05</v>
      </c>
      <c r="R2155" s="238">
        <f>Q2155*H2155</f>
        <v>0.00016000000000000001</v>
      </c>
      <c r="S2155" s="238">
        <v>0</v>
      </c>
      <c r="T2155" s="239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40" t="s">
        <v>267</v>
      </c>
      <c r="AT2155" s="240" t="s">
        <v>225</v>
      </c>
      <c r="AU2155" s="240" t="s">
        <v>89</v>
      </c>
      <c r="AY2155" s="19" t="s">
        <v>222</v>
      </c>
      <c r="BE2155" s="241">
        <f>IF(N2155="základní",J2155,0)</f>
        <v>0</v>
      </c>
      <c r="BF2155" s="241">
        <f>IF(N2155="snížená",J2155,0)</f>
        <v>0</v>
      </c>
      <c r="BG2155" s="241">
        <f>IF(N2155="zákl. přenesená",J2155,0)</f>
        <v>0</v>
      </c>
      <c r="BH2155" s="241">
        <f>IF(N2155="sníž. přenesená",J2155,0)</f>
        <v>0</v>
      </c>
      <c r="BI2155" s="241">
        <f>IF(N2155="nulová",J2155,0)</f>
        <v>0</v>
      </c>
      <c r="BJ2155" s="19" t="s">
        <v>87</v>
      </c>
      <c r="BK2155" s="241">
        <f>ROUND(I2155*H2155,2)</f>
        <v>0</v>
      </c>
      <c r="BL2155" s="19" t="s">
        <v>267</v>
      </c>
      <c r="BM2155" s="240" t="s">
        <v>1852</v>
      </c>
    </row>
    <row r="2156" s="2" customFormat="1">
      <c r="A2156" s="40"/>
      <c r="B2156" s="41"/>
      <c r="C2156" s="42"/>
      <c r="D2156" s="242" t="s">
        <v>231</v>
      </c>
      <c r="E2156" s="42"/>
      <c r="F2156" s="243" t="s">
        <v>1853</v>
      </c>
      <c r="G2156" s="42"/>
      <c r="H2156" s="42"/>
      <c r="I2156" s="244"/>
      <c r="J2156" s="42"/>
      <c r="K2156" s="42"/>
      <c r="L2156" s="46"/>
      <c r="M2156" s="245"/>
      <c r="N2156" s="246"/>
      <c r="O2156" s="93"/>
      <c r="P2156" s="93"/>
      <c r="Q2156" s="93"/>
      <c r="R2156" s="93"/>
      <c r="S2156" s="93"/>
      <c r="T2156" s="94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231</v>
      </c>
      <c r="AU2156" s="19" t="s">
        <v>89</v>
      </c>
    </row>
    <row r="2157" s="13" customFormat="1">
      <c r="A2157" s="13"/>
      <c r="B2157" s="247"/>
      <c r="C2157" s="248"/>
      <c r="D2157" s="249" t="s">
        <v>233</v>
      </c>
      <c r="E2157" s="250" t="s">
        <v>1</v>
      </c>
      <c r="F2157" s="251" t="s">
        <v>1854</v>
      </c>
      <c r="G2157" s="248"/>
      <c r="H2157" s="250" t="s">
        <v>1</v>
      </c>
      <c r="I2157" s="252"/>
      <c r="J2157" s="248"/>
      <c r="K2157" s="248"/>
      <c r="L2157" s="253"/>
      <c r="M2157" s="254"/>
      <c r="N2157" s="255"/>
      <c r="O2157" s="255"/>
      <c r="P2157" s="255"/>
      <c r="Q2157" s="255"/>
      <c r="R2157" s="255"/>
      <c r="S2157" s="255"/>
      <c r="T2157" s="256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7" t="s">
        <v>233</v>
      </c>
      <c r="AU2157" s="257" t="s">
        <v>89</v>
      </c>
      <c r="AV2157" s="13" t="s">
        <v>87</v>
      </c>
      <c r="AW2157" s="13" t="s">
        <v>35</v>
      </c>
      <c r="AX2157" s="13" t="s">
        <v>80</v>
      </c>
      <c r="AY2157" s="257" t="s">
        <v>222</v>
      </c>
    </row>
    <row r="2158" s="13" customFormat="1">
      <c r="A2158" s="13"/>
      <c r="B2158" s="247"/>
      <c r="C2158" s="248"/>
      <c r="D2158" s="249" t="s">
        <v>233</v>
      </c>
      <c r="E2158" s="250" t="s">
        <v>1</v>
      </c>
      <c r="F2158" s="251" t="s">
        <v>1855</v>
      </c>
      <c r="G2158" s="248"/>
      <c r="H2158" s="250" t="s">
        <v>1</v>
      </c>
      <c r="I2158" s="252"/>
      <c r="J2158" s="248"/>
      <c r="K2158" s="248"/>
      <c r="L2158" s="253"/>
      <c r="M2158" s="254"/>
      <c r="N2158" s="255"/>
      <c r="O2158" s="255"/>
      <c r="P2158" s="255"/>
      <c r="Q2158" s="255"/>
      <c r="R2158" s="255"/>
      <c r="S2158" s="255"/>
      <c r="T2158" s="256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7" t="s">
        <v>233</v>
      </c>
      <c r="AU2158" s="257" t="s">
        <v>89</v>
      </c>
      <c r="AV2158" s="13" t="s">
        <v>87</v>
      </c>
      <c r="AW2158" s="13" t="s">
        <v>35</v>
      </c>
      <c r="AX2158" s="13" t="s">
        <v>80</v>
      </c>
      <c r="AY2158" s="257" t="s">
        <v>222</v>
      </c>
    </row>
    <row r="2159" s="14" customFormat="1">
      <c r="A2159" s="14"/>
      <c r="B2159" s="258"/>
      <c r="C2159" s="259"/>
      <c r="D2159" s="249" t="s">
        <v>233</v>
      </c>
      <c r="E2159" s="260" t="s">
        <v>1</v>
      </c>
      <c r="F2159" s="261" t="s">
        <v>1179</v>
      </c>
      <c r="G2159" s="259"/>
      <c r="H2159" s="262">
        <v>2</v>
      </c>
      <c r="I2159" s="263"/>
      <c r="J2159" s="259"/>
      <c r="K2159" s="259"/>
      <c r="L2159" s="264"/>
      <c r="M2159" s="265"/>
      <c r="N2159" s="266"/>
      <c r="O2159" s="266"/>
      <c r="P2159" s="266"/>
      <c r="Q2159" s="266"/>
      <c r="R2159" s="266"/>
      <c r="S2159" s="266"/>
      <c r="T2159" s="267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8" t="s">
        <v>233</v>
      </c>
      <c r="AU2159" s="268" t="s">
        <v>89</v>
      </c>
      <c r="AV2159" s="14" t="s">
        <v>89</v>
      </c>
      <c r="AW2159" s="14" t="s">
        <v>35</v>
      </c>
      <c r="AX2159" s="14" t="s">
        <v>80</v>
      </c>
      <c r="AY2159" s="268" t="s">
        <v>222</v>
      </c>
    </row>
    <row r="2160" s="15" customFormat="1">
      <c r="A2160" s="15"/>
      <c r="B2160" s="269"/>
      <c r="C2160" s="270"/>
      <c r="D2160" s="249" t="s">
        <v>233</v>
      </c>
      <c r="E2160" s="271" t="s">
        <v>1</v>
      </c>
      <c r="F2160" s="272" t="s">
        <v>242</v>
      </c>
      <c r="G2160" s="270"/>
      <c r="H2160" s="273">
        <v>2</v>
      </c>
      <c r="I2160" s="274"/>
      <c r="J2160" s="270"/>
      <c r="K2160" s="270"/>
      <c r="L2160" s="275"/>
      <c r="M2160" s="276"/>
      <c r="N2160" s="277"/>
      <c r="O2160" s="277"/>
      <c r="P2160" s="277"/>
      <c r="Q2160" s="277"/>
      <c r="R2160" s="277"/>
      <c r="S2160" s="277"/>
      <c r="T2160" s="278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79" t="s">
        <v>233</v>
      </c>
      <c r="AU2160" s="279" t="s">
        <v>89</v>
      </c>
      <c r="AV2160" s="15" t="s">
        <v>114</v>
      </c>
      <c r="AW2160" s="15" t="s">
        <v>35</v>
      </c>
      <c r="AX2160" s="15" t="s">
        <v>87</v>
      </c>
      <c r="AY2160" s="279" t="s">
        <v>222</v>
      </c>
    </row>
    <row r="2161" s="2" customFormat="1" ht="16.5" customHeight="1">
      <c r="A2161" s="40"/>
      <c r="B2161" s="41"/>
      <c r="C2161" s="229" t="s">
        <v>1478</v>
      </c>
      <c r="D2161" s="229" t="s">
        <v>225</v>
      </c>
      <c r="E2161" s="230" t="s">
        <v>1782</v>
      </c>
      <c r="F2161" s="231" t="s">
        <v>1783</v>
      </c>
      <c r="G2161" s="232" t="s">
        <v>1198</v>
      </c>
      <c r="H2161" s="233">
        <v>40</v>
      </c>
      <c r="I2161" s="234"/>
      <c r="J2161" s="235">
        <f>ROUND(I2161*H2161,2)</f>
        <v>0</v>
      </c>
      <c r="K2161" s="231" t="s">
        <v>229</v>
      </c>
      <c r="L2161" s="46"/>
      <c r="M2161" s="236" t="s">
        <v>1</v>
      </c>
      <c r="N2161" s="237" t="s">
        <v>45</v>
      </c>
      <c r="O2161" s="93"/>
      <c r="P2161" s="238">
        <f>O2161*H2161</f>
        <v>0</v>
      </c>
      <c r="Q2161" s="238">
        <v>0</v>
      </c>
      <c r="R2161" s="238">
        <f>Q2161*H2161</f>
        <v>0</v>
      </c>
      <c r="S2161" s="238">
        <v>0</v>
      </c>
      <c r="T2161" s="239">
        <f>S2161*H2161</f>
        <v>0</v>
      </c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R2161" s="240" t="s">
        <v>267</v>
      </c>
      <c r="AT2161" s="240" t="s">
        <v>225</v>
      </c>
      <c r="AU2161" s="240" t="s">
        <v>89</v>
      </c>
      <c r="AY2161" s="19" t="s">
        <v>222</v>
      </c>
      <c r="BE2161" s="241">
        <f>IF(N2161="základní",J2161,0)</f>
        <v>0</v>
      </c>
      <c r="BF2161" s="241">
        <f>IF(N2161="snížená",J2161,0)</f>
        <v>0</v>
      </c>
      <c r="BG2161" s="241">
        <f>IF(N2161="zákl. přenesená",J2161,0)</f>
        <v>0</v>
      </c>
      <c r="BH2161" s="241">
        <f>IF(N2161="sníž. přenesená",J2161,0)</f>
        <v>0</v>
      </c>
      <c r="BI2161" s="241">
        <f>IF(N2161="nulová",J2161,0)</f>
        <v>0</v>
      </c>
      <c r="BJ2161" s="19" t="s">
        <v>87</v>
      </c>
      <c r="BK2161" s="241">
        <f>ROUND(I2161*H2161,2)</f>
        <v>0</v>
      </c>
      <c r="BL2161" s="19" t="s">
        <v>267</v>
      </c>
      <c r="BM2161" s="240" t="s">
        <v>1856</v>
      </c>
    </row>
    <row r="2162" s="2" customFormat="1">
      <c r="A2162" s="40"/>
      <c r="B2162" s="41"/>
      <c r="C2162" s="42"/>
      <c r="D2162" s="242" t="s">
        <v>231</v>
      </c>
      <c r="E2162" s="42"/>
      <c r="F2162" s="243" t="s">
        <v>1785</v>
      </c>
      <c r="G2162" s="42"/>
      <c r="H2162" s="42"/>
      <c r="I2162" s="244"/>
      <c r="J2162" s="42"/>
      <c r="K2162" s="42"/>
      <c r="L2162" s="46"/>
      <c r="M2162" s="245"/>
      <c r="N2162" s="246"/>
      <c r="O2162" s="93"/>
      <c r="P2162" s="93"/>
      <c r="Q2162" s="93"/>
      <c r="R2162" s="93"/>
      <c r="S2162" s="93"/>
      <c r="T2162" s="94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T2162" s="19" t="s">
        <v>231</v>
      </c>
      <c r="AU2162" s="19" t="s">
        <v>89</v>
      </c>
    </row>
    <row r="2163" s="13" customFormat="1">
      <c r="A2163" s="13"/>
      <c r="B2163" s="247"/>
      <c r="C2163" s="248"/>
      <c r="D2163" s="249" t="s">
        <v>233</v>
      </c>
      <c r="E2163" s="250" t="s">
        <v>1</v>
      </c>
      <c r="F2163" s="251" t="s">
        <v>1233</v>
      </c>
      <c r="G2163" s="248"/>
      <c r="H2163" s="250" t="s">
        <v>1</v>
      </c>
      <c r="I2163" s="252"/>
      <c r="J2163" s="248"/>
      <c r="K2163" s="248"/>
      <c r="L2163" s="253"/>
      <c r="M2163" s="254"/>
      <c r="N2163" s="255"/>
      <c r="O2163" s="255"/>
      <c r="P2163" s="255"/>
      <c r="Q2163" s="255"/>
      <c r="R2163" s="255"/>
      <c r="S2163" s="255"/>
      <c r="T2163" s="256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7" t="s">
        <v>233</v>
      </c>
      <c r="AU2163" s="257" t="s">
        <v>89</v>
      </c>
      <c r="AV2163" s="13" t="s">
        <v>87</v>
      </c>
      <c r="AW2163" s="13" t="s">
        <v>35</v>
      </c>
      <c r="AX2163" s="13" t="s">
        <v>80</v>
      </c>
      <c r="AY2163" s="257" t="s">
        <v>222</v>
      </c>
    </row>
    <row r="2164" s="13" customFormat="1">
      <c r="A2164" s="13"/>
      <c r="B2164" s="247"/>
      <c r="C2164" s="248"/>
      <c r="D2164" s="249" t="s">
        <v>233</v>
      </c>
      <c r="E2164" s="250" t="s">
        <v>1</v>
      </c>
      <c r="F2164" s="251" t="s">
        <v>1234</v>
      </c>
      <c r="G2164" s="248"/>
      <c r="H2164" s="250" t="s">
        <v>1</v>
      </c>
      <c r="I2164" s="252"/>
      <c r="J2164" s="248"/>
      <c r="K2164" s="248"/>
      <c r="L2164" s="253"/>
      <c r="M2164" s="254"/>
      <c r="N2164" s="255"/>
      <c r="O2164" s="255"/>
      <c r="P2164" s="255"/>
      <c r="Q2164" s="255"/>
      <c r="R2164" s="255"/>
      <c r="S2164" s="255"/>
      <c r="T2164" s="256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7" t="s">
        <v>233</v>
      </c>
      <c r="AU2164" s="257" t="s">
        <v>89</v>
      </c>
      <c r="AV2164" s="13" t="s">
        <v>87</v>
      </c>
      <c r="AW2164" s="13" t="s">
        <v>35</v>
      </c>
      <c r="AX2164" s="13" t="s">
        <v>80</v>
      </c>
      <c r="AY2164" s="257" t="s">
        <v>222</v>
      </c>
    </row>
    <row r="2165" s="13" customFormat="1">
      <c r="A2165" s="13"/>
      <c r="B2165" s="247"/>
      <c r="C2165" s="248"/>
      <c r="D2165" s="249" t="s">
        <v>233</v>
      </c>
      <c r="E2165" s="250" t="s">
        <v>1</v>
      </c>
      <c r="F2165" s="251" t="s">
        <v>1857</v>
      </c>
      <c r="G2165" s="248"/>
      <c r="H2165" s="250" t="s">
        <v>1</v>
      </c>
      <c r="I2165" s="252"/>
      <c r="J2165" s="248"/>
      <c r="K2165" s="248"/>
      <c r="L2165" s="253"/>
      <c r="M2165" s="254"/>
      <c r="N2165" s="255"/>
      <c r="O2165" s="255"/>
      <c r="P2165" s="255"/>
      <c r="Q2165" s="255"/>
      <c r="R2165" s="255"/>
      <c r="S2165" s="255"/>
      <c r="T2165" s="256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7" t="s">
        <v>233</v>
      </c>
      <c r="AU2165" s="257" t="s">
        <v>89</v>
      </c>
      <c r="AV2165" s="13" t="s">
        <v>87</v>
      </c>
      <c r="AW2165" s="13" t="s">
        <v>35</v>
      </c>
      <c r="AX2165" s="13" t="s">
        <v>80</v>
      </c>
      <c r="AY2165" s="257" t="s">
        <v>222</v>
      </c>
    </row>
    <row r="2166" s="14" customFormat="1">
      <c r="A2166" s="14"/>
      <c r="B2166" s="258"/>
      <c r="C2166" s="259"/>
      <c r="D2166" s="249" t="s">
        <v>233</v>
      </c>
      <c r="E2166" s="260" t="s">
        <v>1</v>
      </c>
      <c r="F2166" s="261" t="s">
        <v>1858</v>
      </c>
      <c r="G2166" s="259"/>
      <c r="H2166" s="262">
        <v>40</v>
      </c>
      <c r="I2166" s="263"/>
      <c r="J2166" s="259"/>
      <c r="K2166" s="259"/>
      <c r="L2166" s="264"/>
      <c r="M2166" s="265"/>
      <c r="N2166" s="266"/>
      <c r="O2166" s="266"/>
      <c r="P2166" s="266"/>
      <c r="Q2166" s="266"/>
      <c r="R2166" s="266"/>
      <c r="S2166" s="266"/>
      <c r="T2166" s="267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8" t="s">
        <v>233</v>
      </c>
      <c r="AU2166" s="268" t="s">
        <v>89</v>
      </c>
      <c r="AV2166" s="14" t="s">
        <v>89</v>
      </c>
      <c r="AW2166" s="14" t="s">
        <v>35</v>
      </c>
      <c r="AX2166" s="14" t="s">
        <v>80</v>
      </c>
      <c r="AY2166" s="268" t="s">
        <v>222</v>
      </c>
    </row>
    <row r="2167" s="15" customFormat="1">
      <c r="A2167" s="15"/>
      <c r="B2167" s="269"/>
      <c r="C2167" s="270"/>
      <c r="D2167" s="249" t="s">
        <v>233</v>
      </c>
      <c r="E2167" s="271" t="s">
        <v>1</v>
      </c>
      <c r="F2167" s="272" t="s">
        <v>242</v>
      </c>
      <c r="G2167" s="270"/>
      <c r="H2167" s="273">
        <v>40</v>
      </c>
      <c r="I2167" s="274"/>
      <c r="J2167" s="270"/>
      <c r="K2167" s="270"/>
      <c r="L2167" s="275"/>
      <c r="M2167" s="276"/>
      <c r="N2167" s="277"/>
      <c r="O2167" s="277"/>
      <c r="P2167" s="277"/>
      <c r="Q2167" s="277"/>
      <c r="R2167" s="277"/>
      <c r="S2167" s="277"/>
      <c r="T2167" s="278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79" t="s">
        <v>233</v>
      </c>
      <c r="AU2167" s="279" t="s">
        <v>89</v>
      </c>
      <c r="AV2167" s="15" t="s">
        <v>114</v>
      </c>
      <c r="AW2167" s="15" t="s">
        <v>35</v>
      </c>
      <c r="AX2167" s="15" t="s">
        <v>87</v>
      </c>
      <c r="AY2167" s="279" t="s">
        <v>222</v>
      </c>
    </row>
    <row r="2168" s="2" customFormat="1" ht="21.75" customHeight="1">
      <c r="A2168" s="40"/>
      <c r="B2168" s="41"/>
      <c r="C2168" s="280" t="s">
        <v>1859</v>
      </c>
      <c r="D2168" s="280" t="s">
        <v>367</v>
      </c>
      <c r="E2168" s="281" t="s">
        <v>1860</v>
      </c>
      <c r="F2168" s="282" t="s">
        <v>1861</v>
      </c>
      <c r="G2168" s="283" t="s">
        <v>477</v>
      </c>
      <c r="H2168" s="284">
        <v>18</v>
      </c>
      <c r="I2168" s="285"/>
      <c r="J2168" s="286">
        <f>ROUND(I2168*H2168,2)</f>
        <v>0</v>
      </c>
      <c r="K2168" s="282" t="s">
        <v>1230</v>
      </c>
      <c r="L2168" s="287"/>
      <c r="M2168" s="288" t="s">
        <v>1</v>
      </c>
      <c r="N2168" s="289" t="s">
        <v>45</v>
      </c>
      <c r="O2168" s="93"/>
      <c r="P2168" s="238">
        <f>O2168*H2168</f>
        <v>0</v>
      </c>
      <c r="Q2168" s="238">
        <v>0</v>
      </c>
      <c r="R2168" s="238">
        <f>Q2168*H2168</f>
        <v>0</v>
      </c>
      <c r="S2168" s="238">
        <v>0</v>
      </c>
      <c r="T2168" s="239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40" t="s">
        <v>468</v>
      </c>
      <c r="AT2168" s="240" t="s">
        <v>367</v>
      </c>
      <c r="AU2168" s="240" t="s">
        <v>89</v>
      </c>
      <c r="AY2168" s="19" t="s">
        <v>222</v>
      </c>
      <c r="BE2168" s="241">
        <f>IF(N2168="základní",J2168,0)</f>
        <v>0</v>
      </c>
      <c r="BF2168" s="241">
        <f>IF(N2168="snížená",J2168,0)</f>
        <v>0</v>
      </c>
      <c r="BG2168" s="241">
        <f>IF(N2168="zákl. přenesená",J2168,0)</f>
        <v>0</v>
      </c>
      <c r="BH2168" s="241">
        <f>IF(N2168="sníž. přenesená",J2168,0)</f>
        <v>0</v>
      </c>
      <c r="BI2168" s="241">
        <f>IF(N2168="nulová",J2168,0)</f>
        <v>0</v>
      </c>
      <c r="BJ2168" s="19" t="s">
        <v>87</v>
      </c>
      <c r="BK2168" s="241">
        <f>ROUND(I2168*H2168,2)</f>
        <v>0</v>
      </c>
      <c r="BL2168" s="19" t="s">
        <v>267</v>
      </c>
      <c r="BM2168" s="240" t="s">
        <v>1862</v>
      </c>
    </row>
    <row r="2169" s="2" customFormat="1">
      <c r="A2169" s="40"/>
      <c r="B2169" s="41"/>
      <c r="C2169" s="42"/>
      <c r="D2169" s="249" t="s">
        <v>1184</v>
      </c>
      <c r="E2169" s="42"/>
      <c r="F2169" s="314" t="s">
        <v>1863</v>
      </c>
      <c r="G2169" s="42"/>
      <c r="H2169" s="42"/>
      <c r="I2169" s="244"/>
      <c r="J2169" s="42"/>
      <c r="K2169" s="42"/>
      <c r="L2169" s="46"/>
      <c r="M2169" s="245"/>
      <c r="N2169" s="246"/>
      <c r="O2169" s="93"/>
      <c r="P2169" s="93"/>
      <c r="Q2169" s="93"/>
      <c r="R2169" s="93"/>
      <c r="S2169" s="93"/>
      <c r="T2169" s="94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1184</v>
      </c>
      <c r="AU2169" s="19" t="s">
        <v>89</v>
      </c>
    </row>
    <row r="2170" s="13" customFormat="1">
      <c r="A2170" s="13"/>
      <c r="B2170" s="247"/>
      <c r="C2170" s="248"/>
      <c r="D2170" s="249" t="s">
        <v>233</v>
      </c>
      <c r="E2170" s="250" t="s">
        <v>1</v>
      </c>
      <c r="F2170" s="251" t="s">
        <v>1233</v>
      </c>
      <c r="G2170" s="248"/>
      <c r="H2170" s="250" t="s">
        <v>1</v>
      </c>
      <c r="I2170" s="252"/>
      <c r="J2170" s="248"/>
      <c r="K2170" s="248"/>
      <c r="L2170" s="253"/>
      <c r="M2170" s="254"/>
      <c r="N2170" s="255"/>
      <c r="O2170" s="255"/>
      <c r="P2170" s="255"/>
      <c r="Q2170" s="255"/>
      <c r="R2170" s="255"/>
      <c r="S2170" s="255"/>
      <c r="T2170" s="256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7" t="s">
        <v>233</v>
      </c>
      <c r="AU2170" s="257" t="s">
        <v>89</v>
      </c>
      <c r="AV2170" s="13" t="s">
        <v>87</v>
      </c>
      <c r="AW2170" s="13" t="s">
        <v>35</v>
      </c>
      <c r="AX2170" s="13" t="s">
        <v>80</v>
      </c>
      <c r="AY2170" s="257" t="s">
        <v>222</v>
      </c>
    </row>
    <row r="2171" s="13" customFormat="1">
      <c r="A2171" s="13"/>
      <c r="B2171" s="247"/>
      <c r="C2171" s="248"/>
      <c r="D2171" s="249" t="s">
        <v>233</v>
      </c>
      <c r="E2171" s="250" t="s">
        <v>1</v>
      </c>
      <c r="F2171" s="251" t="s">
        <v>1234</v>
      </c>
      <c r="G2171" s="248"/>
      <c r="H2171" s="250" t="s">
        <v>1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7" t="s">
        <v>233</v>
      </c>
      <c r="AU2171" s="257" t="s">
        <v>89</v>
      </c>
      <c r="AV2171" s="13" t="s">
        <v>87</v>
      </c>
      <c r="AW2171" s="13" t="s">
        <v>35</v>
      </c>
      <c r="AX2171" s="13" t="s">
        <v>80</v>
      </c>
      <c r="AY2171" s="257" t="s">
        <v>222</v>
      </c>
    </row>
    <row r="2172" s="13" customFormat="1">
      <c r="A2172" s="13"/>
      <c r="B2172" s="247"/>
      <c r="C2172" s="248"/>
      <c r="D2172" s="249" t="s">
        <v>233</v>
      </c>
      <c r="E2172" s="250" t="s">
        <v>1</v>
      </c>
      <c r="F2172" s="251" t="s">
        <v>1864</v>
      </c>
      <c r="G2172" s="248"/>
      <c r="H2172" s="250" t="s">
        <v>1</v>
      </c>
      <c r="I2172" s="252"/>
      <c r="J2172" s="248"/>
      <c r="K2172" s="248"/>
      <c r="L2172" s="253"/>
      <c r="M2172" s="254"/>
      <c r="N2172" s="255"/>
      <c r="O2172" s="255"/>
      <c r="P2172" s="255"/>
      <c r="Q2172" s="255"/>
      <c r="R2172" s="255"/>
      <c r="S2172" s="255"/>
      <c r="T2172" s="256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7" t="s">
        <v>233</v>
      </c>
      <c r="AU2172" s="257" t="s">
        <v>89</v>
      </c>
      <c r="AV2172" s="13" t="s">
        <v>87</v>
      </c>
      <c r="AW2172" s="13" t="s">
        <v>35</v>
      </c>
      <c r="AX2172" s="13" t="s">
        <v>80</v>
      </c>
      <c r="AY2172" s="257" t="s">
        <v>222</v>
      </c>
    </row>
    <row r="2173" s="13" customFormat="1">
      <c r="A2173" s="13"/>
      <c r="B2173" s="247"/>
      <c r="C2173" s="248"/>
      <c r="D2173" s="249" t="s">
        <v>233</v>
      </c>
      <c r="E2173" s="250" t="s">
        <v>1</v>
      </c>
      <c r="F2173" s="251" t="s">
        <v>237</v>
      </c>
      <c r="G2173" s="248"/>
      <c r="H2173" s="250" t="s">
        <v>1</v>
      </c>
      <c r="I2173" s="252"/>
      <c r="J2173" s="248"/>
      <c r="K2173" s="248"/>
      <c r="L2173" s="253"/>
      <c r="M2173" s="254"/>
      <c r="N2173" s="255"/>
      <c r="O2173" s="255"/>
      <c r="P2173" s="255"/>
      <c r="Q2173" s="255"/>
      <c r="R2173" s="255"/>
      <c r="S2173" s="255"/>
      <c r="T2173" s="256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7" t="s">
        <v>233</v>
      </c>
      <c r="AU2173" s="257" t="s">
        <v>89</v>
      </c>
      <c r="AV2173" s="13" t="s">
        <v>87</v>
      </c>
      <c r="AW2173" s="13" t="s">
        <v>35</v>
      </c>
      <c r="AX2173" s="13" t="s">
        <v>80</v>
      </c>
      <c r="AY2173" s="257" t="s">
        <v>222</v>
      </c>
    </row>
    <row r="2174" s="13" customFormat="1">
      <c r="A2174" s="13"/>
      <c r="B2174" s="247"/>
      <c r="C2174" s="248"/>
      <c r="D2174" s="249" t="s">
        <v>233</v>
      </c>
      <c r="E2174" s="250" t="s">
        <v>1</v>
      </c>
      <c r="F2174" s="251" t="s">
        <v>1865</v>
      </c>
      <c r="G2174" s="248"/>
      <c r="H2174" s="250" t="s">
        <v>1</v>
      </c>
      <c r="I2174" s="252"/>
      <c r="J2174" s="248"/>
      <c r="K2174" s="248"/>
      <c r="L2174" s="253"/>
      <c r="M2174" s="254"/>
      <c r="N2174" s="255"/>
      <c r="O2174" s="255"/>
      <c r="P2174" s="255"/>
      <c r="Q2174" s="255"/>
      <c r="R2174" s="255"/>
      <c r="S2174" s="255"/>
      <c r="T2174" s="256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7" t="s">
        <v>233</v>
      </c>
      <c r="AU2174" s="257" t="s">
        <v>89</v>
      </c>
      <c r="AV2174" s="13" t="s">
        <v>87</v>
      </c>
      <c r="AW2174" s="13" t="s">
        <v>35</v>
      </c>
      <c r="AX2174" s="13" t="s">
        <v>80</v>
      </c>
      <c r="AY2174" s="257" t="s">
        <v>222</v>
      </c>
    </row>
    <row r="2175" s="14" customFormat="1">
      <c r="A2175" s="14"/>
      <c r="B2175" s="258"/>
      <c r="C2175" s="259"/>
      <c r="D2175" s="249" t="s">
        <v>233</v>
      </c>
      <c r="E2175" s="260" t="s">
        <v>1</v>
      </c>
      <c r="F2175" s="261" t="s">
        <v>1866</v>
      </c>
      <c r="G2175" s="259"/>
      <c r="H2175" s="262">
        <v>18</v>
      </c>
      <c r="I2175" s="263"/>
      <c r="J2175" s="259"/>
      <c r="K2175" s="259"/>
      <c r="L2175" s="264"/>
      <c r="M2175" s="265"/>
      <c r="N2175" s="266"/>
      <c r="O2175" s="266"/>
      <c r="P2175" s="266"/>
      <c r="Q2175" s="266"/>
      <c r="R2175" s="266"/>
      <c r="S2175" s="266"/>
      <c r="T2175" s="267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68" t="s">
        <v>233</v>
      </c>
      <c r="AU2175" s="268" t="s">
        <v>89</v>
      </c>
      <c r="AV2175" s="14" t="s">
        <v>89</v>
      </c>
      <c r="AW2175" s="14" t="s">
        <v>35</v>
      </c>
      <c r="AX2175" s="14" t="s">
        <v>80</v>
      </c>
      <c r="AY2175" s="268" t="s">
        <v>222</v>
      </c>
    </row>
    <row r="2176" s="15" customFormat="1">
      <c r="A2176" s="15"/>
      <c r="B2176" s="269"/>
      <c r="C2176" s="270"/>
      <c r="D2176" s="249" t="s">
        <v>233</v>
      </c>
      <c r="E2176" s="271" t="s">
        <v>1</v>
      </c>
      <c r="F2176" s="272" t="s">
        <v>242</v>
      </c>
      <c r="G2176" s="270"/>
      <c r="H2176" s="273">
        <v>18</v>
      </c>
      <c r="I2176" s="274"/>
      <c r="J2176" s="270"/>
      <c r="K2176" s="270"/>
      <c r="L2176" s="275"/>
      <c r="M2176" s="276"/>
      <c r="N2176" s="277"/>
      <c r="O2176" s="277"/>
      <c r="P2176" s="277"/>
      <c r="Q2176" s="277"/>
      <c r="R2176" s="277"/>
      <c r="S2176" s="277"/>
      <c r="T2176" s="278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79" t="s">
        <v>233</v>
      </c>
      <c r="AU2176" s="279" t="s">
        <v>89</v>
      </c>
      <c r="AV2176" s="15" t="s">
        <v>114</v>
      </c>
      <c r="AW2176" s="15" t="s">
        <v>35</v>
      </c>
      <c r="AX2176" s="15" t="s">
        <v>87</v>
      </c>
      <c r="AY2176" s="279" t="s">
        <v>222</v>
      </c>
    </row>
    <row r="2177" s="2" customFormat="1" ht="21.75" customHeight="1">
      <c r="A2177" s="40"/>
      <c r="B2177" s="41"/>
      <c r="C2177" s="280" t="s">
        <v>1484</v>
      </c>
      <c r="D2177" s="280" t="s">
        <v>367</v>
      </c>
      <c r="E2177" s="281" t="s">
        <v>1867</v>
      </c>
      <c r="F2177" s="282" t="s">
        <v>1868</v>
      </c>
      <c r="G2177" s="283" t="s">
        <v>477</v>
      </c>
      <c r="H2177" s="284">
        <v>2</v>
      </c>
      <c r="I2177" s="285"/>
      <c r="J2177" s="286">
        <f>ROUND(I2177*H2177,2)</f>
        <v>0</v>
      </c>
      <c r="K2177" s="282" t="s">
        <v>1230</v>
      </c>
      <c r="L2177" s="287"/>
      <c r="M2177" s="288" t="s">
        <v>1</v>
      </c>
      <c r="N2177" s="289" t="s">
        <v>45</v>
      </c>
      <c r="O2177" s="93"/>
      <c r="P2177" s="238">
        <f>O2177*H2177</f>
        <v>0</v>
      </c>
      <c r="Q2177" s="238">
        <v>0</v>
      </c>
      <c r="R2177" s="238">
        <f>Q2177*H2177</f>
        <v>0</v>
      </c>
      <c r="S2177" s="238">
        <v>0</v>
      </c>
      <c r="T2177" s="239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40" t="s">
        <v>468</v>
      </c>
      <c r="AT2177" s="240" t="s">
        <v>367</v>
      </c>
      <c r="AU2177" s="240" t="s">
        <v>89</v>
      </c>
      <c r="AY2177" s="19" t="s">
        <v>222</v>
      </c>
      <c r="BE2177" s="241">
        <f>IF(N2177="základní",J2177,0)</f>
        <v>0</v>
      </c>
      <c r="BF2177" s="241">
        <f>IF(N2177="snížená",J2177,0)</f>
        <v>0</v>
      </c>
      <c r="BG2177" s="241">
        <f>IF(N2177="zákl. přenesená",J2177,0)</f>
        <v>0</v>
      </c>
      <c r="BH2177" s="241">
        <f>IF(N2177="sníž. přenesená",J2177,0)</f>
        <v>0</v>
      </c>
      <c r="BI2177" s="241">
        <f>IF(N2177="nulová",J2177,0)</f>
        <v>0</v>
      </c>
      <c r="BJ2177" s="19" t="s">
        <v>87</v>
      </c>
      <c r="BK2177" s="241">
        <f>ROUND(I2177*H2177,2)</f>
        <v>0</v>
      </c>
      <c r="BL2177" s="19" t="s">
        <v>267</v>
      </c>
      <c r="BM2177" s="240" t="s">
        <v>1869</v>
      </c>
    </row>
    <row r="2178" s="2" customFormat="1">
      <c r="A2178" s="40"/>
      <c r="B2178" s="41"/>
      <c r="C2178" s="42"/>
      <c r="D2178" s="249" t="s">
        <v>1184</v>
      </c>
      <c r="E2178" s="42"/>
      <c r="F2178" s="314" t="s">
        <v>1863</v>
      </c>
      <c r="G2178" s="42"/>
      <c r="H2178" s="42"/>
      <c r="I2178" s="244"/>
      <c r="J2178" s="42"/>
      <c r="K2178" s="42"/>
      <c r="L2178" s="46"/>
      <c r="M2178" s="245"/>
      <c r="N2178" s="246"/>
      <c r="O2178" s="93"/>
      <c r="P2178" s="93"/>
      <c r="Q2178" s="93"/>
      <c r="R2178" s="93"/>
      <c r="S2178" s="93"/>
      <c r="T2178" s="94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T2178" s="19" t="s">
        <v>1184</v>
      </c>
      <c r="AU2178" s="19" t="s">
        <v>89</v>
      </c>
    </row>
    <row r="2179" s="13" customFormat="1">
      <c r="A2179" s="13"/>
      <c r="B2179" s="247"/>
      <c r="C2179" s="248"/>
      <c r="D2179" s="249" t="s">
        <v>233</v>
      </c>
      <c r="E2179" s="250" t="s">
        <v>1</v>
      </c>
      <c r="F2179" s="251" t="s">
        <v>1233</v>
      </c>
      <c r="G2179" s="248"/>
      <c r="H2179" s="250" t="s">
        <v>1</v>
      </c>
      <c r="I2179" s="252"/>
      <c r="J2179" s="248"/>
      <c r="K2179" s="248"/>
      <c r="L2179" s="253"/>
      <c r="M2179" s="254"/>
      <c r="N2179" s="255"/>
      <c r="O2179" s="255"/>
      <c r="P2179" s="255"/>
      <c r="Q2179" s="255"/>
      <c r="R2179" s="255"/>
      <c r="S2179" s="255"/>
      <c r="T2179" s="256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7" t="s">
        <v>233</v>
      </c>
      <c r="AU2179" s="257" t="s">
        <v>89</v>
      </c>
      <c r="AV2179" s="13" t="s">
        <v>87</v>
      </c>
      <c r="AW2179" s="13" t="s">
        <v>35</v>
      </c>
      <c r="AX2179" s="13" t="s">
        <v>80</v>
      </c>
      <c r="AY2179" s="257" t="s">
        <v>222</v>
      </c>
    </row>
    <row r="2180" s="13" customFormat="1">
      <c r="A2180" s="13"/>
      <c r="B2180" s="247"/>
      <c r="C2180" s="248"/>
      <c r="D2180" s="249" t="s">
        <v>233</v>
      </c>
      <c r="E2180" s="250" t="s">
        <v>1</v>
      </c>
      <c r="F2180" s="251" t="s">
        <v>1234</v>
      </c>
      <c r="G2180" s="248"/>
      <c r="H2180" s="250" t="s">
        <v>1</v>
      </c>
      <c r="I2180" s="252"/>
      <c r="J2180" s="248"/>
      <c r="K2180" s="248"/>
      <c r="L2180" s="253"/>
      <c r="M2180" s="254"/>
      <c r="N2180" s="255"/>
      <c r="O2180" s="255"/>
      <c r="P2180" s="255"/>
      <c r="Q2180" s="255"/>
      <c r="R2180" s="255"/>
      <c r="S2180" s="255"/>
      <c r="T2180" s="256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7" t="s">
        <v>233</v>
      </c>
      <c r="AU2180" s="257" t="s">
        <v>89</v>
      </c>
      <c r="AV2180" s="13" t="s">
        <v>87</v>
      </c>
      <c r="AW2180" s="13" t="s">
        <v>35</v>
      </c>
      <c r="AX2180" s="13" t="s">
        <v>80</v>
      </c>
      <c r="AY2180" s="257" t="s">
        <v>222</v>
      </c>
    </row>
    <row r="2181" s="13" customFormat="1">
      <c r="A2181" s="13"/>
      <c r="B2181" s="247"/>
      <c r="C2181" s="248"/>
      <c r="D2181" s="249" t="s">
        <v>233</v>
      </c>
      <c r="E2181" s="250" t="s">
        <v>1</v>
      </c>
      <c r="F2181" s="251" t="s">
        <v>1864</v>
      </c>
      <c r="G2181" s="248"/>
      <c r="H2181" s="250" t="s">
        <v>1</v>
      </c>
      <c r="I2181" s="252"/>
      <c r="J2181" s="248"/>
      <c r="K2181" s="248"/>
      <c r="L2181" s="253"/>
      <c r="M2181" s="254"/>
      <c r="N2181" s="255"/>
      <c r="O2181" s="255"/>
      <c r="P2181" s="255"/>
      <c r="Q2181" s="255"/>
      <c r="R2181" s="255"/>
      <c r="S2181" s="255"/>
      <c r="T2181" s="256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7" t="s">
        <v>233</v>
      </c>
      <c r="AU2181" s="257" t="s">
        <v>89</v>
      </c>
      <c r="AV2181" s="13" t="s">
        <v>87</v>
      </c>
      <c r="AW2181" s="13" t="s">
        <v>35</v>
      </c>
      <c r="AX2181" s="13" t="s">
        <v>80</v>
      </c>
      <c r="AY2181" s="257" t="s">
        <v>222</v>
      </c>
    </row>
    <row r="2182" s="13" customFormat="1">
      <c r="A2182" s="13"/>
      <c r="B2182" s="247"/>
      <c r="C2182" s="248"/>
      <c r="D2182" s="249" t="s">
        <v>233</v>
      </c>
      <c r="E2182" s="250" t="s">
        <v>1</v>
      </c>
      <c r="F2182" s="251" t="s">
        <v>237</v>
      </c>
      <c r="G2182" s="248"/>
      <c r="H2182" s="250" t="s">
        <v>1</v>
      </c>
      <c r="I2182" s="252"/>
      <c r="J2182" s="248"/>
      <c r="K2182" s="248"/>
      <c r="L2182" s="253"/>
      <c r="M2182" s="254"/>
      <c r="N2182" s="255"/>
      <c r="O2182" s="255"/>
      <c r="P2182" s="255"/>
      <c r="Q2182" s="255"/>
      <c r="R2182" s="255"/>
      <c r="S2182" s="255"/>
      <c r="T2182" s="256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7" t="s">
        <v>233</v>
      </c>
      <c r="AU2182" s="257" t="s">
        <v>89</v>
      </c>
      <c r="AV2182" s="13" t="s">
        <v>87</v>
      </c>
      <c r="AW2182" s="13" t="s">
        <v>35</v>
      </c>
      <c r="AX2182" s="13" t="s">
        <v>80</v>
      </c>
      <c r="AY2182" s="257" t="s">
        <v>222</v>
      </c>
    </row>
    <row r="2183" s="13" customFormat="1">
      <c r="A2183" s="13"/>
      <c r="B2183" s="247"/>
      <c r="C2183" s="248"/>
      <c r="D2183" s="249" t="s">
        <v>233</v>
      </c>
      <c r="E2183" s="250" t="s">
        <v>1</v>
      </c>
      <c r="F2183" s="251" t="s">
        <v>1870</v>
      </c>
      <c r="G2183" s="248"/>
      <c r="H2183" s="250" t="s">
        <v>1</v>
      </c>
      <c r="I2183" s="252"/>
      <c r="J2183" s="248"/>
      <c r="K2183" s="248"/>
      <c r="L2183" s="253"/>
      <c r="M2183" s="254"/>
      <c r="N2183" s="255"/>
      <c r="O2183" s="255"/>
      <c r="P2183" s="255"/>
      <c r="Q2183" s="255"/>
      <c r="R2183" s="255"/>
      <c r="S2183" s="255"/>
      <c r="T2183" s="256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7" t="s">
        <v>233</v>
      </c>
      <c r="AU2183" s="257" t="s">
        <v>89</v>
      </c>
      <c r="AV2183" s="13" t="s">
        <v>87</v>
      </c>
      <c r="AW2183" s="13" t="s">
        <v>35</v>
      </c>
      <c r="AX2183" s="13" t="s">
        <v>80</v>
      </c>
      <c r="AY2183" s="257" t="s">
        <v>222</v>
      </c>
    </row>
    <row r="2184" s="14" customFormat="1">
      <c r="A2184" s="14"/>
      <c r="B2184" s="258"/>
      <c r="C2184" s="259"/>
      <c r="D2184" s="249" t="s">
        <v>233</v>
      </c>
      <c r="E2184" s="260" t="s">
        <v>1</v>
      </c>
      <c r="F2184" s="261" t="s">
        <v>1179</v>
      </c>
      <c r="G2184" s="259"/>
      <c r="H2184" s="262">
        <v>2</v>
      </c>
      <c r="I2184" s="263"/>
      <c r="J2184" s="259"/>
      <c r="K2184" s="259"/>
      <c r="L2184" s="264"/>
      <c r="M2184" s="265"/>
      <c r="N2184" s="266"/>
      <c r="O2184" s="266"/>
      <c r="P2184" s="266"/>
      <c r="Q2184" s="266"/>
      <c r="R2184" s="266"/>
      <c r="S2184" s="266"/>
      <c r="T2184" s="267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8" t="s">
        <v>233</v>
      </c>
      <c r="AU2184" s="268" t="s">
        <v>89</v>
      </c>
      <c r="AV2184" s="14" t="s">
        <v>89</v>
      </c>
      <c r="AW2184" s="14" t="s">
        <v>35</v>
      </c>
      <c r="AX2184" s="14" t="s">
        <v>80</v>
      </c>
      <c r="AY2184" s="268" t="s">
        <v>222</v>
      </c>
    </row>
    <row r="2185" s="15" customFormat="1">
      <c r="A2185" s="15"/>
      <c r="B2185" s="269"/>
      <c r="C2185" s="270"/>
      <c r="D2185" s="249" t="s">
        <v>233</v>
      </c>
      <c r="E2185" s="271" t="s">
        <v>1</v>
      </c>
      <c r="F2185" s="272" t="s">
        <v>242</v>
      </c>
      <c r="G2185" s="270"/>
      <c r="H2185" s="273">
        <v>2</v>
      </c>
      <c r="I2185" s="274"/>
      <c r="J2185" s="270"/>
      <c r="K2185" s="270"/>
      <c r="L2185" s="275"/>
      <c r="M2185" s="276"/>
      <c r="N2185" s="277"/>
      <c r="O2185" s="277"/>
      <c r="P2185" s="277"/>
      <c r="Q2185" s="277"/>
      <c r="R2185" s="277"/>
      <c r="S2185" s="277"/>
      <c r="T2185" s="278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79" t="s">
        <v>233</v>
      </c>
      <c r="AU2185" s="279" t="s">
        <v>89</v>
      </c>
      <c r="AV2185" s="15" t="s">
        <v>114</v>
      </c>
      <c r="AW2185" s="15" t="s">
        <v>35</v>
      </c>
      <c r="AX2185" s="15" t="s">
        <v>87</v>
      </c>
      <c r="AY2185" s="279" t="s">
        <v>222</v>
      </c>
    </row>
    <row r="2186" s="2" customFormat="1" ht="21.75" customHeight="1">
      <c r="A2186" s="40"/>
      <c r="B2186" s="41"/>
      <c r="C2186" s="280" t="s">
        <v>1871</v>
      </c>
      <c r="D2186" s="280" t="s">
        <v>367</v>
      </c>
      <c r="E2186" s="281" t="s">
        <v>1872</v>
      </c>
      <c r="F2186" s="282" t="s">
        <v>1873</v>
      </c>
      <c r="G2186" s="283" t="s">
        <v>477</v>
      </c>
      <c r="H2186" s="284">
        <v>10</v>
      </c>
      <c r="I2186" s="285"/>
      <c r="J2186" s="286">
        <f>ROUND(I2186*H2186,2)</f>
        <v>0</v>
      </c>
      <c r="K2186" s="282" t="s">
        <v>1230</v>
      </c>
      <c r="L2186" s="287"/>
      <c r="M2186" s="288" t="s">
        <v>1</v>
      </c>
      <c r="N2186" s="289" t="s">
        <v>45</v>
      </c>
      <c r="O2186" s="93"/>
      <c r="P2186" s="238">
        <f>O2186*H2186</f>
        <v>0</v>
      </c>
      <c r="Q2186" s="238">
        <v>0</v>
      </c>
      <c r="R2186" s="238">
        <f>Q2186*H2186</f>
        <v>0</v>
      </c>
      <c r="S2186" s="238">
        <v>0</v>
      </c>
      <c r="T2186" s="239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40" t="s">
        <v>468</v>
      </c>
      <c r="AT2186" s="240" t="s">
        <v>367</v>
      </c>
      <c r="AU2186" s="240" t="s">
        <v>89</v>
      </c>
      <c r="AY2186" s="19" t="s">
        <v>222</v>
      </c>
      <c r="BE2186" s="241">
        <f>IF(N2186="základní",J2186,0)</f>
        <v>0</v>
      </c>
      <c r="BF2186" s="241">
        <f>IF(N2186="snížená",J2186,0)</f>
        <v>0</v>
      </c>
      <c r="BG2186" s="241">
        <f>IF(N2186="zákl. přenesená",J2186,0)</f>
        <v>0</v>
      </c>
      <c r="BH2186" s="241">
        <f>IF(N2186="sníž. přenesená",J2186,0)</f>
        <v>0</v>
      </c>
      <c r="BI2186" s="241">
        <f>IF(N2186="nulová",J2186,0)</f>
        <v>0</v>
      </c>
      <c r="BJ2186" s="19" t="s">
        <v>87</v>
      </c>
      <c r="BK2186" s="241">
        <f>ROUND(I2186*H2186,2)</f>
        <v>0</v>
      </c>
      <c r="BL2186" s="19" t="s">
        <v>267</v>
      </c>
      <c r="BM2186" s="240" t="s">
        <v>1874</v>
      </c>
    </row>
    <row r="2187" s="2" customFormat="1">
      <c r="A2187" s="40"/>
      <c r="B2187" s="41"/>
      <c r="C2187" s="42"/>
      <c r="D2187" s="249" t="s">
        <v>1184</v>
      </c>
      <c r="E2187" s="42"/>
      <c r="F2187" s="314" t="s">
        <v>1875</v>
      </c>
      <c r="G2187" s="42"/>
      <c r="H2187" s="42"/>
      <c r="I2187" s="244"/>
      <c r="J2187" s="42"/>
      <c r="K2187" s="42"/>
      <c r="L2187" s="46"/>
      <c r="M2187" s="245"/>
      <c r="N2187" s="246"/>
      <c r="O2187" s="93"/>
      <c r="P2187" s="93"/>
      <c r="Q2187" s="93"/>
      <c r="R2187" s="93"/>
      <c r="S2187" s="93"/>
      <c r="T2187" s="94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9" t="s">
        <v>1184</v>
      </c>
      <c r="AU2187" s="19" t="s">
        <v>89</v>
      </c>
    </row>
    <row r="2188" s="13" customFormat="1">
      <c r="A2188" s="13"/>
      <c r="B2188" s="247"/>
      <c r="C2188" s="248"/>
      <c r="D2188" s="249" t="s">
        <v>233</v>
      </c>
      <c r="E2188" s="250" t="s">
        <v>1</v>
      </c>
      <c r="F2188" s="251" t="s">
        <v>1233</v>
      </c>
      <c r="G2188" s="248"/>
      <c r="H2188" s="250" t="s">
        <v>1</v>
      </c>
      <c r="I2188" s="252"/>
      <c r="J2188" s="248"/>
      <c r="K2188" s="248"/>
      <c r="L2188" s="253"/>
      <c r="M2188" s="254"/>
      <c r="N2188" s="255"/>
      <c r="O2188" s="255"/>
      <c r="P2188" s="255"/>
      <c r="Q2188" s="255"/>
      <c r="R2188" s="255"/>
      <c r="S2188" s="255"/>
      <c r="T2188" s="256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7" t="s">
        <v>233</v>
      </c>
      <c r="AU2188" s="257" t="s">
        <v>89</v>
      </c>
      <c r="AV2188" s="13" t="s">
        <v>87</v>
      </c>
      <c r="AW2188" s="13" t="s">
        <v>35</v>
      </c>
      <c r="AX2188" s="13" t="s">
        <v>80</v>
      </c>
      <c r="AY2188" s="257" t="s">
        <v>222</v>
      </c>
    </row>
    <row r="2189" s="13" customFormat="1">
      <c r="A2189" s="13"/>
      <c r="B2189" s="247"/>
      <c r="C2189" s="248"/>
      <c r="D2189" s="249" t="s">
        <v>233</v>
      </c>
      <c r="E2189" s="250" t="s">
        <v>1</v>
      </c>
      <c r="F2189" s="251" t="s">
        <v>1234</v>
      </c>
      <c r="G2189" s="248"/>
      <c r="H2189" s="250" t="s">
        <v>1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7" t="s">
        <v>233</v>
      </c>
      <c r="AU2189" s="257" t="s">
        <v>89</v>
      </c>
      <c r="AV2189" s="13" t="s">
        <v>87</v>
      </c>
      <c r="AW2189" s="13" t="s">
        <v>35</v>
      </c>
      <c r="AX2189" s="13" t="s">
        <v>80</v>
      </c>
      <c r="AY2189" s="257" t="s">
        <v>222</v>
      </c>
    </row>
    <row r="2190" s="13" customFormat="1">
      <c r="A2190" s="13"/>
      <c r="B2190" s="247"/>
      <c r="C2190" s="248"/>
      <c r="D2190" s="249" t="s">
        <v>233</v>
      </c>
      <c r="E2190" s="250" t="s">
        <v>1</v>
      </c>
      <c r="F2190" s="251" t="s">
        <v>1876</v>
      </c>
      <c r="G2190" s="248"/>
      <c r="H2190" s="250" t="s">
        <v>1</v>
      </c>
      <c r="I2190" s="252"/>
      <c r="J2190" s="248"/>
      <c r="K2190" s="248"/>
      <c r="L2190" s="253"/>
      <c r="M2190" s="254"/>
      <c r="N2190" s="255"/>
      <c r="O2190" s="255"/>
      <c r="P2190" s="255"/>
      <c r="Q2190" s="255"/>
      <c r="R2190" s="255"/>
      <c r="S2190" s="255"/>
      <c r="T2190" s="256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7" t="s">
        <v>233</v>
      </c>
      <c r="AU2190" s="257" t="s">
        <v>89</v>
      </c>
      <c r="AV2190" s="13" t="s">
        <v>87</v>
      </c>
      <c r="AW2190" s="13" t="s">
        <v>35</v>
      </c>
      <c r="AX2190" s="13" t="s">
        <v>80</v>
      </c>
      <c r="AY2190" s="257" t="s">
        <v>222</v>
      </c>
    </row>
    <row r="2191" s="13" customFormat="1">
      <c r="A2191" s="13"/>
      <c r="B2191" s="247"/>
      <c r="C2191" s="248"/>
      <c r="D2191" s="249" t="s">
        <v>233</v>
      </c>
      <c r="E2191" s="250" t="s">
        <v>1</v>
      </c>
      <c r="F2191" s="251" t="s">
        <v>237</v>
      </c>
      <c r="G2191" s="248"/>
      <c r="H2191" s="250" t="s">
        <v>1</v>
      </c>
      <c r="I2191" s="252"/>
      <c r="J2191" s="248"/>
      <c r="K2191" s="248"/>
      <c r="L2191" s="253"/>
      <c r="M2191" s="254"/>
      <c r="N2191" s="255"/>
      <c r="O2191" s="255"/>
      <c r="P2191" s="255"/>
      <c r="Q2191" s="255"/>
      <c r="R2191" s="255"/>
      <c r="S2191" s="255"/>
      <c r="T2191" s="256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7" t="s">
        <v>233</v>
      </c>
      <c r="AU2191" s="257" t="s">
        <v>89</v>
      </c>
      <c r="AV2191" s="13" t="s">
        <v>87</v>
      </c>
      <c r="AW2191" s="13" t="s">
        <v>35</v>
      </c>
      <c r="AX2191" s="13" t="s">
        <v>80</v>
      </c>
      <c r="AY2191" s="257" t="s">
        <v>222</v>
      </c>
    </row>
    <row r="2192" s="13" customFormat="1">
      <c r="A2192" s="13"/>
      <c r="B2192" s="247"/>
      <c r="C2192" s="248"/>
      <c r="D2192" s="249" t="s">
        <v>233</v>
      </c>
      <c r="E2192" s="250" t="s">
        <v>1</v>
      </c>
      <c r="F2192" s="251" t="s">
        <v>1865</v>
      </c>
      <c r="G2192" s="248"/>
      <c r="H2192" s="250" t="s">
        <v>1</v>
      </c>
      <c r="I2192" s="252"/>
      <c r="J2192" s="248"/>
      <c r="K2192" s="248"/>
      <c r="L2192" s="253"/>
      <c r="M2192" s="254"/>
      <c r="N2192" s="255"/>
      <c r="O2192" s="255"/>
      <c r="P2192" s="255"/>
      <c r="Q2192" s="255"/>
      <c r="R2192" s="255"/>
      <c r="S2192" s="255"/>
      <c r="T2192" s="256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7" t="s">
        <v>233</v>
      </c>
      <c r="AU2192" s="257" t="s">
        <v>89</v>
      </c>
      <c r="AV2192" s="13" t="s">
        <v>87</v>
      </c>
      <c r="AW2192" s="13" t="s">
        <v>35</v>
      </c>
      <c r="AX2192" s="13" t="s">
        <v>80</v>
      </c>
      <c r="AY2192" s="257" t="s">
        <v>222</v>
      </c>
    </row>
    <row r="2193" s="14" customFormat="1">
      <c r="A2193" s="14"/>
      <c r="B2193" s="258"/>
      <c r="C2193" s="259"/>
      <c r="D2193" s="249" t="s">
        <v>233</v>
      </c>
      <c r="E2193" s="260" t="s">
        <v>1</v>
      </c>
      <c r="F2193" s="261" t="s">
        <v>1877</v>
      </c>
      <c r="G2193" s="259"/>
      <c r="H2193" s="262">
        <v>10</v>
      </c>
      <c r="I2193" s="263"/>
      <c r="J2193" s="259"/>
      <c r="K2193" s="259"/>
      <c r="L2193" s="264"/>
      <c r="M2193" s="265"/>
      <c r="N2193" s="266"/>
      <c r="O2193" s="266"/>
      <c r="P2193" s="266"/>
      <c r="Q2193" s="266"/>
      <c r="R2193" s="266"/>
      <c r="S2193" s="266"/>
      <c r="T2193" s="267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8" t="s">
        <v>233</v>
      </c>
      <c r="AU2193" s="268" t="s">
        <v>89</v>
      </c>
      <c r="AV2193" s="14" t="s">
        <v>89</v>
      </c>
      <c r="AW2193" s="14" t="s">
        <v>35</v>
      </c>
      <c r="AX2193" s="14" t="s">
        <v>80</v>
      </c>
      <c r="AY2193" s="268" t="s">
        <v>222</v>
      </c>
    </row>
    <row r="2194" s="15" customFormat="1">
      <c r="A2194" s="15"/>
      <c r="B2194" s="269"/>
      <c r="C2194" s="270"/>
      <c r="D2194" s="249" t="s">
        <v>233</v>
      </c>
      <c r="E2194" s="271" t="s">
        <v>1</v>
      </c>
      <c r="F2194" s="272" t="s">
        <v>242</v>
      </c>
      <c r="G2194" s="270"/>
      <c r="H2194" s="273">
        <v>10</v>
      </c>
      <c r="I2194" s="274"/>
      <c r="J2194" s="270"/>
      <c r="K2194" s="270"/>
      <c r="L2194" s="275"/>
      <c r="M2194" s="276"/>
      <c r="N2194" s="277"/>
      <c r="O2194" s="277"/>
      <c r="P2194" s="277"/>
      <c r="Q2194" s="277"/>
      <c r="R2194" s="277"/>
      <c r="S2194" s="277"/>
      <c r="T2194" s="278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79" t="s">
        <v>233</v>
      </c>
      <c r="AU2194" s="279" t="s">
        <v>89</v>
      </c>
      <c r="AV2194" s="15" t="s">
        <v>114</v>
      </c>
      <c r="AW2194" s="15" t="s">
        <v>35</v>
      </c>
      <c r="AX2194" s="15" t="s">
        <v>87</v>
      </c>
      <c r="AY2194" s="279" t="s">
        <v>222</v>
      </c>
    </row>
    <row r="2195" s="2" customFormat="1" ht="21.75" customHeight="1">
      <c r="A2195" s="40"/>
      <c r="B2195" s="41"/>
      <c r="C2195" s="280" t="s">
        <v>1490</v>
      </c>
      <c r="D2195" s="280" t="s">
        <v>367</v>
      </c>
      <c r="E2195" s="281" t="s">
        <v>1878</v>
      </c>
      <c r="F2195" s="282" t="s">
        <v>1879</v>
      </c>
      <c r="G2195" s="283" t="s">
        <v>477</v>
      </c>
      <c r="H2195" s="284">
        <v>2</v>
      </c>
      <c r="I2195" s="285"/>
      <c r="J2195" s="286">
        <f>ROUND(I2195*H2195,2)</f>
        <v>0</v>
      </c>
      <c r="K2195" s="282" t="s">
        <v>1230</v>
      </c>
      <c r="L2195" s="287"/>
      <c r="M2195" s="288" t="s">
        <v>1</v>
      </c>
      <c r="N2195" s="289" t="s">
        <v>45</v>
      </c>
      <c r="O2195" s="93"/>
      <c r="P2195" s="238">
        <f>O2195*H2195</f>
        <v>0</v>
      </c>
      <c r="Q2195" s="238">
        <v>0</v>
      </c>
      <c r="R2195" s="238">
        <f>Q2195*H2195</f>
        <v>0</v>
      </c>
      <c r="S2195" s="238">
        <v>0</v>
      </c>
      <c r="T2195" s="239">
        <f>S2195*H2195</f>
        <v>0</v>
      </c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R2195" s="240" t="s">
        <v>468</v>
      </c>
      <c r="AT2195" s="240" t="s">
        <v>367</v>
      </c>
      <c r="AU2195" s="240" t="s">
        <v>89</v>
      </c>
      <c r="AY2195" s="19" t="s">
        <v>222</v>
      </c>
      <c r="BE2195" s="241">
        <f>IF(N2195="základní",J2195,0)</f>
        <v>0</v>
      </c>
      <c r="BF2195" s="241">
        <f>IF(N2195="snížená",J2195,0)</f>
        <v>0</v>
      </c>
      <c r="BG2195" s="241">
        <f>IF(N2195="zákl. přenesená",J2195,0)</f>
        <v>0</v>
      </c>
      <c r="BH2195" s="241">
        <f>IF(N2195="sníž. přenesená",J2195,0)</f>
        <v>0</v>
      </c>
      <c r="BI2195" s="241">
        <f>IF(N2195="nulová",J2195,0)</f>
        <v>0</v>
      </c>
      <c r="BJ2195" s="19" t="s">
        <v>87</v>
      </c>
      <c r="BK2195" s="241">
        <f>ROUND(I2195*H2195,2)</f>
        <v>0</v>
      </c>
      <c r="BL2195" s="19" t="s">
        <v>267</v>
      </c>
      <c r="BM2195" s="240" t="s">
        <v>1880</v>
      </c>
    </row>
    <row r="2196" s="2" customFormat="1">
      <c r="A2196" s="40"/>
      <c r="B2196" s="41"/>
      <c r="C2196" s="42"/>
      <c r="D2196" s="249" t="s">
        <v>1184</v>
      </c>
      <c r="E2196" s="42"/>
      <c r="F2196" s="314" t="s">
        <v>1875</v>
      </c>
      <c r="G2196" s="42"/>
      <c r="H2196" s="42"/>
      <c r="I2196" s="244"/>
      <c r="J2196" s="42"/>
      <c r="K2196" s="42"/>
      <c r="L2196" s="46"/>
      <c r="M2196" s="245"/>
      <c r="N2196" s="246"/>
      <c r="O2196" s="93"/>
      <c r="P2196" s="93"/>
      <c r="Q2196" s="93"/>
      <c r="R2196" s="93"/>
      <c r="S2196" s="93"/>
      <c r="T2196" s="94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T2196" s="19" t="s">
        <v>1184</v>
      </c>
      <c r="AU2196" s="19" t="s">
        <v>89</v>
      </c>
    </row>
    <row r="2197" s="13" customFormat="1">
      <c r="A2197" s="13"/>
      <c r="B2197" s="247"/>
      <c r="C2197" s="248"/>
      <c r="D2197" s="249" t="s">
        <v>233</v>
      </c>
      <c r="E2197" s="250" t="s">
        <v>1</v>
      </c>
      <c r="F2197" s="251" t="s">
        <v>1233</v>
      </c>
      <c r="G2197" s="248"/>
      <c r="H2197" s="250" t="s">
        <v>1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7" t="s">
        <v>233</v>
      </c>
      <c r="AU2197" s="257" t="s">
        <v>89</v>
      </c>
      <c r="AV2197" s="13" t="s">
        <v>87</v>
      </c>
      <c r="AW2197" s="13" t="s">
        <v>35</v>
      </c>
      <c r="AX2197" s="13" t="s">
        <v>80</v>
      </c>
      <c r="AY2197" s="257" t="s">
        <v>222</v>
      </c>
    </row>
    <row r="2198" s="13" customFormat="1">
      <c r="A2198" s="13"/>
      <c r="B2198" s="247"/>
      <c r="C2198" s="248"/>
      <c r="D2198" s="249" t="s">
        <v>233</v>
      </c>
      <c r="E2198" s="250" t="s">
        <v>1</v>
      </c>
      <c r="F2198" s="251" t="s">
        <v>1234</v>
      </c>
      <c r="G2198" s="248"/>
      <c r="H2198" s="250" t="s">
        <v>1</v>
      </c>
      <c r="I2198" s="252"/>
      <c r="J2198" s="248"/>
      <c r="K2198" s="248"/>
      <c r="L2198" s="253"/>
      <c r="M2198" s="254"/>
      <c r="N2198" s="255"/>
      <c r="O2198" s="255"/>
      <c r="P2198" s="255"/>
      <c r="Q2198" s="255"/>
      <c r="R2198" s="255"/>
      <c r="S2198" s="255"/>
      <c r="T2198" s="256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7" t="s">
        <v>233</v>
      </c>
      <c r="AU2198" s="257" t="s">
        <v>89</v>
      </c>
      <c r="AV2198" s="13" t="s">
        <v>87</v>
      </c>
      <c r="AW2198" s="13" t="s">
        <v>35</v>
      </c>
      <c r="AX2198" s="13" t="s">
        <v>80</v>
      </c>
      <c r="AY2198" s="257" t="s">
        <v>222</v>
      </c>
    </row>
    <row r="2199" s="13" customFormat="1">
      <c r="A2199" s="13"/>
      <c r="B2199" s="247"/>
      <c r="C2199" s="248"/>
      <c r="D2199" s="249" t="s">
        <v>233</v>
      </c>
      <c r="E2199" s="250" t="s">
        <v>1</v>
      </c>
      <c r="F2199" s="251" t="s">
        <v>1876</v>
      </c>
      <c r="G2199" s="248"/>
      <c r="H2199" s="250" t="s">
        <v>1</v>
      </c>
      <c r="I2199" s="252"/>
      <c r="J2199" s="248"/>
      <c r="K2199" s="248"/>
      <c r="L2199" s="253"/>
      <c r="M2199" s="254"/>
      <c r="N2199" s="255"/>
      <c r="O2199" s="255"/>
      <c r="P2199" s="255"/>
      <c r="Q2199" s="255"/>
      <c r="R2199" s="255"/>
      <c r="S2199" s="255"/>
      <c r="T2199" s="256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7" t="s">
        <v>233</v>
      </c>
      <c r="AU2199" s="257" t="s">
        <v>89</v>
      </c>
      <c r="AV2199" s="13" t="s">
        <v>87</v>
      </c>
      <c r="AW2199" s="13" t="s">
        <v>35</v>
      </c>
      <c r="AX2199" s="13" t="s">
        <v>80</v>
      </c>
      <c r="AY2199" s="257" t="s">
        <v>222</v>
      </c>
    </row>
    <row r="2200" s="13" customFormat="1">
      <c r="A2200" s="13"/>
      <c r="B2200" s="247"/>
      <c r="C2200" s="248"/>
      <c r="D2200" s="249" t="s">
        <v>233</v>
      </c>
      <c r="E2200" s="250" t="s">
        <v>1</v>
      </c>
      <c r="F2200" s="251" t="s">
        <v>237</v>
      </c>
      <c r="G2200" s="248"/>
      <c r="H2200" s="250" t="s">
        <v>1</v>
      </c>
      <c r="I2200" s="252"/>
      <c r="J2200" s="248"/>
      <c r="K2200" s="248"/>
      <c r="L2200" s="253"/>
      <c r="M2200" s="254"/>
      <c r="N2200" s="255"/>
      <c r="O2200" s="255"/>
      <c r="P2200" s="255"/>
      <c r="Q2200" s="255"/>
      <c r="R2200" s="255"/>
      <c r="S2200" s="255"/>
      <c r="T2200" s="256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7" t="s">
        <v>233</v>
      </c>
      <c r="AU2200" s="257" t="s">
        <v>89</v>
      </c>
      <c r="AV2200" s="13" t="s">
        <v>87</v>
      </c>
      <c r="AW2200" s="13" t="s">
        <v>35</v>
      </c>
      <c r="AX2200" s="13" t="s">
        <v>80</v>
      </c>
      <c r="AY2200" s="257" t="s">
        <v>222</v>
      </c>
    </row>
    <row r="2201" s="13" customFormat="1">
      <c r="A2201" s="13"/>
      <c r="B2201" s="247"/>
      <c r="C2201" s="248"/>
      <c r="D2201" s="249" t="s">
        <v>233</v>
      </c>
      <c r="E2201" s="250" t="s">
        <v>1</v>
      </c>
      <c r="F2201" s="251" t="s">
        <v>1870</v>
      </c>
      <c r="G2201" s="248"/>
      <c r="H2201" s="250" t="s">
        <v>1</v>
      </c>
      <c r="I2201" s="252"/>
      <c r="J2201" s="248"/>
      <c r="K2201" s="248"/>
      <c r="L2201" s="253"/>
      <c r="M2201" s="254"/>
      <c r="N2201" s="255"/>
      <c r="O2201" s="255"/>
      <c r="P2201" s="255"/>
      <c r="Q2201" s="255"/>
      <c r="R2201" s="255"/>
      <c r="S2201" s="255"/>
      <c r="T2201" s="256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7" t="s">
        <v>233</v>
      </c>
      <c r="AU2201" s="257" t="s">
        <v>89</v>
      </c>
      <c r="AV2201" s="13" t="s">
        <v>87</v>
      </c>
      <c r="AW2201" s="13" t="s">
        <v>35</v>
      </c>
      <c r="AX2201" s="13" t="s">
        <v>80</v>
      </c>
      <c r="AY2201" s="257" t="s">
        <v>222</v>
      </c>
    </row>
    <row r="2202" s="14" customFormat="1">
      <c r="A2202" s="14"/>
      <c r="B2202" s="258"/>
      <c r="C2202" s="259"/>
      <c r="D2202" s="249" t="s">
        <v>233</v>
      </c>
      <c r="E2202" s="260" t="s">
        <v>1</v>
      </c>
      <c r="F2202" s="261" t="s">
        <v>1179</v>
      </c>
      <c r="G2202" s="259"/>
      <c r="H2202" s="262">
        <v>2</v>
      </c>
      <c r="I2202" s="263"/>
      <c r="J2202" s="259"/>
      <c r="K2202" s="259"/>
      <c r="L2202" s="264"/>
      <c r="M2202" s="265"/>
      <c r="N2202" s="266"/>
      <c r="O2202" s="266"/>
      <c r="P2202" s="266"/>
      <c r="Q2202" s="266"/>
      <c r="R2202" s="266"/>
      <c r="S2202" s="266"/>
      <c r="T2202" s="267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8" t="s">
        <v>233</v>
      </c>
      <c r="AU2202" s="268" t="s">
        <v>89</v>
      </c>
      <c r="AV2202" s="14" t="s">
        <v>89</v>
      </c>
      <c r="AW2202" s="14" t="s">
        <v>35</v>
      </c>
      <c r="AX2202" s="14" t="s">
        <v>80</v>
      </c>
      <c r="AY2202" s="268" t="s">
        <v>222</v>
      </c>
    </row>
    <row r="2203" s="15" customFormat="1">
      <c r="A2203" s="15"/>
      <c r="B2203" s="269"/>
      <c r="C2203" s="270"/>
      <c r="D2203" s="249" t="s">
        <v>233</v>
      </c>
      <c r="E2203" s="271" t="s">
        <v>1</v>
      </c>
      <c r="F2203" s="272" t="s">
        <v>242</v>
      </c>
      <c r="G2203" s="270"/>
      <c r="H2203" s="273">
        <v>2</v>
      </c>
      <c r="I2203" s="274"/>
      <c r="J2203" s="270"/>
      <c r="K2203" s="270"/>
      <c r="L2203" s="275"/>
      <c r="M2203" s="276"/>
      <c r="N2203" s="277"/>
      <c r="O2203" s="277"/>
      <c r="P2203" s="277"/>
      <c r="Q2203" s="277"/>
      <c r="R2203" s="277"/>
      <c r="S2203" s="277"/>
      <c r="T2203" s="278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79" t="s">
        <v>233</v>
      </c>
      <c r="AU2203" s="279" t="s">
        <v>89</v>
      </c>
      <c r="AV2203" s="15" t="s">
        <v>114</v>
      </c>
      <c r="AW2203" s="15" t="s">
        <v>35</v>
      </c>
      <c r="AX2203" s="15" t="s">
        <v>87</v>
      </c>
      <c r="AY2203" s="279" t="s">
        <v>222</v>
      </c>
    </row>
    <row r="2204" s="2" customFormat="1" ht="24.15" customHeight="1">
      <c r="A2204" s="40"/>
      <c r="B2204" s="41"/>
      <c r="C2204" s="280" t="s">
        <v>1881</v>
      </c>
      <c r="D2204" s="280" t="s">
        <v>367</v>
      </c>
      <c r="E2204" s="281" t="s">
        <v>1882</v>
      </c>
      <c r="F2204" s="282" t="s">
        <v>1883</v>
      </c>
      <c r="G2204" s="283" t="s">
        <v>477</v>
      </c>
      <c r="H2204" s="284">
        <v>1</v>
      </c>
      <c r="I2204" s="285"/>
      <c r="J2204" s="286">
        <f>ROUND(I2204*H2204,2)</f>
        <v>0</v>
      </c>
      <c r="K2204" s="282" t="s">
        <v>1230</v>
      </c>
      <c r="L2204" s="287"/>
      <c r="M2204" s="288" t="s">
        <v>1</v>
      </c>
      <c r="N2204" s="289" t="s">
        <v>45</v>
      </c>
      <c r="O2204" s="93"/>
      <c r="P2204" s="238">
        <f>O2204*H2204</f>
        <v>0</v>
      </c>
      <c r="Q2204" s="238">
        <v>0</v>
      </c>
      <c r="R2204" s="238">
        <f>Q2204*H2204</f>
        <v>0</v>
      </c>
      <c r="S2204" s="238">
        <v>0</v>
      </c>
      <c r="T2204" s="239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40" t="s">
        <v>468</v>
      </c>
      <c r="AT2204" s="240" t="s">
        <v>367</v>
      </c>
      <c r="AU2204" s="240" t="s">
        <v>89</v>
      </c>
      <c r="AY2204" s="19" t="s">
        <v>222</v>
      </c>
      <c r="BE2204" s="241">
        <f>IF(N2204="základní",J2204,0)</f>
        <v>0</v>
      </c>
      <c r="BF2204" s="241">
        <f>IF(N2204="snížená",J2204,0)</f>
        <v>0</v>
      </c>
      <c r="BG2204" s="241">
        <f>IF(N2204="zákl. přenesená",J2204,0)</f>
        <v>0</v>
      </c>
      <c r="BH2204" s="241">
        <f>IF(N2204="sníž. přenesená",J2204,0)</f>
        <v>0</v>
      </c>
      <c r="BI2204" s="241">
        <f>IF(N2204="nulová",J2204,0)</f>
        <v>0</v>
      </c>
      <c r="BJ2204" s="19" t="s">
        <v>87</v>
      </c>
      <c r="BK2204" s="241">
        <f>ROUND(I2204*H2204,2)</f>
        <v>0</v>
      </c>
      <c r="BL2204" s="19" t="s">
        <v>267</v>
      </c>
      <c r="BM2204" s="240" t="s">
        <v>1884</v>
      </c>
    </row>
    <row r="2205" s="2" customFormat="1">
      <c r="A2205" s="40"/>
      <c r="B2205" s="41"/>
      <c r="C2205" s="42"/>
      <c r="D2205" s="249" t="s">
        <v>1184</v>
      </c>
      <c r="E2205" s="42"/>
      <c r="F2205" s="314" t="s">
        <v>1885</v>
      </c>
      <c r="G2205" s="42"/>
      <c r="H2205" s="42"/>
      <c r="I2205" s="244"/>
      <c r="J2205" s="42"/>
      <c r="K2205" s="42"/>
      <c r="L2205" s="46"/>
      <c r="M2205" s="245"/>
      <c r="N2205" s="246"/>
      <c r="O2205" s="93"/>
      <c r="P2205" s="93"/>
      <c r="Q2205" s="93"/>
      <c r="R2205" s="93"/>
      <c r="S2205" s="93"/>
      <c r="T2205" s="94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1184</v>
      </c>
      <c r="AU2205" s="19" t="s">
        <v>89</v>
      </c>
    </row>
    <row r="2206" s="13" customFormat="1">
      <c r="A2206" s="13"/>
      <c r="B2206" s="247"/>
      <c r="C2206" s="248"/>
      <c r="D2206" s="249" t="s">
        <v>233</v>
      </c>
      <c r="E2206" s="250" t="s">
        <v>1</v>
      </c>
      <c r="F2206" s="251" t="s">
        <v>1233</v>
      </c>
      <c r="G2206" s="248"/>
      <c r="H2206" s="250" t="s">
        <v>1</v>
      </c>
      <c r="I2206" s="252"/>
      <c r="J2206" s="248"/>
      <c r="K2206" s="248"/>
      <c r="L2206" s="253"/>
      <c r="M2206" s="254"/>
      <c r="N2206" s="255"/>
      <c r="O2206" s="255"/>
      <c r="P2206" s="255"/>
      <c r="Q2206" s="255"/>
      <c r="R2206" s="255"/>
      <c r="S2206" s="255"/>
      <c r="T2206" s="256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7" t="s">
        <v>233</v>
      </c>
      <c r="AU2206" s="257" t="s">
        <v>89</v>
      </c>
      <c r="AV2206" s="13" t="s">
        <v>87</v>
      </c>
      <c r="AW2206" s="13" t="s">
        <v>35</v>
      </c>
      <c r="AX2206" s="13" t="s">
        <v>80</v>
      </c>
      <c r="AY2206" s="257" t="s">
        <v>222</v>
      </c>
    </row>
    <row r="2207" s="13" customFormat="1">
      <c r="A2207" s="13"/>
      <c r="B2207" s="247"/>
      <c r="C2207" s="248"/>
      <c r="D2207" s="249" t="s">
        <v>233</v>
      </c>
      <c r="E2207" s="250" t="s">
        <v>1</v>
      </c>
      <c r="F2207" s="251" t="s">
        <v>1234</v>
      </c>
      <c r="G2207" s="248"/>
      <c r="H2207" s="250" t="s">
        <v>1</v>
      </c>
      <c r="I2207" s="252"/>
      <c r="J2207" s="248"/>
      <c r="K2207" s="248"/>
      <c r="L2207" s="253"/>
      <c r="M2207" s="254"/>
      <c r="N2207" s="255"/>
      <c r="O2207" s="255"/>
      <c r="P2207" s="255"/>
      <c r="Q2207" s="255"/>
      <c r="R2207" s="255"/>
      <c r="S2207" s="255"/>
      <c r="T2207" s="256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7" t="s">
        <v>233</v>
      </c>
      <c r="AU2207" s="257" t="s">
        <v>89</v>
      </c>
      <c r="AV2207" s="13" t="s">
        <v>87</v>
      </c>
      <c r="AW2207" s="13" t="s">
        <v>35</v>
      </c>
      <c r="AX2207" s="13" t="s">
        <v>80</v>
      </c>
      <c r="AY2207" s="257" t="s">
        <v>222</v>
      </c>
    </row>
    <row r="2208" s="13" customFormat="1">
      <c r="A2208" s="13"/>
      <c r="B2208" s="247"/>
      <c r="C2208" s="248"/>
      <c r="D2208" s="249" t="s">
        <v>233</v>
      </c>
      <c r="E2208" s="250" t="s">
        <v>1</v>
      </c>
      <c r="F2208" s="251" t="s">
        <v>1886</v>
      </c>
      <c r="G2208" s="248"/>
      <c r="H2208" s="250" t="s">
        <v>1</v>
      </c>
      <c r="I2208" s="252"/>
      <c r="J2208" s="248"/>
      <c r="K2208" s="248"/>
      <c r="L2208" s="253"/>
      <c r="M2208" s="254"/>
      <c r="N2208" s="255"/>
      <c r="O2208" s="255"/>
      <c r="P2208" s="255"/>
      <c r="Q2208" s="255"/>
      <c r="R2208" s="255"/>
      <c r="S2208" s="255"/>
      <c r="T2208" s="256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7" t="s">
        <v>233</v>
      </c>
      <c r="AU2208" s="257" t="s">
        <v>89</v>
      </c>
      <c r="AV2208" s="13" t="s">
        <v>87</v>
      </c>
      <c r="AW2208" s="13" t="s">
        <v>35</v>
      </c>
      <c r="AX2208" s="13" t="s">
        <v>80</v>
      </c>
      <c r="AY2208" s="257" t="s">
        <v>222</v>
      </c>
    </row>
    <row r="2209" s="13" customFormat="1">
      <c r="A2209" s="13"/>
      <c r="B2209" s="247"/>
      <c r="C2209" s="248"/>
      <c r="D2209" s="249" t="s">
        <v>233</v>
      </c>
      <c r="E2209" s="250" t="s">
        <v>1</v>
      </c>
      <c r="F2209" s="251" t="s">
        <v>237</v>
      </c>
      <c r="G2209" s="248"/>
      <c r="H2209" s="250" t="s">
        <v>1</v>
      </c>
      <c r="I2209" s="252"/>
      <c r="J2209" s="248"/>
      <c r="K2209" s="248"/>
      <c r="L2209" s="253"/>
      <c r="M2209" s="254"/>
      <c r="N2209" s="255"/>
      <c r="O2209" s="255"/>
      <c r="P2209" s="255"/>
      <c r="Q2209" s="255"/>
      <c r="R2209" s="255"/>
      <c r="S2209" s="255"/>
      <c r="T2209" s="256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7" t="s">
        <v>233</v>
      </c>
      <c r="AU2209" s="257" t="s">
        <v>89</v>
      </c>
      <c r="AV2209" s="13" t="s">
        <v>87</v>
      </c>
      <c r="AW2209" s="13" t="s">
        <v>35</v>
      </c>
      <c r="AX2209" s="13" t="s">
        <v>80</v>
      </c>
      <c r="AY2209" s="257" t="s">
        <v>222</v>
      </c>
    </row>
    <row r="2210" s="14" customFormat="1">
      <c r="A2210" s="14"/>
      <c r="B2210" s="258"/>
      <c r="C2210" s="259"/>
      <c r="D2210" s="249" t="s">
        <v>233</v>
      </c>
      <c r="E2210" s="260" t="s">
        <v>1</v>
      </c>
      <c r="F2210" s="261" t="s">
        <v>1142</v>
      </c>
      <c r="G2210" s="259"/>
      <c r="H2210" s="262">
        <v>1</v>
      </c>
      <c r="I2210" s="263"/>
      <c r="J2210" s="259"/>
      <c r="K2210" s="259"/>
      <c r="L2210" s="264"/>
      <c r="M2210" s="265"/>
      <c r="N2210" s="266"/>
      <c r="O2210" s="266"/>
      <c r="P2210" s="266"/>
      <c r="Q2210" s="266"/>
      <c r="R2210" s="266"/>
      <c r="S2210" s="266"/>
      <c r="T2210" s="267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8" t="s">
        <v>233</v>
      </c>
      <c r="AU2210" s="268" t="s">
        <v>89</v>
      </c>
      <c r="AV2210" s="14" t="s">
        <v>89</v>
      </c>
      <c r="AW2210" s="14" t="s">
        <v>35</v>
      </c>
      <c r="AX2210" s="14" t="s">
        <v>80</v>
      </c>
      <c r="AY2210" s="268" t="s">
        <v>222</v>
      </c>
    </row>
    <row r="2211" s="15" customFormat="1">
      <c r="A2211" s="15"/>
      <c r="B2211" s="269"/>
      <c r="C2211" s="270"/>
      <c r="D2211" s="249" t="s">
        <v>233</v>
      </c>
      <c r="E2211" s="271" t="s">
        <v>1</v>
      </c>
      <c r="F2211" s="272" t="s">
        <v>242</v>
      </c>
      <c r="G2211" s="270"/>
      <c r="H2211" s="273">
        <v>1</v>
      </c>
      <c r="I2211" s="274"/>
      <c r="J2211" s="270"/>
      <c r="K2211" s="270"/>
      <c r="L2211" s="275"/>
      <c r="M2211" s="276"/>
      <c r="N2211" s="277"/>
      <c r="O2211" s="277"/>
      <c r="P2211" s="277"/>
      <c r="Q2211" s="277"/>
      <c r="R2211" s="277"/>
      <c r="S2211" s="277"/>
      <c r="T2211" s="278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79" t="s">
        <v>233</v>
      </c>
      <c r="AU2211" s="279" t="s">
        <v>89</v>
      </c>
      <c r="AV2211" s="15" t="s">
        <v>114</v>
      </c>
      <c r="AW2211" s="15" t="s">
        <v>35</v>
      </c>
      <c r="AX2211" s="15" t="s">
        <v>87</v>
      </c>
      <c r="AY2211" s="279" t="s">
        <v>222</v>
      </c>
    </row>
    <row r="2212" s="2" customFormat="1" ht="21.75" customHeight="1">
      <c r="A2212" s="40"/>
      <c r="B2212" s="41"/>
      <c r="C2212" s="280" t="s">
        <v>1515</v>
      </c>
      <c r="D2212" s="280" t="s">
        <v>367</v>
      </c>
      <c r="E2212" s="281" t="s">
        <v>1887</v>
      </c>
      <c r="F2212" s="282" t="s">
        <v>1888</v>
      </c>
      <c r="G2212" s="283" t="s">
        <v>477</v>
      </c>
      <c r="H2212" s="284">
        <v>1</v>
      </c>
      <c r="I2212" s="285"/>
      <c r="J2212" s="286">
        <f>ROUND(I2212*H2212,2)</f>
        <v>0</v>
      </c>
      <c r="K2212" s="282" t="s">
        <v>1230</v>
      </c>
      <c r="L2212" s="287"/>
      <c r="M2212" s="288" t="s">
        <v>1</v>
      </c>
      <c r="N2212" s="289" t="s">
        <v>45</v>
      </c>
      <c r="O2212" s="93"/>
      <c r="P2212" s="238">
        <f>O2212*H2212</f>
        <v>0</v>
      </c>
      <c r="Q2212" s="238">
        <v>0</v>
      </c>
      <c r="R2212" s="238">
        <f>Q2212*H2212</f>
        <v>0</v>
      </c>
      <c r="S2212" s="238">
        <v>0</v>
      </c>
      <c r="T2212" s="239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40" t="s">
        <v>468</v>
      </c>
      <c r="AT2212" s="240" t="s">
        <v>367</v>
      </c>
      <c r="AU2212" s="240" t="s">
        <v>89</v>
      </c>
      <c r="AY2212" s="19" t="s">
        <v>222</v>
      </c>
      <c r="BE2212" s="241">
        <f>IF(N2212="základní",J2212,0)</f>
        <v>0</v>
      </c>
      <c r="BF2212" s="241">
        <f>IF(N2212="snížená",J2212,0)</f>
        <v>0</v>
      </c>
      <c r="BG2212" s="241">
        <f>IF(N2212="zákl. přenesená",J2212,0)</f>
        <v>0</v>
      </c>
      <c r="BH2212" s="241">
        <f>IF(N2212="sníž. přenesená",J2212,0)</f>
        <v>0</v>
      </c>
      <c r="BI2212" s="241">
        <f>IF(N2212="nulová",J2212,0)</f>
        <v>0</v>
      </c>
      <c r="BJ2212" s="19" t="s">
        <v>87</v>
      </c>
      <c r="BK2212" s="241">
        <f>ROUND(I2212*H2212,2)</f>
        <v>0</v>
      </c>
      <c r="BL2212" s="19" t="s">
        <v>267</v>
      </c>
      <c r="BM2212" s="240" t="s">
        <v>1889</v>
      </c>
    </row>
    <row r="2213" s="2" customFormat="1">
      <c r="A2213" s="40"/>
      <c r="B2213" s="41"/>
      <c r="C2213" s="42"/>
      <c r="D2213" s="249" t="s">
        <v>1184</v>
      </c>
      <c r="E2213" s="42"/>
      <c r="F2213" s="314" t="s">
        <v>1890</v>
      </c>
      <c r="G2213" s="42"/>
      <c r="H2213" s="42"/>
      <c r="I2213" s="244"/>
      <c r="J2213" s="42"/>
      <c r="K2213" s="42"/>
      <c r="L2213" s="46"/>
      <c r="M2213" s="245"/>
      <c r="N2213" s="246"/>
      <c r="O2213" s="93"/>
      <c r="P2213" s="93"/>
      <c r="Q2213" s="93"/>
      <c r="R2213" s="93"/>
      <c r="S2213" s="93"/>
      <c r="T2213" s="94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1184</v>
      </c>
      <c r="AU2213" s="19" t="s">
        <v>89</v>
      </c>
    </row>
    <row r="2214" s="13" customFormat="1">
      <c r="A2214" s="13"/>
      <c r="B2214" s="247"/>
      <c r="C2214" s="248"/>
      <c r="D2214" s="249" t="s">
        <v>233</v>
      </c>
      <c r="E2214" s="250" t="s">
        <v>1</v>
      </c>
      <c r="F2214" s="251" t="s">
        <v>1233</v>
      </c>
      <c r="G2214" s="248"/>
      <c r="H2214" s="250" t="s">
        <v>1</v>
      </c>
      <c r="I2214" s="252"/>
      <c r="J2214" s="248"/>
      <c r="K2214" s="248"/>
      <c r="L2214" s="253"/>
      <c r="M2214" s="254"/>
      <c r="N2214" s="255"/>
      <c r="O2214" s="255"/>
      <c r="P2214" s="255"/>
      <c r="Q2214" s="255"/>
      <c r="R2214" s="255"/>
      <c r="S2214" s="255"/>
      <c r="T2214" s="256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7" t="s">
        <v>233</v>
      </c>
      <c r="AU2214" s="257" t="s">
        <v>89</v>
      </c>
      <c r="AV2214" s="13" t="s">
        <v>87</v>
      </c>
      <c r="AW2214" s="13" t="s">
        <v>35</v>
      </c>
      <c r="AX2214" s="13" t="s">
        <v>80</v>
      </c>
      <c r="AY2214" s="257" t="s">
        <v>222</v>
      </c>
    </row>
    <row r="2215" s="13" customFormat="1">
      <c r="A2215" s="13"/>
      <c r="B2215" s="247"/>
      <c r="C2215" s="248"/>
      <c r="D2215" s="249" t="s">
        <v>233</v>
      </c>
      <c r="E2215" s="250" t="s">
        <v>1</v>
      </c>
      <c r="F2215" s="251" t="s">
        <v>1234</v>
      </c>
      <c r="G2215" s="248"/>
      <c r="H2215" s="250" t="s">
        <v>1</v>
      </c>
      <c r="I2215" s="252"/>
      <c r="J2215" s="248"/>
      <c r="K2215" s="248"/>
      <c r="L2215" s="253"/>
      <c r="M2215" s="254"/>
      <c r="N2215" s="255"/>
      <c r="O2215" s="255"/>
      <c r="P2215" s="255"/>
      <c r="Q2215" s="255"/>
      <c r="R2215" s="255"/>
      <c r="S2215" s="255"/>
      <c r="T2215" s="256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7" t="s">
        <v>233</v>
      </c>
      <c r="AU2215" s="257" t="s">
        <v>89</v>
      </c>
      <c r="AV2215" s="13" t="s">
        <v>87</v>
      </c>
      <c r="AW2215" s="13" t="s">
        <v>35</v>
      </c>
      <c r="AX2215" s="13" t="s">
        <v>80</v>
      </c>
      <c r="AY2215" s="257" t="s">
        <v>222</v>
      </c>
    </row>
    <row r="2216" s="13" customFormat="1">
      <c r="A2216" s="13"/>
      <c r="B2216" s="247"/>
      <c r="C2216" s="248"/>
      <c r="D2216" s="249" t="s">
        <v>233</v>
      </c>
      <c r="E2216" s="250" t="s">
        <v>1</v>
      </c>
      <c r="F2216" s="251" t="s">
        <v>1240</v>
      </c>
      <c r="G2216" s="248"/>
      <c r="H2216" s="250" t="s">
        <v>1</v>
      </c>
      <c r="I2216" s="252"/>
      <c r="J2216" s="248"/>
      <c r="K2216" s="248"/>
      <c r="L2216" s="253"/>
      <c r="M2216" s="254"/>
      <c r="N2216" s="255"/>
      <c r="O2216" s="255"/>
      <c r="P2216" s="255"/>
      <c r="Q2216" s="255"/>
      <c r="R2216" s="255"/>
      <c r="S2216" s="255"/>
      <c r="T2216" s="256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7" t="s">
        <v>233</v>
      </c>
      <c r="AU2216" s="257" t="s">
        <v>89</v>
      </c>
      <c r="AV2216" s="13" t="s">
        <v>87</v>
      </c>
      <c r="AW2216" s="13" t="s">
        <v>35</v>
      </c>
      <c r="AX2216" s="13" t="s">
        <v>80</v>
      </c>
      <c r="AY2216" s="257" t="s">
        <v>222</v>
      </c>
    </row>
    <row r="2217" s="13" customFormat="1">
      <c r="A2217" s="13"/>
      <c r="B2217" s="247"/>
      <c r="C2217" s="248"/>
      <c r="D2217" s="249" t="s">
        <v>233</v>
      </c>
      <c r="E2217" s="250" t="s">
        <v>1</v>
      </c>
      <c r="F2217" s="251" t="s">
        <v>237</v>
      </c>
      <c r="G2217" s="248"/>
      <c r="H2217" s="250" t="s">
        <v>1</v>
      </c>
      <c r="I2217" s="252"/>
      <c r="J2217" s="248"/>
      <c r="K2217" s="248"/>
      <c r="L2217" s="253"/>
      <c r="M2217" s="254"/>
      <c r="N2217" s="255"/>
      <c r="O2217" s="255"/>
      <c r="P2217" s="255"/>
      <c r="Q2217" s="255"/>
      <c r="R2217" s="255"/>
      <c r="S2217" s="255"/>
      <c r="T2217" s="256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7" t="s">
        <v>233</v>
      </c>
      <c r="AU2217" s="257" t="s">
        <v>89</v>
      </c>
      <c r="AV2217" s="13" t="s">
        <v>87</v>
      </c>
      <c r="AW2217" s="13" t="s">
        <v>35</v>
      </c>
      <c r="AX2217" s="13" t="s">
        <v>80</v>
      </c>
      <c r="AY2217" s="257" t="s">
        <v>222</v>
      </c>
    </row>
    <row r="2218" s="14" customFormat="1">
      <c r="A2218" s="14"/>
      <c r="B2218" s="258"/>
      <c r="C2218" s="259"/>
      <c r="D2218" s="249" t="s">
        <v>233</v>
      </c>
      <c r="E2218" s="260" t="s">
        <v>1</v>
      </c>
      <c r="F2218" s="261" t="s">
        <v>1142</v>
      </c>
      <c r="G2218" s="259"/>
      <c r="H2218" s="262">
        <v>1</v>
      </c>
      <c r="I2218" s="263"/>
      <c r="J2218" s="259"/>
      <c r="K2218" s="259"/>
      <c r="L2218" s="264"/>
      <c r="M2218" s="265"/>
      <c r="N2218" s="266"/>
      <c r="O2218" s="266"/>
      <c r="P2218" s="266"/>
      <c r="Q2218" s="266"/>
      <c r="R2218" s="266"/>
      <c r="S2218" s="266"/>
      <c r="T2218" s="267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8" t="s">
        <v>233</v>
      </c>
      <c r="AU2218" s="268" t="s">
        <v>89</v>
      </c>
      <c r="AV2218" s="14" t="s">
        <v>89</v>
      </c>
      <c r="AW2218" s="14" t="s">
        <v>35</v>
      </c>
      <c r="AX2218" s="14" t="s">
        <v>80</v>
      </c>
      <c r="AY2218" s="268" t="s">
        <v>222</v>
      </c>
    </row>
    <row r="2219" s="15" customFormat="1">
      <c r="A2219" s="15"/>
      <c r="B2219" s="269"/>
      <c r="C2219" s="270"/>
      <c r="D2219" s="249" t="s">
        <v>233</v>
      </c>
      <c r="E2219" s="271" t="s">
        <v>1</v>
      </c>
      <c r="F2219" s="272" t="s">
        <v>242</v>
      </c>
      <c r="G2219" s="270"/>
      <c r="H2219" s="273">
        <v>1</v>
      </c>
      <c r="I2219" s="274"/>
      <c r="J2219" s="270"/>
      <c r="K2219" s="270"/>
      <c r="L2219" s="275"/>
      <c r="M2219" s="276"/>
      <c r="N2219" s="277"/>
      <c r="O2219" s="277"/>
      <c r="P2219" s="277"/>
      <c r="Q2219" s="277"/>
      <c r="R2219" s="277"/>
      <c r="S2219" s="277"/>
      <c r="T2219" s="278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79" t="s">
        <v>233</v>
      </c>
      <c r="AU2219" s="279" t="s">
        <v>89</v>
      </c>
      <c r="AV2219" s="15" t="s">
        <v>114</v>
      </c>
      <c r="AW2219" s="15" t="s">
        <v>35</v>
      </c>
      <c r="AX2219" s="15" t="s">
        <v>87</v>
      </c>
      <c r="AY2219" s="279" t="s">
        <v>222</v>
      </c>
    </row>
    <row r="2220" s="2" customFormat="1" ht="24.15" customHeight="1">
      <c r="A2220" s="40"/>
      <c r="B2220" s="41"/>
      <c r="C2220" s="229" t="s">
        <v>1891</v>
      </c>
      <c r="D2220" s="229" t="s">
        <v>225</v>
      </c>
      <c r="E2220" s="230" t="s">
        <v>1892</v>
      </c>
      <c r="F2220" s="231" t="s">
        <v>1893</v>
      </c>
      <c r="G2220" s="232" t="s">
        <v>329</v>
      </c>
      <c r="H2220" s="233">
        <v>1.952</v>
      </c>
      <c r="I2220" s="234"/>
      <c r="J2220" s="235">
        <f>ROUND(I2220*H2220,2)</f>
        <v>0</v>
      </c>
      <c r="K2220" s="231" t="s">
        <v>229</v>
      </c>
      <c r="L2220" s="46"/>
      <c r="M2220" s="236" t="s">
        <v>1</v>
      </c>
      <c r="N2220" s="237" t="s">
        <v>45</v>
      </c>
      <c r="O2220" s="93"/>
      <c r="P2220" s="238">
        <f>O2220*H2220</f>
        <v>0</v>
      </c>
      <c r="Q2220" s="238">
        <v>0</v>
      </c>
      <c r="R2220" s="238">
        <f>Q2220*H2220</f>
        <v>0</v>
      </c>
      <c r="S2220" s="238">
        <v>0</v>
      </c>
      <c r="T2220" s="239">
        <f>S2220*H2220</f>
        <v>0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40" t="s">
        <v>267</v>
      </c>
      <c r="AT2220" s="240" t="s">
        <v>225</v>
      </c>
      <c r="AU2220" s="240" t="s">
        <v>89</v>
      </c>
      <c r="AY2220" s="19" t="s">
        <v>222</v>
      </c>
      <c r="BE2220" s="241">
        <f>IF(N2220="základní",J2220,0)</f>
        <v>0</v>
      </c>
      <c r="BF2220" s="241">
        <f>IF(N2220="snížená",J2220,0)</f>
        <v>0</v>
      </c>
      <c r="BG2220" s="241">
        <f>IF(N2220="zákl. přenesená",J2220,0)</f>
        <v>0</v>
      </c>
      <c r="BH2220" s="241">
        <f>IF(N2220="sníž. přenesená",J2220,0)</f>
        <v>0</v>
      </c>
      <c r="BI2220" s="241">
        <f>IF(N2220="nulová",J2220,0)</f>
        <v>0</v>
      </c>
      <c r="BJ2220" s="19" t="s">
        <v>87</v>
      </c>
      <c r="BK2220" s="241">
        <f>ROUND(I2220*H2220,2)</f>
        <v>0</v>
      </c>
      <c r="BL2220" s="19" t="s">
        <v>267</v>
      </c>
      <c r="BM2220" s="240" t="s">
        <v>1894</v>
      </c>
    </row>
    <row r="2221" s="2" customFormat="1">
      <c r="A2221" s="40"/>
      <c r="B2221" s="41"/>
      <c r="C2221" s="42"/>
      <c r="D2221" s="242" t="s">
        <v>231</v>
      </c>
      <c r="E2221" s="42"/>
      <c r="F2221" s="243" t="s">
        <v>1895</v>
      </c>
      <c r="G2221" s="42"/>
      <c r="H2221" s="42"/>
      <c r="I2221" s="244"/>
      <c r="J2221" s="42"/>
      <c r="K2221" s="42"/>
      <c r="L2221" s="46"/>
      <c r="M2221" s="245"/>
      <c r="N2221" s="246"/>
      <c r="O2221" s="93"/>
      <c r="P2221" s="93"/>
      <c r="Q2221" s="93"/>
      <c r="R2221" s="93"/>
      <c r="S2221" s="93"/>
      <c r="T2221" s="94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231</v>
      </c>
      <c r="AU2221" s="19" t="s">
        <v>89</v>
      </c>
    </row>
    <row r="2222" s="12" customFormat="1" ht="22.8" customHeight="1">
      <c r="A2222" s="12"/>
      <c r="B2222" s="213"/>
      <c r="C2222" s="214"/>
      <c r="D2222" s="215" t="s">
        <v>79</v>
      </c>
      <c r="E2222" s="227" t="s">
        <v>1896</v>
      </c>
      <c r="F2222" s="227" t="s">
        <v>1897</v>
      </c>
      <c r="G2222" s="214"/>
      <c r="H2222" s="214"/>
      <c r="I2222" s="217"/>
      <c r="J2222" s="228">
        <f>BK2222</f>
        <v>0</v>
      </c>
      <c r="K2222" s="214"/>
      <c r="L2222" s="219"/>
      <c r="M2222" s="220"/>
      <c r="N2222" s="221"/>
      <c r="O2222" s="221"/>
      <c r="P2222" s="222">
        <f>SUM(P2223:P2345)</f>
        <v>0</v>
      </c>
      <c r="Q2222" s="221"/>
      <c r="R2222" s="222">
        <f>SUM(R2223:R2345)</f>
        <v>0.79412737</v>
      </c>
      <c r="S2222" s="221"/>
      <c r="T2222" s="223">
        <f>SUM(T2223:T2345)</f>
        <v>0</v>
      </c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R2222" s="224" t="s">
        <v>89</v>
      </c>
      <c r="AT2222" s="225" t="s">
        <v>79</v>
      </c>
      <c r="AU2222" s="225" t="s">
        <v>87</v>
      </c>
      <c r="AY2222" s="224" t="s">
        <v>222</v>
      </c>
      <c r="BK2222" s="226">
        <f>SUM(BK2223:BK2345)</f>
        <v>0</v>
      </c>
    </row>
    <row r="2223" s="2" customFormat="1" ht="24.15" customHeight="1">
      <c r="A2223" s="40"/>
      <c r="B2223" s="41"/>
      <c r="C2223" s="229" t="s">
        <v>1526</v>
      </c>
      <c r="D2223" s="229" t="s">
        <v>225</v>
      </c>
      <c r="E2223" s="230" t="s">
        <v>1898</v>
      </c>
      <c r="F2223" s="231" t="s">
        <v>1899</v>
      </c>
      <c r="G2223" s="232" t="s">
        <v>477</v>
      </c>
      <c r="H2223" s="233">
        <v>6</v>
      </c>
      <c r="I2223" s="234"/>
      <c r="J2223" s="235">
        <f>ROUND(I2223*H2223,2)</f>
        <v>0</v>
      </c>
      <c r="K2223" s="231" t="s">
        <v>229</v>
      </c>
      <c r="L2223" s="46"/>
      <c r="M2223" s="236" t="s">
        <v>1</v>
      </c>
      <c r="N2223" s="237" t="s">
        <v>45</v>
      </c>
      <c r="O2223" s="93"/>
      <c r="P2223" s="238">
        <f>O2223*H2223</f>
        <v>0</v>
      </c>
      <c r="Q2223" s="238">
        <v>0</v>
      </c>
      <c r="R2223" s="238">
        <f>Q2223*H2223</f>
        <v>0</v>
      </c>
      <c r="S2223" s="238">
        <v>0</v>
      </c>
      <c r="T2223" s="239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40" t="s">
        <v>114</v>
      </c>
      <c r="AT2223" s="240" t="s">
        <v>225</v>
      </c>
      <c r="AU2223" s="240" t="s">
        <v>89</v>
      </c>
      <c r="AY2223" s="19" t="s">
        <v>222</v>
      </c>
      <c r="BE2223" s="241">
        <f>IF(N2223="základní",J2223,0)</f>
        <v>0</v>
      </c>
      <c r="BF2223" s="241">
        <f>IF(N2223="snížená",J2223,0)</f>
        <v>0</v>
      </c>
      <c r="BG2223" s="241">
        <f>IF(N2223="zákl. přenesená",J2223,0)</f>
        <v>0</v>
      </c>
      <c r="BH2223" s="241">
        <f>IF(N2223="sníž. přenesená",J2223,0)</f>
        <v>0</v>
      </c>
      <c r="BI2223" s="241">
        <f>IF(N2223="nulová",J2223,0)</f>
        <v>0</v>
      </c>
      <c r="BJ2223" s="19" t="s">
        <v>87</v>
      </c>
      <c r="BK2223" s="241">
        <f>ROUND(I2223*H2223,2)</f>
        <v>0</v>
      </c>
      <c r="BL2223" s="19" t="s">
        <v>114</v>
      </c>
      <c r="BM2223" s="240" t="s">
        <v>1900</v>
      </c>
    </row>
    <row r="2224" s="2" customFormat="1">
      <c r="A2224" s="40"/>
      <c r="B2224" s="41"/>
      <c r="C2224" s="42"/>
      <c r="D2224" s="242" t="s">
        <v>231</v>
      </c>
      <c r="E2224" s="42"/>
      <c r="F2224" s="243" t="s">
        <v>1901</v>
      </c>
      <c r="G2224" s="42"/>
      <c r="H2224" s="42"/>
      <c r="I2224" s="244"/>
      <c r="J2224" s="42"/>
      <c r="K2224" s="42"/>
      <c r="L2224" s="46"/>
      <c r="M2224" s="245"/>
      <c r="N2224" s="246"/>
      <c r="O2224" s="93"/>
      <c r="P2224" s="93"/>
      <c r="Q2224" s="93"/>
      <c r="R2224" s="93"/>
      <c r="S2224" s="93"/>
      <c r="T2224" s="94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231</v>
      </c>
      <c r="AU2224" s="19" t="s">
        <v>89</v>
      </c>
    </row>
    <row r="2225" s="13" customFormat="1">
      <c r="A2225" s="13"/>
      <c r="B2225" s="247"/>
      <c r="C2225" s="248"/>
      <c r="D2225" s="249" t="s">
        <v>233</v>
      </c>
      <c r="E2225" s="250" t="s">
        <v>1</v>
      </c>
      <c r="F2225" s="251" t="s">
        <v>234</v>
      </c>
      <c r="G2225" s="248"/>
      <c r="H2225" s="250" t="s">
        <v>1</v>
      </c>
      <c r="I2225" s="252"/>
      <c r="J2225" s="248"/>
      <c r="K2225" s="248"/>
      <c r="L2225" s="253"/>
      <c r="M2225" s="254"/>
      <c r="N2225" s="255"/>
      <c r="O2225" s="255"/>
      <c r="P2225" s="255"/>
      <c r="Q2225" s="255"/>
      <c r="R2225" s="255"/>
      <c r="S2225" s="255"/>
      <c r="T2225" s="256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7" t="s">
        <v>233</v>
      </c>
      <c r="AU2225" s="257" t="s">
        <v>89</v>
      </c>
      <c r="AV2225" s="13" t="s">
        <v>87</v>
      </c>
      <c r="AW2225" s="13" t="s">
        <v>35</v>
      </c>
      <c r="AX2225" s="13" t="s">
        <v>80</v>
      </c>
      <c r="AY2225" s="257" t="s">
        <v>222</v>
      </c>
    </row>
    <row r="2226" s="13" customFormat="1">
      <c r="A2226" s="13"/>
      <c r="B2226" s="247"/>
      <c r="C2226" s="248"/>
      <c r="D2226" s="249" t="s">
        <v>233</v>
      </c>
      <c r="E2226" s="250" t="s">
        <v>1</v>
      </c>
      <c r="F2226" s="251" t="s">
        <v>235</v>
      </c>
      <c r="G2226" s="248"/>
      <c r="H2226" s="250" t="s">
        <v>1</v>
      </c>
      <c r="I2226" s="252"/>
      <c r="J2226" s="248"/>
      <c r="K2226" s="248"/>
      <c r="L2226" s="253"/>
      <c r="M2226" s="254"/>
      <c r="N2226" s="255"/>
      <c r="O2226" s="255"/>
      <c r="P2226" s="255"/>
      <c r="Q2226" s="255"/>
      <c r="R2226" s="255"/>
      <c r="S2226" s="255"/>
      <c r="T2226" s="256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7" t="s">
        <v>233</v>
      </c>
      <c r="AU2226" s="257" t="s">
        <v>89</v>
      </c>
      <c r="AV2226" s="13" t="s">
        <v>87</v>
      </c>
      <c r="AW2226" s="13" t="s">
        <v>35</v>
      </c>
      <c r="AX2226" s="13" t="s">
        <v>80</v>
      </c>
      <c r="AY2226" s="257" t="s">
        <v>222</v>
      </c>
    </row>
    <row r="2227" s="13" customFormat="1">
      <c r="A2227" s="13"/>
      <c r="B2227" s="247"/>
      <c r="C2227" s="248"/>
      <c r="D2227" s="249" t="s">
        <v>233</v>
      </c>
      <c r="E2227" s="250" t="s">
        <v>1</v>
      </c>
      <c r="F2227" s="251" t="s">
        <v>1902</v>
      </c>
      <c r="G2227" s="248"/>
      <c r="H2227" s="250" t="s">
        <v>1</v>
      </c>
      <c r="I2227" s="252"/>
      <c r="J2227" s="248"/>
      <c r="K2227" s="248"/>
      <c r="L2227" s="253"/>
      <c r="M2227" s="254"/>
      <c r="N2227" s="255"/>
      <c r="O2227" s="255"/>
      <c r="P2227" s="255"/>
      <c r="Q2227" s="255"/>
      <c r="R2227" s="255"/>
      <c r="S2227" s="255"/>
      <c r="T2227" s="256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7" t="s">
        <v>233</v>
      </c>
      <c r="AU2227" s="257" t="s">
        <v>89</v>
      </c>
      <c r="AV2227" s="13" t="s">
        <v>87</v>
      </c>
      <c r="AW2227" s="13" t="s">
        <v>35</v>
      </c>
      <c r="AX2227" s="13" t="s">
        <v>80</v>
      </c>
      <c r="AY2227" s="257" t="s">
        <v>222</v>
      </c>
    </row>
    <row r="2228" s="14" customFormat="1">
      <c r="A2228" s="14"/>
      <c r="B2228" s="258"/>
      <c r="C2228" s="259"/>
      <c r="D2228" s="249" t="s">
        <v>233</v>
      </c>
      <c r="E2228" s="260" t="s">
        <v>1</v>
      </c>
      <c r="F2228" s="261" t="s">
        <v>1903</v>
      </c>
      <c r="G2228" s="259"/>
      <c r="H2228" s="262">
        <v>6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8" t="s">
        <v>233</v>
      </c>
      <c r="AU2228" s="268" t="s">
        <v>89</v>
      </c>
      <c r="AV2228" s="14" t="s">
        <v>89</v>
      </c>
      <c r="AW2228" s="14" t="s">
        <v>35</v>
      </c>
      <c r="AX2228" s="14" t="s">
        <v>80</v>
      </c>
      <c r="AY2228" s="268" t="s">
        <v>222</v>
      </c>
    </row>
    <row r="2229" s="15" customFormat="1">
      <c r="A2229" s="15"/>
      <c r="B2229" s="269"/>
      <c r="C2229" s="270"/>
      <c r="D2229" s="249" t="s">
        <v>233</v>
      </c>
      <c r="E2229" s="271" t="s">
        <v>1</v>
      </c>
      <c r="F2229" s="272" t="s">
        <v>242</v>
      </c>
      <c r="G2229" s="270"/>
      <c r="H2229" s="273">
        <v>6</v>
      </c>
      <c r="I2229" s="274"/>
      <c r="J2229" s="270"/>
      <c r="K2229" s="270"/>
      <c r="L2229" s="275"/>
      <c r="M2229" s="276"/>
      <c r="N2229" s="277"/>
      <c r="O2229" s="277"/>
      <c r="P2229" s="277"/>
      <c r="Q2229" s="277"/>
      <c r="R2229" s="277"/>
      <c r="S2229" s="277"/>
      <c r="T2229" s="278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79" t="s">
        <v>233</v>
      </c>
      <c r="AU2229" s="279" t="s">
        <v>89</v>
      </c>
      <c r="AV2229" s="15" t="s">
        <v>114</v>
      </c>
      <c r="AW2229" s="15" t="s">
        <v>35</v>
      </c>
      <c r="AX2229" s="15" t="s">
        <v>87</v>
      </c>
      <c r="AY2229" s="279" t="s">
        <v>222</v>
      </c>
    </row>
    <row r="2230" s="2" customFormat="1" ht="21.75" customHeight="1">
      <c r="A2230" s="40"/>
      <c r="B2230" s="41"/>
      <c r="C2230" s="280" t="s">
        <v>1904</v>
      </c>
      <c r="D2230" s="280" t="s">
        <v>367</v>
      </c>
      <c r="E2230" s="281" t="s">
        <v>1905</v>
      </c>
      <c r="F2230" s="282" t="s">
        <v>1906</v>
      </c>
      <c r="G2230" s="283" t="s">
        <v>477</v>
      </c>
      <c r="H2230" s="284">
        <v>6</v>
      </c>
      <c r="I2230" s="285"/>
      <c r="J2230" s="286">
        <f>ROUND(I2230*H2230,2)</f>
        <v>0</v>
      </c>
      <c r="K2230" s="282" t="s">
        <v>229</v>
      </c>
      <c r="L2230" s="287"/>
      <c r="M2230" s="288" t="s">
        <v>1</v>
      </c>
      <c r="N2230" s="289" t="s">
        <v>45</v>
      </c>
      <c r="O2230" s="93"/>
      <c r="P2230" s="238">
        <f>O2230*H2230</f>
        <v>0</v>
      </c>
      <c r="Q2230" s="238">
        <v>0.00068000000000000005</v>
      </c>
      <c r="R2230" s="238">
        <f>Q2230*H2230</f>
        <v>0.0040800000000000003</v>
      </c>
      <c r="S2230" s="238">
        <v>0</v>
      </c>
      <c r="T2230" s="239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40" t="s">
        <v>299</v>
      </c>
      <c r="AT2230" s="240" t="s">
        <v>367</v>
      </c>
      <c r="AU2230" s="240" t="s">
        <v>89</v>
      </c>
      <c r="AY2230" s="19" t="s">
        <v>222</v>
      </c>
      <c r="BE2230" s="241">
        <f>IF(N2230="základní",J2230,0)</f>
        <v>0</v>
      </c>
      <c r="BF2230" s="241">
        <f>IF(N2230="snížená",J2230,0)</f>
        <v>0</v>
      </c>
      <c r="BG2230" s="241">
        <f>IF(N2230="zákl. přenesená",J2230,0)</f>
        <v>0</v>
      </c>
      <c r="BH2230" s="241">
        <f>IF(N2230="sníž. přenesená",J2230,0)</f>
        <v>0</v>
      </c>
      <c r="BI2230" s="241">
        <f>IF(N2230="nulová",J2230,0)</f>
        <v>0</v>
      </c>
      <c r="BJ2230" s="19" t="s">
        <v>87</v>
      </c>
      <c r="BK2230" s="241">
        <f>ROUND(I2230*H2230,2)</f>
        <v>0</v>
      </c>
      <c r="BL2230" s="19" t="s">
        <v>114</v>
      </c>
      <c r="BM2230" s="240" t="s">
        <v>1907</v>
      </c>
    </row>
    <row r="2231" s="2" customFormat="1" ht="16.5" customHeight="1">
      <c r="A2231" s="40"/>
      <c r="B2231" s="41"/>
      <c r="C2231" s="229" t="s">
        <v>1536</v>
      </c>
      <c r="D2231" s="229" t="s">
        <v>225</v>
      </c>
      <c r="E2231" s="230" t="s">
        <v>1908</v>
      </c>
      <c r="F2231" s="231" t="s">
        <v>1909</v>
      </c>
      <c r="G2231" s="232" t="s">
        <v>1198</v>
      </c>
      <c r="H2231" s="233">
        <v>17</v>
      </c>
      <c r="I2231" s="234"/>
      <c r="J2231" s="235">
        <f>ROUND(I2231*H2231,2)</f>
        <v>0</v>
      </c>
      <c r="K2231" s="231" t="s">
        <v>229</v>
      </c>
      <c r="L2231" s="46"/>
      <c r="M2231" s="236" t="s">
        <v>1</v>
      </c>
      <c r="N2231" s="237" t="s">
        <v>45</v>
      </c>
      <c r="O2231" s="93"/>
      <c r="P2231" s="238">
        <f>O2231*H2231</f>
        <v>0</v>
      </c>
      <c r="Q2231" s="238">
        <v>0</v>
      </c>
      <c r="R2231" s="238">
        <f>Q2231*H2231</f>
        <v>0</v>
      </c>
      <c r="S2231" s="238">
        <v>0</v>
      </c>
      <c r="T2231" s="239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40" t="s">
        <v>267</v>
      </c>
      <c r="AT2231" s="240" t="s">
        <v>225</v>
      </c>
      <c r="AU2231" s="240" t="s">
        <v>89</v>
      </c>
      <c r="AY2231" s="19" t="s">
        <v>222</v>
      </c>
      <c r="BE2231" s="241">
        <f>IF(N2231="základní",J2231,0)</f>
        <v>0</v>
      </c>
      <c r="BF2231" s="241">
        <f>IF(N2231="snížená",J2231,0)</f>
        <v>0</v>
      </c>
      <c r="BG2231" s="241">
        <f>IF(N2231="zákl. přenesená",J2231,0)</f>
        <v>0</v>
      </c>
      <c r="BH2231" s="241">
        <f>IF(N2231="sníž. přenesená",J2231,0)</f>
        <v>0</v>
      </c>
      <c r="BI2231" s="241">
        <f>IF(N2231="nulová",J2231,0)</f>
        <v>0</v>
      </c>
      <c r="BJ2231" s="19" t="s">
        <v>87</v>
      </c>
      <c r="BK2231" s="241">
        <f>ROUND(I2231*H2231,2)</f>
        <v>0</v>
      </c>
      <c r="BL2231" s="19" t="s">
        <v>267</v>
      </c>
      <c r="BM2231" s="240" t="s">
        <v>1910</v>
      </c>
    </row>
    <row r="2232" s="2" customFormat="1">
      <c r="A2232" s="40"/>
      <c r="B2232" s="41"/>
      <c r="C2232" s="42"/>
      <c r="D2232" s="242" t="s">
        <v>231</v>
      </c>
      <c r="E2232" s="42"/>
      <c r="F2232" s="243" t="s">
        <v>1911</v>
      </c>
      <c r="G2232" s="42"/>
      <c r="H2232" s="42"/>
      <c r="I2232" s="244"/>
      <c r="J2232" s="42"/>
      <c r="K2232" s="42"/>
      <c r="L2232" s="46"/>
      <c r="M2232" s="245"/>
      <c r="N2232" s="246"/>
      <c r="O2232" s="93"/>
      <c r="P2232" s="93"/>
      <c r="Q2232" s="93"/>
      <c r="R2232" s="93"/>
      <c r="S2232" s="93"/>
      <c r="T2232" s="94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T2232" s="19" t="s">
        <v>231</v>
      </c>
      <c r="AU2232" s="19" t="s">
        <v>89</v>
      </c>
    </row>
    <row r="2233" s="14" customFormat="1">
      <c r="A2233" s="14"/>
      <c r="B2233" s="258"/>
      <c r="C2233" s="259"/>
      <c r="D2233" s="249" t="s">
        <v>233</v>
      </c>
      <c r="E2233" s="260" t="s">
        <v>1</v>
      </c>
      <c r="F2233" s="261" t="s">
        <v>1912</v>
      </c>
      <c r="G2233" s="259"/>
      <c r="H2233" s="262">
        <v>17</v>
      </c>
      <c r="I2233" s="263"/>
      <c r="J2233" s="259"/>
      <c r="K2233" s="259"/>
      <c r="L2233" s="264"/>
      <c r="M2233" s="265"/>
      <c r="N2233" s="266"/>
      <c r="O2233" s="266"/>
      <c r="P2233" s="266"/>
      <c r="Q2233" s="266"/>
      <c r="R2233" s="266"/>
      <c r="S2233" s="266"/>
      <c r="T2233" s="267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8" t="s">
        <v>233</v>
      </c>
      <c r="AU2233" s="268" t="s">
        <v>89</v>
      </c>
      <c r="AV2233" s="14" t="s">
        <v>89</v>
      </c>
      <c r="AW2233" s="14" t="s">
        <v>35</v>
      </c>
      <c r="AX2233" s="14" t="s">
        <v>80</v>
      </c>
      <c r="AY2233" s="268" t="s">
        <v>222</v>
      </c>
    </row>
    <row r="2234" s="15" customFormat="1">
      <c r="A2234" s="15"/>
      <c r="B2234" s="269"/>
      <c r="C2234" s="270"/>
      <c r="D2234" s="249" t="s">
        <v>233</v>
      </c>
      <c r="E2234" s="271" t="s">
        <v>1</v>
      </c>
      <c r="F2234" s="272" t="s">
        <v>242</v>
      </c>
      <c r="G2234" s="270"/>
      <c r="H2234" s="273">
        <v>17</v>
      </c>
      <c r="I2234" s="274"/>
      <c r="J2234" s="270"/>
      <c r="K2234" s="270"/>
      <c r="L2234" s="275"/>
      <c r="M2234" s="276"/>
      <c r="N2234" s="277"/>
      <c r="O2234" s="277"/>
      <c r="P2234" s="277"/>
      <c r="Q2234" s="277"/>
      <c r="R2234" s="277"/>
      <c r="S2234" s="277"/>
      <c r="T2234" s="278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79" t="s">
        <v>233</v>
      </c>
      <c r="AU2234" s="279" t="s">
        <v>89</v>
      </c>
      <c r="AV2234" s="15" t="s">
        <v>114</v>
      </c>
      <c r="AW2234" s="15" t="s">
        <v>35</v>
      </c>
      <c r="AX2234" s="15" t="s">
        <v>87</v>
      </c>
      <c r="AY2234" s="279" t="s">
        <v>222</v>
      </c>
    </row>
    <row r="2235" s="2" customFormat="1" ht="16.5" customHeight="1">
      <c r="A2235" s="40"/>
      <c r="B2235" s="41"/>
      <c r="C2235" s="280" t="s">
        <v>1913</v>
      </c>
      <c r="D2235" s="280" t="s">
        <v>367</v>
      </c>
      <c r="E2235" s="281" t="s">
        <v>1914</v>
      </c>
      <c r="F2235" s="282" t="s">
        <v>1915</v>
      </c>
      <c r="G2235" s="283" t="s">
        <v>228</v>
      </c>
      <c r="H2235" s="284">
        <v>17.782</v>
      </c>
      <c r="I2235" s="285"/>
      <c r="J2235" s="286">
        <f>ROUND(I2235*H2235,2)</f>
        <v>0</v>
      </c>
      <c r="K2235" s="282" t="s">
        <v>229</v>
      </c>
      <c r="L2235" s="287"/>
      <c r="M2235" s="288" t="s">
        <v>1</v>
      </c>
      <c r="N2235" s="289" t="s">
        <v>45</v>
      </c>
      <c r="O2235" s="93"/>
      <c r="P2235" s="238">
        <f>O2235*H2235</f>
        <v>0</v>
      </c>
      <c r="Q2235" s="238">
        <v>0.0012999999999999999</v>
      </c>
      <c r="R2235" s="238">
        <f>Q2235*H2235</f>
        <v>0.023116599999999998</v>
      </c>
      <c r="S2235" s="238">
        <v>0</v>
      </c>
      <c r="T2235" s="239">
        <f>S2235*H2235</f>
        <v>0</v>
      </c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R2235" s="240" t="s">
        <v>468</v>
      </c>
      <c r="AT2235" s="240" t="s">
        <v>367</v>
      </c>
      <c r="AU2235" s="240" t="s">
        <v>89</v>
      </c>
      <c r="AY2235" s="19" t="s">
        <v>222</v>
      </c>
      <c r="BE2235" s="241">
        <f>IF(N2235="základní",J2235,0)</f>
        <v>0</v>
      </c>
      <c r="BF2235" s="241">
        <f>IF(N2235="snížená",J2235,0)</f>
        <v>0</v>
      </c>
      <c r="BG2235" s="241">
        <f>IF(N2235="zákl. přenesená",J2235,0)</f>
        <v>0</v>
      </c>
      <c r="BH2235" s="241">
        <f>IF(N2235="sníž. přenesená",J2235,0)</f>
        <v>0</v>
      </c>
      <c r="BI2235" s="241">
        <f>IF(N2235="nulová",J2235,0)</f>
        <v>0</v>
      </c>
      <c r="BJ2235" s="19" t="s">
        <v>87</v>
      </c>
      <c r="BK2235" s="241">
        <f>ROUND(I2235*H2235,2)</f>
        <v>0</v>
      </c>
      <c r="BL2235" s="19" t="s">
        <v>267</v>
      </c>
      <c r="BM2235" s="240" t="s">
        <v>1916</v>
      </c>
    </row>
    <row r="2236" s="2" customFormat="1">
      <c r="A2236" s="40"/>
      <c r="B2236" s="41"/>
      <c r="C2236" s="42"/>
      <c r="D2236" s="249" t="s">
        <v>1184</v>
      </c>
      <c r="E2236" s="42"/>
      <c r="F2236" s="314" t="s">
        <v>1917</v>
      </c>
      <c r="G2236" s="42"/>
      <c r="H2236" s="42"/>
      <c r="I2236" s="244"/>
      <c r="J2236" s="42"/>
      <c r="K2236" s="42"/>
      <c r="L2236" s="46"/>
      <c r="M2236" s="245"/>
      <c r="N2236" s="246"/>
      <c r="O2236" s="93"/>
      <c r="P2236" s="93"/>
      <c r="Q2236" s="93"/>
      <c r="R2236" s="93"/>
      <c r="S2236" s="93"/>
      <c r="T2236" s="94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T2236" s="19" t="s">
        <v>1184</v>
      </c>
      <c r="AU2236" s="19" t="s">
        <v>89</v>
      </c>
    </row>
    <row r="2237" s="13" customFormat="1">
      <c r="A2237" s="13"/>
      <c r="B2237" s="247"/>
      <c r="C2237" s="248"/>
      <c r="D2237" s="249" t="s">
        <v>233</v>
      </c>
      <c r="E2237" s="250" t="s">
        <v>1</v>
      </c>
      <c r="F2237" s="251" t="s">
        <v>234</v>
      </c>
      <c r="G2237" s="248"/>
      <c r="H2237" s="250" t="s">
        <v>1</v>
      </c>
      <c r="I2237" s="252"/>
      <c r="J2237" s="248"/>
      <c r="K2237" s="248"/>
      <c r="L2237" s="253"/>
      <c r="M2237" s="254"/>
      <c r="N2237" s="255"/>
      <c r="O2237" s="255"/>
      <c r="P2237" s="255"/>
      <c r="Q2237" s="255"/>
      <c r="R2237" s="255"/>
      <c r="S2237" s="255"/>
      <c r="T2237" s="256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7" t="s">
        <v>233</v>
      </c>
      <c r="AU2237" s="257" t="s">
        <v>89</v>
      </c>
      <c r="AV2237" s="13" t="s">
        <v>87</v>
      </c>
      <c r="AW2237" s="13" t="s">
        <v>35</v>
      </c>
      <c r="AX2237" s="13" t="s">
        <v>80</v>
      </c>
      <c r="AY2237" s="257" t="s">
        <v>222</v>
      </c>
    </row>
    <row r="2238" s="13" customFormat="1">
      <c r="A2238" s="13"/>
      <c r="B2238" s="247"/>
      <c r="C2238" s="248"/>
      <c r="D2238" s="249" t="s">
        <v>233</v>
      </c>
      <c r="E2238" s="250" t="s">
        <v>1</v>
      </c>
      <c r="F2238" s="251" t="s">
        <v>235</v>
      </c>
      <c r="G2238" s="248"/>
      <c r="H2238" s="250" t="s">
        <v>1</v>
      </c>
      <c r="I2238" s="252"/>
      <c r="J2238" s="248"/>
      <c r="K2238" s="248"/>
      <c r="L2238" s="253"/>
      <c r="M2238" s="254"/>
      <c r="N2238" s="255"/>
      <c r="O2238" s="255"/>
      <c r="P2238" s="255"/>
      <c r="Q2238" s="255"/>
      <c r="R2238" s="255"/>
      <c r="S2238" s="255"/>
      <c r="T2238" s="256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7" t="s">
        <v>233</v>
      </c>
      <c r="AU2238" s="257" t="s">
        <v>89</v>
      </c>
      <c r="AV2238" s="13" t="s">
        <v>87</v>
      </c>
      <c r="AW2238" s="13" t="s">
        <v>35</v>
      </c>
      <c r="AX2238" s="13" t="s">
        <v>80</v>
      </c>
      <c r="AY2238" s="257" t="s">
        <v>222</v>
      </c>
    </row>
    <row r="2239" s="13" customFormat="1">
      <c r="A2239" s="13"/>
      <c r="B2239" s="247"/>
      <c r="C2239" s="248"/>
      <c r="D2239" s="249" t="s">
        <v>233</v>
      </c>
      <c r="E2239" s="250" t="s">
        <v>1</v>
      </c>
      <c r="F2239" s="251" t="s">
        <v>237</v>
      </c>
      <c r="G2239" s="248"/>
      <c r="H2239" s="250" t="s">
        <v>1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7" t="s">
        <v>233</v>
      </c>
      <c r="AU2239" s="257" t="s">
        <v>89</v>
      </c>
      <c r="AV2239" s="13" t="s">
        <v>87</v>
      </c>
      <c r="AW2239" s="13" t="s">
        <v>35</v>
      </c>
      <c r="AX2239" s="13" t="s">
        <v>80</v>
      </c>
      <c r="AY2239" s="257" t="s">
        <v>222</v>
      </c>
    </row>
    <row r="2240" s="13" customFormat="1">
      <c r="A2240" s="13"/>
      <c r="B2240" s="247"/>
      <c r="C2240" s="248"/>
      <c r="D2240" s="249" t="s">
        <v>233</v>
      </c>
      <c r="E2240" s="250" t="s">
        <v>1</v>
      </c>
      <c r="F2240" s="251" t="s">
        <v>1283</v>
      </c>
      <c r="G2240" s="248"/>
      <c r="H2240" s="250" t="s">
        <v>1</v>
      </c>
      <c r="I2240" s="252"/>
      <c r="J2240" s="248"/>
      <c r="K2240" s="248"/>
      <c r="L2240" s="253"/>
      <c r="M2240" s="254"/>
      <c r="N2240" s="255"/>
      <c r="O2240" s="255"/>
      <c r="P2240" s="255"/>
      <c r="Q2240" s="255"/>
      <c r="R2240" s="255"/>
      <c r="S2240" s="255"/>
      <c r="T2240" s="256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7" t="s">
        <v>233</v>
      </c>
      <c r="AU2240" s="257" t="s">
        <v>89</v>
      </c>
      <c r="AV2240" s="13" t="s">
        <v>87</v>
      </c>
      <c r="AW2240" s="13" t="s">
        <v>35</v>
      </c>
      <c r="AX2240" s="13" t="s">
        <v>80</v>
      </c>
      <c r="AY2240" s="257" t="s">
        <v>222</v>
      </c>
    </row>
    <row r="2241" s="14" customFormat="1">
      <c r="A2241" s="14"/>
      <c r="B2241" s="258"/>
      <c r="C2241" s="259"/>
      <c r="D2241" s="249" t="s">
        <v>233</v>
      </c>
      <c r="E2241" s="260" t="s">
        <v>1</v>
      </c>
      <c r="F2241" s="261" t="s">
        <v>1918</v>
      </c>
      <c r="G2241" s="259"/>
      <c r="H2241" s="262">
        <v>5.2800000000000002</v>
      </c>
      <c r="I2241" s="263"/>
      <c r="J2241" s="259"/>
      <c r="K2241" s="259"/>
      <c r="L2241" s="264"/>
      <c r="M2241" s="265"/>
      <c r="N2241" s="266"/>
      <c r="O2241" s="266"/>
      <c r="P2241" s="266"/>
      <c r="Q2241" s="266"/>
      <c r="R2241" s="266"/>
      <c r="S2241" s="266"/>
      <c r="T2241" s="267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68" t="s">
        <v>233</v>
      </c>
      <c r="AU2241" s="268" t="s">
        <v>89</v>
      </c>
      <c r="AV2241" s="14" t="s">
        <v>89</v>
      </c>
      <c r="AW2241" s="14" t="s">
        <v>35</v>
      </c>
      <c r="AX2241" s="14" t="s">
        <v>80</v>
      </c>
      <c r="AY2241" s="268" t="s">
        <v>222</v>
      </c>
    </row>
    <row r="2242" s="14" customFormat="1">
      <c r="A2242" s="14"/>
      <c r="B2242" s="258"/>
      <c r="C2242" s="259"/>
      <c r="D2242" s="249" t="s">
        <v>233</v>
      </c>
      <c r="E2242" s="260" t="s">
        <v>1</v>
      </c>
      <c r="F2242" s="261" t="s">
        <v>1919</v>
      </c>
      <c r="G2242" s="259"/>
      <c r="H2242" s="262">
        <v>1.3</v>
      </c>
      <c r="I2242" s="263"/>
      <c r="J2242" s="259"/>
      <c r="K2242" s="259"/>
      <c r="L2242" s="264"/>
      <c r="M2242" s="265"/>
      <c r="N2242" s="266"/>
      <c r="O2242" s="266"/>
      <c r="P2242" s="266"/>
      <c r="Q2242" s="266"/>
      <c r="R2242" s="266"/>
      <c r="S2242" s="266"/>
      <c r="T2242" s="267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8" t="s">
        <v>233</v>
      </c>
      <c r="AU2242" s="268" t="s">
        <v>89</v>
      </c>
      <c r="AV2242" s="14" t="s">
        <v>89</v>
      </c>
      <c r="AW2242" s="14" t="s">
        <v>35</v>
      </c>
      <c r="AX2242" s="14" t="s">
        <v>80</v>
      </c>
      <c r="AY2242" s="268" t="s">
        <v>222</v>
      </c>
    </row>
    <row r="2243" s="14" customFormat="1">
      <c r="A2243" s="14"/>
      <c r="B2243" s="258"/>
      <c r="C2243" s="259"/>
      <c r="D2243" s="249" t="s">
        <v>233</v>
      </c>
      <c r="E2243" s="260" t="s">
        <v>1</v>
      </c>
      <c r="F2243" s="261" t="s">
        <v>1920</v>
      </c>
      <c r="G2243" s="259"/>
      <c r="H2243" s="262">
        <v>4.3200000000000003</v>
      </c>
      <c r="I2243" s="263"/>
      <c r="J2243" s="259"/>
      <c r="K2243" s="259"/>
      <c r="L2243" s="264"/>
      <c r="M2243" s="265"/>
      <c r="N2243" s="266"/>
      <c r="O2243" s="266"/>
      <c r="P2243" s="266"/>
      <c r="Q2243" s="266"/>
      <c r="R2243" s="266"/>
      <c r="S2243" s="266"/>
      <c r="T2243" s="267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8" t="s">
        <v>233</v>
      </c>
      <c r="AU2243" s="268" t="s">
        <v>89</v>
      </c>
      <c r="AV2243" s="14" t="s">
        <v>89</v>
      </c>
      <c r="AW2243" s="14" t="s">
        <v>35</v>
      </c>
      <c r="AX2243" s="14" t="s">
        <v>80</v>
      </c>
      <c r="AY2243" s="268" t="s">
        <v>222</v>
      </c>
    </row>
    <row r="2244" s="14" customFormat="1">
      <c r="A2244" s="14"/>
      <c r="B2244" s="258"/>
      <c r="C2244" s="259"/>
      <c r="D2244" s="249" t="s">
        <v>233</v>
      </c>
      <c r="E2244" s="260" t="s">
        <v>1</v>
      </c>
      <c r="F2244" s="261" t="s">
        <v>1921</v>
      </c>
      <c r="G2244" s="259"/>
      <c r="H2244" s="262">
        <v>2.3399999999999999</v>
      </c>
      <c r="I2244" s="263"/>
      <c r="J2244" s="259"/>
      <c r="K2244" s="259"/>
      <c r="L2244" s="264"/>
      <c r="M2244" s="265"/>
      <c r="N2244" s="266"/>
      <c r="O2244" s="266"/>
      <c r="P2244" s="266"/>
      <c r="Q2244" s="266"/>
      <c r="R2244" s="266"/>
      <c r="S2244" s="266"/>
      <c r="T2244" s="267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8" t="s">
        <v>233</v>
      </c>
      <c r="AU2244" s="268" t="s">
        <v>89</v>
      </c>
      <c r="AV2244" s="14" t="s">
        <v>89</v>
      </c>
      <c r="AW2244" s="14" t="s">
        <v>35</v>
      </c>
      <c r="AX2244" s="14" t="s">
        <v>80</v>
      </c>
      <c r="AY2244" s="268" t="s">
        <v>222</v>
      </c>
    </row>
    <row r="2245" s="14" customFormat="1">
      <c r="A2245" s="14"/>
      <c r="B2245" s="258"/>
      <c r="C2245" s="259"/>
      <c r="D2245" s="249" t="s">
        <v>233</v>
      </c>
      <c r="E2245" s="260" t="s">
        <v>1</v>
      </c>
      <c r="F2245" s="261" t="s">
        <v>1922</v>
      </c>
      <c r="G2245" s="259"/>
      <c r="H2245" s="262">
        <v>2.9249999999999998</v>
      </c>
      <c r="I2245" s="263"/>
      <c r="J2245" s="259"/>
      <c r="K2245" s="259"/>
      <c r="L2245" s="264"/>
      <c r="M2245" s="265"/>
      <c r="N2245" s="266"/>
      <c r="O2245" s="266"/>
      <c r="P2245" s="266"/>
      <c r="Q2245" s="266"/>
      <c r="R2245" s="266"/>
      <c r="S2245" s="266"/>
      <c r="T2245" s="267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8" t="s">
        <v>233</v>
      </c>
      <c r="AU2245" s="268" t="s">
        <v>89</v>
      </c>
      <c r="AV2245" s="14" t="s">
        <v>89</v>
      </c>
      <c r="AW2245" s="14" t="s">
        <v>35</v>
      </c>
      <c r="AX2245" s="14" t="s">
        <v>80</v>
      </c>
      <c r="AY2245" s="268" t="s">
        <v>222</v>
      </c>
    </row>
    <row r="2246" s="15" customFormat="1">
      <c r="A2246" s="15"/>
      <c r="B2246" s="269"/>
      <c r="C2246" s="270"/>
      <c r="D2246" s="249" t="s">
        <v>233</v>
      </c>
      <c r="E2246" s="271" t="s">
        <v>1</v>
      </c>
      <c r="F2246" s="272" t="s">
        <v>242</v>
      </c>
      <c r="G2246" s="270"/>
      <c r="H2246" s="273">
        <v>16.164999999999999</v>
      </c>
      <c r="I2246" s="274"/>
      <c r="J2246" s="270"/>
      <c r="K2246" s="270"/>
      <c r="L2246" s="275"/>
      <c r="M2246" s="276"/>
      <c r="N2246" s="277"/>
      <c r="O2246" s="277"/>
      <c r="P2246" s="277"/>
      <c r="Q2246" s="277"/>
      <c r="R2246" s="277"/>
      <c r="S2246" s="277"/>
      <c r="T2246" s="278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79" t="s">
        <v>233</v>
      </c>
      <c r="AU2246" s="279" t="s">
        <v>89</v>
      </c>
      <c r="AV2246" s="15" t="s">
        <v>114</v>
      </c>
      <c r="AW2246" s="15" t="s">
        <v>35</v>
      </c>
      <c r="AX2246" s="15" t="s">
        <v>80</v>
      </c>
      <c r="AY2246" s="279" t="s">
        <v>222</v>
      </c>
    </row>
    <row r="2247" s="14" customFormat="1">
      <c r="A2247" s="14"/>
      <c r="B2247" s="258"/>
      <c r="C2247" s="259"/>
      <c r="D2247" s="249" t="s">
        <v>233</v>
      </c>
      <c r="E2247" s="260" t="s">
        <v>1</v>
      </c>
      <c r="F2247" s="261" t="s">
        <v>1923</v>
      </c>
      <c r="G2247" s="259"/>
      <c r="H2247" s="262">
        <v>17.782</v>
      </c>
      <c r="I2247" s="263"/>
      <c r="J2247" s="259"/>
      <c r="K2247" s="259"/>
      <c r="L2247" s="264"/>
      <c r="M2247" s="265"/>
      <c r="N2247" s="266"/>
      <c r="O2247" s="266"/>
      <c r="P2247" s="266"/>
      <c r="Q2247" s="266"/>
      <c r="R2247" s="266"/>
      <c r="S2247" s="266"/>
      <c r="T2247" s="267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8" t="s">
        <v>233</v>
      </c>
      <c r="AU2247" s="268" t="s">
        <v>89</v>
      </c>
      <c r="AV2247" s="14" t="s">
        <v>89</v>
      </c>
      <c r="AW2247" s="14" t="s">
        <v>35</v>
      </c>
      <c r="AX2247" s="14" t="s">
        <v>87</v>
      </c>
      <c r="AY2247" s="268" t="s">
        <v>222</v>
      </c>
    </row>
    <row r="2248" s="2" customFormat="1" ht="24.15" customHeight="1">
      <c r="A2248" s="40"/>
      <c r="B2248" s="41"/>
      <c r="C2248" s="229" t="s">
        <v>1543</v>
      </c>
      <c r="D2248" s="229" t="s">
        <v>225</v>
      </c>
      <c r="E2248" s="230" t="s">
        <v>1924</v>
      </c>
      <c r="F2248" s="231" t="s">
        <v>1925</v>
      </c>
      <c r="G2248" s="232" t="s">
        <v>477</v>
      </c>
      <c r="H2248" s="233">
        <v>1</v>
      </c>
      <c r="I2248" s="234"/>
      <c r="J2248" s="235">
        <f>ROUND(I2248*H2248,2)</f>
        <v>0</v>
      </c>
      <c r="K2248" s="231" t="s">
        <v>229</v>
      </c>
      <c r="L2248" s="46"/>
      <c r="M2248" s="236" t="s">
        <v>1</v>
      </c>
      <c r="N2248" s="237" t="s">
        <v>45</v>
      </c>
      <c r="O2248" s="93"/>
      <c r="P2248" s="238">
        <f>O2248*H2248</f>
        <v>0</v>
      </c>
      <c r="Q2248" s="238">
        <v>0</v>
      </c>
      <c r="R2248" s="238">
        <f>Q2248*H2248</f>
        <v>0</v>
      </c>
      <c r="S2248" s="238">
        <v>0</v>
      </c>
      <c r="T2248" s="239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40" t="s">
        <v>267</v>
      </c>
      <c r="AT2248" s="240" t="s">
        <v>225</v>
      </c>
      <c r="AU2248" s="240" t="s">
        <v>89</v>
      </c>
      <c r="AY2248" s="19" t="s">
        <v>222</v>
      </c>
      <c r="BE2248" s="241">
        <f>IF(N2248="základní",J2248,0)</f>
        <v>0</v>
      </c>
      <c r="BF2248" s="241">
        <f>IF(N2248="snížená",J2248,0)</f>
        <v>0</v>
      </c>
      <c r="BG2248" s="241">
        <f>IF(N2248="zákl. přenesená",J2248,0)</f>
        <v>0</v>
      </c>
      <c r="BH2248" s="241">
        <f>IF(N2248="sníž. přenesená",J2248,0)</f>
        <v>0</v>
      </c>
      <c r="BI2248" s="241">
        <f>IF(N2248="nulová",J2248,0)</f>
        <v>0</v>
      </c>
      <c r="BJ2248" s="19" t="s">
        <v>87</v>
      </c>
      <c r="BK2248" s="241">
        <f>ROUND(I2248*H2248,2)</f>
        <v>0</v>
      </c>
      <c r="BL2248" s="19" t="s">
        <v>267</v>
      </c>
      <c r="BM2248" s="240" t="s">
        <v>1926</v>
      </c>
    </row>
    <row r="2249" s="2" customFormat="1">
      <c r="A2249" s="40"/>
      <c r="B2249" s="41"/>
      <c r="C2249" s="42"/>
      <c r="D2249" s="242" t="s">
        <v>231</v>
      </c>
      <c r="E2249" s="42"/>
      <c r="F2249" s="243" t="s">
        <v>1927</v>
      </c>
      <c r="G2249" s="42"/>
      <c r="H2249" s="42"/>
      <c r="I2249" s="244"/>
      <c r="J2249" s="42"/>
      <c r="K2249" s="42"/>
      <c r="L2249" s="46"/>
      <c r="M2249" s="245"/>
      <c r="N2249" s="246"/>
      <c r="O2249" s="93"/>
      <c r="P2249" s="93"/>
      <c r="Q2249" s="93"/>
      <c r="R2249" s="93"/>
      <c r="S2249" s="93"/>
      <c r="T2249" s="94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T2249" s="19" t="s">
        <v>231</v>
      </c>
      <c r="AU2249" s="19" t="s">
        <v>89</v>
      </c>
    </row>
    <row r="2250" s="13" customFormat="1">
      <c r="A2250" s="13"/>
      <c r="B2250" s="247"/>
      <c r="C2250" s="248"/>
      <c r="D2250" s="249" t="s">
        <v>233</v>
      </c>
      <c r="E2250" s="250" t="s">
        <v>1</v>
      </c>
      <c r="F2250" s="251" t="s">
        <v>234</v>
      </c>
      <c r="G2250" s="248"/>
      <c r="H2250" s="250" t="s">
        <v>1</v>
      </c>
      <c r="I2250" s="252"/>
      <c r="J2250" s="248"/>
      <c r="K2250" s="248"/>
      <c r="L2250" s="253"/>
      <c r="M2250" s="254"/>
      <c r="N2250" s="255"/>
      <c r="O2250" s="255"/>
      <c r="P2250" s="255"/>
      <c r="Q2250" s="255"/>
      <c r="R2250" s="255"/>
      <c r="S2250" s="255"/>
      <c r="T2250" s="256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7" t="s">
        <v>233</v>
      </c>
      <c r="AU2250" s="257" t="s">
        <v>89</v>
      </c>
      <c r="AV2250" s="13" t="s">
        <v>87</v>
      </c>
      <c r="AW2250" s="13" t="s">
        <v>35</v>
      </c>
      <c r="AX2250" s="13" t="s">
        <v>80</v>
      </c>
      <c r="AY2250" s="257" t="s">
        <v>222</v>
      </c>
    </row>
    <row r="2251" s="13" customFormat="1">
      <c r="A2251" s="13"/>
      <c r="B2251" s="247"/>
      <c r="C2251" s="248"/>
      <c r="D2251" s="249" t="s">
        <v>233</v>
      </c>
      <c r="E2251" s="250" t="s">
        <v>1</v>
      </c>
      <c r="F2251" s="251" t="s">
        <v>235</v>
      </c>
      <c r="G2251" s="248"/>
      <c r="H2251" s="250" t="s">
        <v>1</v>
      </c>
      <c r="I2251" s="252"/>
      <c r="J2251" s="248"/>
      <c r="K2251" s="248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7" t="s">
        <v>233</v>
      </c>
      <c r="AU2251" s="257" t="s">
        <v>89</v>
      </c>
      <c r="AV2251" s="13" t="s">
        <v>87</v>
      </c>
      <c r="AW2251" s="13" t="s">
        <v>35</v>
      </c>
      <c r="AX2251" s="13" t="s">
        <v>80</v>
      </c>
      <c r="AY2251" s="257" t="s">
        <v>222</v>
      </c>
    </row>
    <row r="2252" s="13" customFormat="1">
      <c r="A2252" s="13"/>
      <c r="B2252" s="247"/>
      <c r="C2252" s="248"/>
      <c r="D2252" s="249" t="s">
        <v>233</v>
      </c>
      <c r="E2252" s="250" t="s">
        <v>1</v>
      </c>
      <c r="F2252" s="251" t="s">
        <v>237</v>
      </c>
      <c r="G2252" s="248"/>
      <c r="H2252" s="250" t="s">
        <v>1</v>
      </c>
      <c r="I2252" s="252"/>
      <c r="J2252" s="248"/>
      <c r="K2252" s="248"/>
      <c r="L2252" s="253"/>
      <c r="M2252" s="254"/>
      <c r="N2252" s="255"/>
      <c r="O2252" s="255"/>
      <c r="P2252" s="255"/>
      <c r="Q2252" s="255"/>
      <c r="R2252" s="255"/>
      <c r="S2252" s="255"/>
      <c r="T2252" s="256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7" t="s">
        <v>233</v>
      </c>
      <c r="AU2252" s="257" t="s">
        <v>89</v>
      </c>
      <c r="AV2252" s="13" t="s">
        <v>87</v>
      </c>
      <c r="AW2252" s="13" t="s">
        <v>35</v>
      </c>
      <c r="AX2252" s="13" t="s">
        <v>80</v>
      </c>
      <c r="AY2252" s="257" t="s">
        <v>222</v>
      </c>
    </row>
    <row r="2253" s="13" customFormat="1">
      <c r="A2253" s="13"/>
      <c r="B2253" s="247"/>
      <c r="C2253" s="248"/>
      <c r="D2253" s="249" t="s">
        <v>233</v>
      </c>
      <c r="E2253" s="250" t="s">
        <v>1</v>
      </c>
      <c r="F2253" s="251" t="s">
        <v>1283</v>
      </c>
      <c r="G2253" s="248"/>
      <c r="H2253" s="250" t="s">
        <v>1</v>
      </c>
      <c r="I2253" s="252"/>
      <c r="J2253" s="248"/>
      <c r="K2253" s="248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7" t="s">
        <v>233</v>
      </c>
      <c r="AU2253" s="257" t="s">
        <v>89</v>
      </c>
      <c r="AV2253" s="13" t="s">
        <v>87</v>
      </c>
      <c r="AW2253" s="13" t="s">
        <v>35</v>
      </c>
      <c r="AX2253" s="13" t="s">
        <v>80</v>
      </c>
      <c r="AY2253" s="257" t="s">
        <v>222</v>
      </c>
    </row>
    <row r="2254" s="14" customFormat="1">
      <c r="A2254" s="14"/>
      <c r="B2254" s="258"/>
      <c r="C2254" s="259"/>
      <c r="D2254" s="249" t="s">
        <v>233</v>
      </c>
      <c r="E2254" s="260" t="s">
        <v>1</v>
      </c>
      <c r="F2254" s="261" t="s">
        <v>1928</v>
      </c>
      <c r="G2254" s="259"/>
      <c r="H2254" s="262">
        <v>1</v>
      </c>
      <c r="I2254" s="263"/>
      <c r="J2254" s="259"/>
      <c r="K2254" s="259"/>
      <c r="L2254" s="264"/>
      <c r="M2254" s="265"/>
      <c r="N2254" s="266"/>
      <c r="O2254" s="266"/>
      <c r="P2254" s="266"/>
      <c r="Q2254" s="266"/>
      <c r="R2254" s="266"/>
      <c r="S2254" s="266"/>
      <c r="T2254" s="267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8" t="s">
        <v>233</v>
      </c>
      <c r="AU2254" s="268" t="s">
        <v>89</v>
      </c>
      <c r="AV2254" s="14" t="s">
        <v>89</v>
      </c>
      <c r="AW2254" s="14" t="s">
        <v>35</v>
      </c>
      <c r="AX2254" s="14" t="s">
        <v>80</v>
      </c>
      <c r="AY2254" s="268" t="s">
        <v>222</v>
      </c>
    </row>
    <row r="2255" s="15" customFormat="1">
      <c r="A2255" s="15"/>
      <c r="B2255" s="269"/>
      <c r="C2255" s="270"/>
      <c r="D2255" s="249" t="s">
        <v>233</v>
      </c>
      <c r="E2255" s="271" t="s">
        <v>1</v>
      </c>
      <c r="F2255" s="272" t="s">
        <v>242</v>
      </c>
      <c r="G2255" s="270"/>
      <c r="H2255" s="273">
        <v>1</v>
      </c>
      <c r="I2255" s="274"/>
      <c r="J2255" s="270"/>
      <c r="K2255" s="270"/>
      <c r="L2255" s="275"/>
      <c r="M2255" s="276"/>
      <c r="N2255" s="277"/>
      <c r="O2255" s="277"/>
      <c r="P2255" s="277"/>
      <c r="Q2255" s="277"/>
      <c r="R2255" s="277"/>
      <c r="S2255" s="277"/>
      <c r="T2255" s="278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79" t="s">
        <v>233</v>
      </c>
      <c r="AU2255" s="279" t="s">
        <v>89</v>
      </c>
      <c r="AV2255" s="15" t="s">
        <v>114</v>
      </c>
      <c r="AW2255" s="15" t="s">
        <v>35</v>
      </c>
      <c r="AX2255" s="15" t="s">
        <v>87</v>
      </c>
      <c r="AY2255" s="279" t="s">
        <v>222</v>
      </c>
    </row>
    <row r="2256" s="2" customFormat="1" ht="24.15" customHeight="1">
      <c r="A2256" s="40"/>
      <c r="B2256" s="41"/>
      <c r="C2256" s="280" t="s">
        <v>1929</v>
      </c>
      <c r="D2256" s="280" t="s">
        <v>367</v>
      </c>
      <c r="E2256" s="281" t="s">
        <v>1930</v>
      </c>
      <c r="F2256" s="282" t="s">
        <v>1931</v>
      </c>
      <c r="G2256" s="283" t="s">
        <v>228</v>
      </c>
      <c r="H2256" s="284">
        <v>3.5459999999999998</v>
      </c>
      <c r="I2256" s="285"/>
      <c r="J2256" s="286">
        <f>ROUND(I2256*H2256,2)</f>
        <v>0</v>
      </c>
      <c r="K2256" s="282" t="s">
        <v>229</v>
      </c>
      <c r="L2256" s="287"/>
      <c r="M2256" s="288" t="s">
        <v>1</v>
      </c>
      <c r="N2256" s="289" t="s">
        <v>45</v>
      </c>
      <c r="O2256" s="93"/>
      <c r="P2256" s="238">
        <f>O2256*H2256</f>
        <v>0</v>
      </c>
      <c r="Q2256" s="238">
        <v>0.024230000000000002</v>
      </c>
      <c r="R2256" s="238">
        <f>Q2256*H2256</f>
        <v>0.085919579999999995</v>
      </c>
      <c r="S2256" s="238">
        <v>0</v>
      </c>
      <c r="T2256" s="239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40" t="s">
        <v>468</v>
      </c>
      <c r="AT2256" s="240" t="s">
        <v>367</v>
      </c>
      <c r="AU2256" s="240" t="s">
        <v>89</v>
      </c>
      <c r="AY2256" s="19" t="s">
        <v>222</v>
      </c>
      <c r="BE2256" s="241">
        <f>IF(N2256="základní",J2256,0)</f>
        <v>0</v>
      </c>
      <c r="BF2256" s="241">
        <f>IF(N2256="snížená",J2256,0)</f>
        <v>0</v>
      </c>
      <c r="BG2256" s="241">
        <f>IF(N2256="zákl. přenesená",J2256,0)</f>
        <v>0</v>
      </c>
      <c r="BH2256" s="241">
        <f>IF(N2256="sníž. přenesená",J2256,0)</f>
        <v>0</v>
      </c>
      <c r="BI2256" s="241">
        <f>IF(N2256="nulová",J2256,0)</f>
        <v>0</v>
      </c>
      <c r="BJ2256" s="19" t="s">
        <v>87</v>
      </c>
      <c r="BK2256" s="241">
        <f>ROUND(I2256*H2256,2)</f>
        <v>0</v>
      </c>
      <c r="BL2256" s="19" t="s">
        <v>267</v>
      </c>
      <c r="BM2256" s="240" t="s">
        <v>1932</v>
      </c>
    </row>
    <row r="2257" s="13" customFormat="1">
      <c r="A2257" s="13"/>
      <c r="B2257" s="247"/>
      <c r="C2257" s="248"/>
      <c r="D2257" s="249" t="s">
        <v>233</v>
      </c>
      <c r="E2257" s="250" t="s">
        <v>1</v>
      </c>
      <c r="F2257" s="251" t="s">
        <v>1933</v>
      </c>
      <c r="G2257" s="248"/>
      <c r="H2257" s="250" t="s">
        <v>1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7" t="s">
        <v>233</v>
      </c>
      <c r="AU2257" s="257" t="s">
        <v>89</v>
      </c>
      <c r="AV2257" s="13" t="s">
        <v>87</v>
      </c>
      <c r="AW2257" s="13" t="s">
        <v>35</v>
      </c>
      <c r="AX2257" s="13" t="s">
        <v>80</v>
      </c>
      <c r="AY2257" s="257" t="s">
        <v>222</v>
      </c>
    </row>
    <row r="2258" s="13" customFormat="1">
      <c r="A2258" s="13"/>
      <c r="B2258" s="247"/>
      <c r="C2258" s="248"/>
      <c r="D2258" s="249" t="s">
        <v>233</v>
      </c>
      <c r="E2258" s="250" t="s">
        <v>1</v>
      </c>
      <c r="F2258" s="251" t="s">
        <v>1934</v>
      </c>
      <c r="G2258" s="248"/>
      <c r="H2258" s="250" t="s">
        <v>1</v>
      </c>
      <c r="I2258" s="252"/>
      <c r="J2258" s="248"/>
      <c r="K2258" s="248"/>
      <c r="L2258" s="253"/>
      <c r="M2258" s="254"/>
      <c r="N2258" s="255"/>
      <c r="O2258" s="255"/>
      <c r="P2258" s="255"/>
      <c r="Q2258" s="255"/>
      <c r="R2258" s="255"/>
      <c r="S2258" s="255"/>
      <c r="T2258" s="256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57" t="s">
        <v>233</v>
      </c>
      <c r="AU2258" s="257" t="s">
        <v>89</v>
      </c>
      <c r="AV2258" s="13" t="s">
        <v>87</v>
      </c>
      <c r="AW2258" s="13" t="s">
        <v>35</v>
      </c>
      <c r="AX2258" s="13" t="s">
        <v>80</v>
      </c>
      <c r="AY2258" s="257" t="s">
        <v>222</v>
      </c>
    </row>
    <row r="2259" s="13" customFormat="1">
      <c r="A2259" s="13"/>
      <c r="B2259" s="247"/>
      <c r="C2259" s="248"/>
      <c r="D2259" s="249" t="s">
        <v>233</v>
      </c>
      <c r="E2259" s="250" t="s">
        <v>1</v>
      </c>
      <c r="F2259" s="251" t="s">
        <v>237</v>
      </c>
      <c r="G2259" s="248"/>
      <c r="H2259" s="250" t="s">
        <v>1</v>
      </c>
      <c r="I2259" s="252"/>
      <c r="J2259" s="248"/>
      <c r="K2259" s="248"/>
      <c r="L2259" s="253"/>
      <c r="M2259" s="254"/>
      <c r="N2259" s="255"/>
      <c r="O2259" s="255"/>
      <c r="P2259" s="255"/>
      <c r="Q2259" s="255"/>
      <c r="R2259" s="255"/>
      <c r="S2259" s="255"/>
      <c r="T2259" s="256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7" t="s">
        <v>233</v>
      </c>
      <c r="AU2259" s="257" t="s">
        <v>89</v>
      </c>
      <c r="AV2259" s="13" t="s">
        <v>87</v>
      </c>
      <c r="AW2259" s="13" t="s">
        <v>35</v>
      </c>
      <c r="AX2259" s="13" t="s">
        <v>80</v>
      </c>
      <c r="AY2259" s="257" t="s">
        <v>222</v>
      </c>
    </row>
    <row r="2260" s="13" customFormat="1">
      <c r="A2260" s="13"/>
      <c r="B2260" s="247"/>
      <c r="C2260" s="248"/>
      <c r="D2260" s="249" t="s">
        <v>233</v>
      </c>
      <c r="E2260" s="250" t="s">
        <v>1</v>
      </c>
      <c r="F2260" s="251" t="s">
        <v>234</v>
      </c>
      <c r="G2260" s="248"/>
      <c r="H2260" s="250" t="s">
        <v>1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7" t="s">
        <v>233</v>
      </c>
      <c r="AU2260" s="257" t="s">
        <v>89</v>
      </c>
      <c r="AV2260" s="13" t="s">
        <v>87</v>
      </c>
      <c r="AW2260" s="13" t="s">
        <v>35</v>
      </c>
      <c r="AX2260" s="13" t="s">
        <v>80</v>
      </c>
      <c r="AY2260" s="257" t="s">
        <v>222</v>
      </c>
    </row>
    <row r="2261" s="13" customFormat="1">
      <c r="A2261" s="13"/>
      <c r="B2261" s="247"/>
      <c r="C2261" s="248"/>
      <c r="D2261" s="249" t="s">
        <v>233</v>
      </c>
      <c r="E2261" s="250" t="s">
        <v>1</v>
      </c>
      <c r="F2261" s="251" t="s">
        <v>235</v>
      </c>
      <c r="G2261" s="248"/>
      <c r="H2261" s="250" t="s">
        <v>1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7" t="s">
        <v>233</v>
      </c>
      <c r="AU2261" s="257" t="s">
        <v>89</v>
      </c>
      <c r="AV2261" s="13" t="s">
        <v>87</v>
      </c>
      <c r="AW2261" s="13" t="s">
        <v>35</v>
      </c>
      <c r="AX2261" s="13" t="s">
        <v>80</v>
      </c>
      <c r="AY2261" s="257" t="s">
        <v>222</v>
      </c>
    </row>
    <row r="2262" s="13" customFormat="1">
      <c r="A2262" s="13"/>
      <c r="B2262" s="247"/>
      <c r="C2262" s="248"/>
      <c r="D2262" s="249" t="s">
        <v>233</v>
      </c>
      <c r="E2262" s="250" t="s">
        <v>1</v>
      </c>
      <c r="F2262" s="251" t="s">
        <v>237</v>
      </c>
      <c r="G2262" s="248"/>
      <c r="H2262" s="250" t="s">
        <v>1</v>
      </c>
      <c r="I2262" s="252"/>
      <c r="J2262" s="248"/>
      <c r="K2262" s="248"/>
      <c r="L2262" s="253"/>
      <c r="M2262" s="254"/>
      <c r="N2262" s="255"/>
      <c r="O2262" s="255"/>
      <c r="P2262" s="255"/>
      <c r="Q2262" s="255"/>
      <c r="R2262" s="255"/>
      <c r="S2262" s="255"/>
      <c r="T2262" s="256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7" t="s">
        <v>233</v>
      </c>
      <c r="AU2262" s="257" t="s">
        <v>89</v>
      </c>
      <c r="AV2262" s="13" t="s">
        <v>87</v>
      </c>
      <c r="AW2262" s="13" t="s">
        <v>35</v>
      </c>
      <c r="AX2262" s="13" t="s">
        <v>80</v>
      </c>
      <c r="AY2262" s="257" t="s">
        <v>222</v>
      </c>
    </row>
    <row r="2263" s="13" customFormat="1">
      <c r="A2263" s="13"/>
      <c r="B2263" s="247"/>
      <c r="C2263" s="248"/>
      <c r="D2263" s="249" t="s">
        <v>233</v>
      </c>
      <c r="E2263" s="250" t="s">
        <v>1</v>
      </c>
      <c r="F2263" s="251" t="s">
        <v>1283</v>
      </c>
      <c r="G2263" s="248"/>
      <c r="H2263" s="250" t="s">
        <v>1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7" t="s">
        <v>233</v>
      </c>
      <c r="AU2263" s="257" t="s">
        <v>89</v>
      </c>
      <c r="AV2263" s="13" t="s">
        <v>87</v>
      </c>
      <c r="AW2263" s="13" t="s">
        <v>35</v>
      </c>
      <c r="AX2263" s="13" t="s">
        <v>80</v>
      </c>
      <c r="AY2263" s="257" t="s">
        <v>222</v>
      </c>
    </row>
    <row r="2264" s="13" customFormat="1">
      <c r="A2264" s="13"/>
      <c r="B2264" s="247"/>
      <c r="C2264" s="248"/>
      <c r="D2264" s="249" t="s">
        <v>233</v>
      </c>
      <c r="E2264" s="250" t="s">
        <v>1</v>
      </c>
      <c r="F2264" s="251" t="s">
        <v>1935</v>
      </c>
      <c r="G2264" s="248"/>
      <c r="H2264" s="250" t="s">
        <v>1</v>
      </c>
      <c r="I2264" s="252"/>
      <c r="J2264" s="248"/>
      <c r="K2264" s="248"/>
      <c r="L2264" s="253"/>
      <c r="M2264" s="254"/>
      <c r="N2264" s="255"/>
      <c r="O2264" s="255"/>
      <c r="P2264" s="255"/>
      <c r="Q2264" s="255"/>
      <c r="R2264" s="255"/>
      <c r="S2264" s="255"/>
      <c r="T2264" s="256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7" t="s">
        <v>233</v>
      </c>
      <c r="AU2264" s="257" t="s">
        <v>89</v>
      </c>
      <c r="AV2264" s="13" t="s">
        <v>87</v>
      </c>
      <c r="AW2264" s="13" t="s">
        <v>35</v>
      </c>
      <c r="AX2264" s="13" t="s">
        <v>80</v>
      </c>
      <c r="AY2264" s="257" t="s">
        <v>222</v>
      </c>
    </row>
    <row r="2265" s="14" customFormat="1">
      <c r="A2265" s="14"/>
      <c r="B2265" s="258"/>
      <c r="C2265" s="259"/>
      <c r="D2265" s="249" t="s">
        <v>233</v>
      </c>
      <c r="E2265" s="260" t="s">
        <v>1</v>
      </c>
      <c r="F2265" s="261" t="s">
        <v>1936</v>
      </c>
      <c r="G2265" s="259"/>
      <c r="H2265" s="262">
        <v>3.5459999999999998</v>
      </c>
      <c r="I2265" s="263"/>
      <c r="J2265" s="259"/>
      <c r="K2265" s="259"/>
      <c r="L2265" s="264"/>
      <c r="M2265" s="265"/>
      <c r="N2265" s="266"/>
      <c r="O2265" s="266"/>
      <c r="P2265" s="266"/>
      <c r="Q2265" s="266"/>
      <c r="R2265" s="266"/>
      <c r="S2265" s="266"/>
      <c r="T2265" s="267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8" t="s">
        <v>233</v>
      </c>
      <c r="AU2265" s="268" t="s">
        <v>89</v>
      </c>
      <c r="AV2265" s="14" t="s">
        <v>89</v>
      </c>
      <c r="AW2265" s="14" t="s">
        <v>35</v>
      </c>
      <c r="AX2265" s="14" t="s">
        <v>80</v>
      </c>
      <c r="AY2265" s="268" t="s">
        <v>222</v>
      </c>
    </row>
    <row r="2266" s="15" customFormat="1">
      <c r="A2266" s="15"/>
      <c r="B2266" s="269"/>
      <c r="C2266" s="270"/>
      <c r="D2266" s="249" t="s">
        <v>233</v>
      </c>
      <c r="E2266" s="271" t="s">
        <v>1</v>
      </c>
      <c r="F2266" s="272" t="s">
        <v>242</v>
      </c>
      <c r="G2266" s="270"/>
      <c r="H2266" s="273">
        <v>3.5459999999999998</v>
      </c>
      <c r="I2266" s="274"/>
      <c r="J2266" s="270"/>
      <c r="K2266" s="270"/>
      <c r="L2266" s="275"/>
      <c r="M2266" s="276"/>
      <c r="N2266" s="277"/>
      <c r="O2266" s="277"/>
      <c r="P2266" s="277"/>
      <c r="Q2266" s="277"/>
      <c r="R2266" s="277"/>
      <c r="S2266" s="277"/>
      <c r="T2266" s="278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79" t="s">
        <v>233</v>
      </c>
      <c r="AU2266" s="279" t="s">
        <v>89</v>
      </c>
      <c r="AV2266" s="15" t="s">
        <v>114</v>
      </c>
      <c r="AW2266" s="15" t="s">
        <v>35</v>
      </c>
      <c r="AX2266" s="15" t="s">
        <v>87</v>
      </c>
      <c r="AY2266" s="279" t="s">
        <v>222</v>
      </c>
    </row>
    <row r="2267" s="2" customFormat="1" ht="24.15" customHeight="1">
      <c r="A2267" s="40"/>
      <c r="B2267" s="41"/>
      <c r="C2267" s="229" t="s">
        <v>1550</v>
      </c>
      <c r="D2267" s="229" t="s">
        <v>225</v>
      </c>
      <c r="E2267" s="230" t="s">
        <v>1937</v>
      </c>
      <c r="F2267" s="231" t="s">
        <v>1938</v>
      </c>
      <c r="G2267" s="232" t="s">
        <v>477</v>
      </c>
      <c r="H2267" s="233">
        <v>1</v>
      </c>
      <c r="I2267" s="234"/>
      <c r="J2267" s="235">
        <f>ROUND(I2267*H2267,2)</f>
        <v>0</v>
      </c>
      <c r="K2267" s="231" t="s">
        <v>229</v>
      </c>
      <c r="L2267" s="46"/>
      <c r="M2267" s="236" t="s">
        <v>1</v>
      </c>
      <c r="N2267" s="237" t="s">
        <v>45</v>
      </c>
      <c r="O2267" s="93"/>
      <c r="P2267" s="238">
        <f>O2267*H2267</f>
        <v>0</v>
      </c>
      <c r="Q2267" s="238">
        <v>0</v>
      </c>
      <c r="R2267" s="238">
        <f>Q2267*H2267</f>
        <v>0</v>
      </c>
      <c r="S2267" s="238">
        <v>0</v>
      </c>
      <c r="T2267" s="239">
        <f>S2267*H2267</f>
        <v>0</v>
      </c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R2267" s="240" t="s">
        <v>267</v>
      </c>
      <c r="AT2267" s="240" t="s">
        <v>225</v>
      </c>
      <c r="AU2267" s="240" t="s">
        <v>89</v>
      </c>
      <c r="AY2267" s="19" t="s">
        <v>222</v>
      </c>
      <c r="BE2267" s="241">
        <f>IF(N2267="základní",J2267,0)</f>
        <v>0</v>
      </c>
      <c r="BF2267" s="241">
        <f>IF(N2267="snížená",J2267,0)</f>
        <v>0</v>
      </c>
      <c r="BG2267" s="241">
        <f>IF(N2267="zákl. přenesená",J2267,0)</f>
        <v>0</v>
      </c>
      <c r="BH2267" s="241">
        <f>IF(N2267="sníž. přenesená",J2267,0)</f>
        <v>0</v>
      </c>
      <c r="BI2267" s="241">
        <f>IF(N2267="nulová",J2267,0)</f>
        <v>0</v>
      </c>
      <c r="BJ2267" s="19" t="s">
        <v>87</v>
      </c>
      <c r="BK2267" s="241">
        <f>ROUND(I2267*H2267,2)</f>
        <v>0</v>
      </c>
      <c r="BL2267" s="19" t="s">
        <v>267</v>
      </c>
      <c r="BM2267" s="240" t="s">
        <v>1939</v>
      </c>
    </row>
    <row r="2268" s="2" customFormat="1">
      <c r="A2268" s="40"/>
      <c r="B2268" s="41"/>
      <c r="C2268" s="42"/>
      <c r="D2268" s="242" t="s">
        <v>231</v>
      </c>
      <c r="E2268" s="42"/>
      <c r="F2268" s="243" t="s">
        <v>1940</v>
      </c>
      <c r="G2268" s="42"/>
      <c r="H2268" s="42"/>
      <c r="I2268" s="244"/>
      <c r="J2268" s="42"/>
      <c r="K2268" s="42"/>
      <c r="L2268" s="46"/>
      <c r="M2268" s="245"/>
      <c r="N2268" s="246"/>
      <c r="O2268" s="93"/>
      <c r="P2268" s="93"/>
      <c r="Q2268" s="93"/>
      <c r="R2268" s="93"/>
      <c r="S2268" s="93"/>
      <c r="T2268" s="94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T2268" s="19" t="s">
        <v>231</v>
      </c>
      <c r="AU2268" s="19" t="s">
        <v>89</v>
      </c>
    </row>
    <row r="2269" s="13" customFormat="1">
      <c r="A2269" s="13"/>
      <c r="B2269" s="247"/>
      <c r="C2269" s="248"/>
      <c r="D2269" s="249" t="s">
        <v>233</v>
      </c>
      <c r="E2269" s="250" t="s">
        <v>1</v>
      </c>
      <c r="F2269" s="251" t="s">
        <v>234</v>
      </c>
      <c r="G2269" s="248"/>
      <c r="H2269" s="250" t="s">
        <v>1</v>
      </c>
      <c r="I2269" s="252"/>
      <c r="J2269" s="248"/>
      <c r="K2269" s="248"/>
      <c r="L2269" s="253"/>
      <c r="M2269" s="254"/>
      <c r="N2269" s="255"/>
      <c r="O2269" s="255"/>
      <c r="P2269" s="255"/>
      <c r="Q2269" s="255"/>
      <c r="R2269" s="255"/>
      <c r="S2269" s="255"/>
      <c r="T2269" s="256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7" t="s">
        <v>233</v>
      </c>
      <c r="AU2269" s="257" t="s">
        <v>89</v>
      </c>
      <c r="AV2269" s="13" t="s">
        <v>87</v>
      </c>
      <c r="AW2269" s="13" t="s">
        <v>35</v>
      </c>
      <c r="AX2269" s="13" t="s">
        <v>80</v>
      </c>
      <c r="AY2269" s="257" t="s">
        <v>222</v>
      </c>
    </row>
    <row r="2270" s="13" customFormat="1">
      <c r="A2270" s="13"/>
      <c r="B2270" s="247"/>
      <c r="C2270" s="248"/>
      <c r="D2270" s="249" t="s">
        <v>233</v>
      </c>
      <c r="E2270" s="250" t="s">
        <v>1</v>
      </c>
      <c r="F2270" s="251" t="s">
        <v>235</v>
      </c>
      <c r="G2270" s="248"/>
      <c r="H2270" s="250" t="s">
        <v>1</v>
      </c>
      <c r="I2270" s="252"/>
      <c r="J2270" s="248"/>
      <c r="K2270" s="248"/>
      <c r="L2270" s="253"/>
      <c r="M2270" s="254"/>
      <c r="N2270" s="255"/>
      <c r="O2270" s="255"/>
      <c r="P2270" s="255"/>
      <c r="Q2270" s="255"/>
      <c r="R2270" s="255"/>
      <c r="S2270" s="255"/>
      <c r="T2270" s="256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7" t="s">
        <v>233</v>
      </c>
      <c r="AU2270" s="257" t="s">
        <v>89</v>
      </c>
      <c r="AV2270" s="13" t="s">
        <v>87</v>
      </c>
      <c r="AW2270" s="13" t="s">
        <v>35</v>
      </c>
      <c r="AX2270" s="13" t="s">
        <v>80</v>
      </c>
      <c r="AY2270" s="257" t="s">
        <v>222</v>
      </c>
    </row>
    <row r="2271" s="13" customFormat="1">
      <c r="A2271" s="13"/>
      <c r="B2271" s="247"/>
      <c r="C2271" s="248"/>
      <c r="D2271" s="249" t="s">
        <v>233</v>
      </c>
      <c r="E2271" s="250" t="s">
        <v>1</v>
      </c>
      <c r="F2271" s="251" t="s">
        <v>237</v>
      </c>
      <c r="G2271" s="248"/>
      <c r="H2271" s="250" t="s">
        <v>1</v>
      </c>
      <c r="I2271" s="252"/>
      <c r="J2271" s="248"/>
      <c r="K2271" s="248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7" t="s">
        <v>233</v>
      </c>
      <c r="AU2271" s="257" t="s">
        <v>89</v>
      </c>
      <c r="AV2271" s="13" t="s">
        <v>87</v>
      </c>
      <c r="AW2271" s="13" t="s">
        <v>35</v>
      </c>
      <c r="AX2271" s="13" t="s">
        <v>80</v>
      </c>
      <c r="AY2271" s="257" t="s">
        <v>222</v>
      </c>
    </row>
    <row r="2272" s="13" customFormat="1">
      <c r="A2272" s="13"/>
      <c r="B2272" s="247"/>
      <c r="C2272" s="248"/>
      <c r="D2272" s="249" t="s">
        <v>233</v>
      </c>
      <c r="E2272" s="250" t="s">
        <v>1</v>
      </c>
      <c r="F2272" s="251" t="s">
        <v>1283</v>
      </c>
      <c r="G2272" s="248"/>
      <c r="H2272" s="250" t="s">
        <v>1</v>
      </c>
      <c r="I2272" s="252"/>
      <c r="J2272" s="248"/>
      <c r="K2272" s="248"/>
      <c r="L2272" s="253"/>
      <c r="M2272" s="254"/>
      <c r="N2272" s="255"/>
      <c r="O2272" s="255"/>
      <c r="P2272" s="255"/>
      <c r="Q2272" s="255"/>
      <c r="R2272" s="255"/>
      <c r="S2272" s="255"/>
      <c r="T2272" s="256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7" t="s">
        <v>233</v>
      </c>
      <c r="AU2272" s="257" t="s">
        <v>89</v>
      </c>
      <c r="AV2272" s="13" t="s">
        <v>87</v>
      </c>
      <c r="AW2272" s="13" t="s">
        <v>35</v>
      </c>
      <c r="AX2272" s="13" t="s">
        <v>80</v>
      </c>
      <c r="AY2272" s="257" t="s">
        <v>222</v>
      </c>
    </row>
    <row r="2273" s="14" customFormat="1">
      <c r="A2273" s="14"/>
      <c r="B2273" s="258"/>
      <c r="C2273" s="259"/>
      <c r="D2273" s="249" t="s">
        <v>233</v>
      </c>
      <c r="E2273" s="260" t="s">
        <v>1</v>
      </c>
      <c r="F2273" s="261" t="s">
        <v>1941</v>
      </c>
      <c r="G2273" s="259"/>
      <c r="H2273" s="262">
        <v>1</v>
      </c>
      <c r="I2273" s="263"/>
      <c r="J2273" s="259"/>
      <c r="K2273" s="259"/>
      <c r="L2273" s="264"/>
      <c r="M2273" s="265"/>
      <c r="N2273" s="266"/>
      <c r="O2273" s="266"/>
      <c r="P2273" s="266"/>
      <c r="Q2273" s="266"/>
      <c r="R2273" s="266"/>
      <c r="S2273" s="266"/>
      <c r="T2273" s="267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68" t="s">
        <v>233</v>
      </c>
      <c r="AU2273" s="268" t="s">
        <v>89</v>
      </c>
      <c r="AV2273" s="14" t="s">
        <v>89</v>
      </c>
      <c r="AW2273" s="14" t="s">
        <v>35</v>
      </c>
      <c r="AX2273" s="14" t="s">
        <v>80</v>
      </c>
      <c r="AY2273" s="268" t="s">
        <v>222</v>
      </c>
    </row>
    <row r="2274" s="15" customFormat="1">
      <c r="A2274" s="15"/>
      <c r="B2274" s="269"/>
      <c r="C2274" s="270"/>
      <c r="D2274" s="249" t="s">
        <v>233</v>
      </c>
      <c r="E2274" s="271" t="s">
        <v>1</v>
      </c>
      <c r="F2274" s="272" t="s">
        <v>242</v>
      </c>
      <c r="G2274" s="270"/>
      <c r="H2274" s="273">
        <v>1</v>
      </c>
      <c r="I2274" s="274"/>
      <c r="J2274" s="270"/>
      <c r="K2274" s="270"/>
      <c r="L2274" s="275"/>
      <c r="M2274" s="276"/>
      <c r="N2274" s="277"/>
      <c r="O2274" s="277"/>
      <c r="P2274" s="277"/>
      <c r="Q2274" s="277"/>
      <c r="R2274" s="277"/>
      <c r="S2274" s="277"/>
      <c r="T2274" s="278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79" t="s">
        <v>233</v>
      </c>
      <c r="AU2274" s="279" t="s">
        <v>89</v>
      </c>
      <c r="AV2274" s="15" t="s">
        <v>114</v>
      </c>
      <c r="AW2274" s="15" t="s">
        <v>35</v>
      </c>
      <c r="AX2274" s="15" t="s">
        <v>87</v>
      </c>
      <c r="AY2274" s="279" t="s">
        <v>222</v>
      </c>
    </row>
    <row r="2275" s="2" customFormat="1" ht="24.15" customHeight="1">
      <c r="A2275" s="40"/>
      <c r="B2275" s="41"/>
      <c r="C2275" s="280" t="s">
        <v>1942</v>
      </c>
      <c r="D2275" s="280" t="s">
        <v>367</v>
      </c>
      <c r="E2275" s="281" t="s">
        <v>1943</v>
      </c>
      <c r="F2275" s="282" t="s">
        <v>1944</v>
      </c>
      <c r="G2275" s="283" t="s">
        <v>228</v>
      </c>
      <c r="H2275" s="284">
        <v>9</v>
      </c>
      <c r="I2275" s="285"/>
      <c r="J2275" s="286">
        <f>ROUND(I2275*H2275,2)</f>
        <v>0</v>
      </c>
      <c r="K2275" s="282" t="s">
        <v>229</v>
      </c>
      <c r="L2275" s="287"/>
      <c r="M2275" s="288" t="s">
        <v>1</v>
      </c>
      <c r="N2275" s="289" t="s">
        <v>45</v>
      </c>
      <c r="O2275" s="93"/>
      <c r="P2275" s="238">
        <f>O2275*H2275</f>
        <v>0</v>
      </c>
      <c r="Q2275" s="238">
        <v>0.013509999999999999</v>
      </c>
      <c r="R2275" s="238">
        <f>Q2275*H2275</f>
        <v>0.12158999999999999</v>
      </c>
      <c r="S2275" s="238">
        <v>0</v>
      </c>
      <c r="T2275" s="239">
        <f>S2275*H2275</f>
        <v>0</v>
      </c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R2275" s="240" t="s">
        <v>468</v>
      </c>
      <c r="AT2275" s="240" t="s">
        <v>367</v>
      </c>
      <c r="AU2275" s="240" t="s">
        <v>89</v>
      </c>
      <c r="AY2275" s="19" t="s">
        <v>222</v>
      </c>
      <c r="BE2275" s="241">
        <f>IF(N2275="základní",J2275,0)</f>
        <v>0</v>
      </c>
      <c r="BF2275" s="241">
        <f>IF(N2275="snížená",J2275,0)</f>
        <v>0</v>
      </c>
      <c r="BG2275" s="241">
        <f>IF(N2275="zákl. přenesená",J2275,0)</f>
        <v>0</v>
      </c>
      <c r="BH2275" s="241">
        <f>IF(N2275="sníž. přenesená",J2275,0)</f>
        <v>0</v>
      </c>
      <c r="BI2275" s="241">
        <f>IF(N2275="nulová",J2275,0)</f>
        <v>0</v>
      </c>
      <c r="BJ2275" s="19" t="s">
        <v>87</v>
      </c>
      <c r="BK2275" s="241">
        <f>ROUND(I2275*H2275,2)</f>
        <v>0</v>
      </c>
      <c r="BL2275" s="19" t="s">
        <v>267</v>
      </c>
      <c r="BM2275" s="240" t="s">
        <v>1945</v>
      </c>
    </row>
    <row r="2276" s="2" customFormat="1">
      <c r="A2276" s="40"/>
      <c r="B2276" s="41"/>
      <c r="C2276" s="42"/>
      <c r="D2276" s="249" t="s">
        <v>1184</v>
      </c>
      <c r="E2276" s="42"/>
      <c r="F2276" s="314" t="s">
        <v>1946</v>
      </c>
      <c r="G2276" s="42"/>
      <c r="H2276" s="42"/>
      <c r="I2276" s="244"/>
      <c r="J2276" s="42"/>
      <c r="K2276" s="42"/>
      <c r="L2276" s="46"/>
      <c r="M2276" s="245"/>
      <c r="N2276" s="246"/>
      <c r="O2276" s="93"/>
      <c r="P2276" s="93"/>
      <c r="Q2276" s="93"/>
      <c r="R2276" s="93"/>
      <c r="S2276" s="93"/>
      <c r="T2276" s="94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T2276" s="19" t="s">
        <v>1184</v>
      </c>
      <c r="AU2276" s="19" t="s">
        <v>89</v>
      </c>
    </row>
    <row r="2277" s="13" customFormat="1">
      <c r="A2277" s="13"/>
      <c r="B2277" s="247"/>
      <c r="C2277" s="248"/>
      <c r="D2277" s="249" t="s">
        <v>233</v>
      </c>
      <c r="E2277" s="250" t="s">
        <v>1</v>
      </c>
      <c r="F2277" s="251" t="s">
        <v>234</v>
      </c>
      <c r="G2277" s="248"/>
      <c r="H2277" s="250" t="s">
        <v>1</v>
      </c>
      <c r="I2277" s="252"/>
      <c r="J2277" s="248"/>
      <c r="K2277" s="248"/>
      <c r="L2277" s="253"/>
      <c r="M2277" s="254"/>
      <c r="N2277" s="255"/>
      <c r="O2277" s="255"/>
      <c r="P2277" s="255"/>
      <c r="Q2277" s="255"/>
      <c r="R2277" s="255"/>
      <c r="S2277" s="255"/>
      <c r="T2277" s="256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7" t="s">
        <v>233</v>
      </c>
      <c r="AU2277" s="257" t="s">
        <v>89</v>
      </c>
      <c r="AV2277" s="13" t="s">
        <v>87</v>
      </c>
      <c r="AW2277" s="13" t="s">
        <v>35</v>
      </c>
      <c r="AX2277" s="13" t="s">
        <v>80</v>
      </c>
      <c r="AY2277" s="257" t="s">
        <v>222</v>
      </c>
    </row>
    <row r="2278" s="13" customFormat="1">
      <c r="A2278" s="13"/>
      <c r="B2278" s="247"/>
      <c r="C2278" s="248"/>
      <c r="D2278" s="249" t="s">
        <v>233</v>
      </c>
      <c r="E2278" s="250" t="s">
        <v>1</v>
      </c>
      <c r="F2278" s="251" t="s">
        <v>235</v>
      </c>
      <c r="G2278" s="248"/>
      <c r="H2278" s="250" t="s">
        <v>1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7" t="s">
        <v>233</v>
      </c>
      <c r="AU2278" s="257" t="s">
        <v>89</v>
      </c>
      <c r="AV2278" s="13" t="s">
        <v>87</v>
      </c>
      <c r="AW2278" s="13" t="s">
        <v>35</v>
      </c>
      <c r="AX2278" s="13" t="s">
        <v>80</v>
      </c>
      <c r="AY2278" s="257" t="s">
        <v>222</v>
      </c>
    </row>
    <row r="2279" s="13" customFormat="1">
      <c r="A2279" s="13"/>
      <c r="B2279" s="247"/>
      <c r="C2279" s="248"/>
      <c r="D2279" s="249" t="s">
        <v>233</v>
      </c>
      <c r="E2279" s="250" t="s">
        <v>1</v>
      </c>
      <c r="F2279" s="251" t="s">
        <v>237</v>
      </c>
      <c r="G2279" s="248"/>
      <c r="H2279" s="250" t="s">
        <v>1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7" t="s">
        <v>233</v>
      </c>
      <c r="AU2279" s="257" t="s">
        <v>89</v>
      </c>
      <c r="AV2279" s="13" t="s">
        <v>87</v>
      </c>
      <c r="AW2279" s="13" t="s">
        <v>35</v>
      </c>
      <c r="AX2279" s="13" t="s">
        <v>80</v>
      </c>
      <c r="AY2279" s="257" t="s">
        <v>222</v>
      </c>
    </row>
    <row r="2280" s="13" customFormat="1">
      <c r="A2280" s="13"/>
      <c r="B2280" s="247"/>
      <c r="C2280" s="248"/>
      <c r="D2280" s="249" t="s">
        <v>233</v>
      </c>
      <c r="E2280" s="250" t="s">
        <v>1</v>
      </c>
      <c r="F2280" s="251" t="s">
        <v>1283</v>
      </c>
      <c r="G2280" s="248"/>
      <c r="H2280" s="250" t="s">
        <v>1</v>
      </c>
      <c r="I2280" s="252"/>
      <c r="J2280" s="248"/>
      <c r="K2280" s="248"/>
      <c r="L2280" s="253"/>
      <c r="M2280" s="254"/>
      <c r="N2280" s="255"/>
      <c r="O2280" s="255"/>
      <c r="P2280" s="255"/>
      <c r="Q2280" s="255"/>
      <c r="R2280" s="255"/>
      <c r="S2280" s="255"/>
      <c r="T2280" s="256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7" t="s">
        <v>233</v>
      </c>
      <c r="AU2280" s="257" t="s">
        <v>89</v>
      </c>
      <c r="AV2280" s="13" t="s">
        <v>87</v>
      </c>
      <c r="AW2280" s="13" t="s">
        <v>35</v>
      </c>
      <c r="AX2280" s="13" t="s">
        <v>80</v>
      </c>
      <c r="AY2280" s="257" t="s">
        <v>222</v>
      </c>
    </row>
    <row r="2281" s="13" customFormat="1">
      <c r="A2281" s="13"/>
      <c r="B2281" s="247"/>
      <c r="C2281" s="248"/>
      <c r="D2281" s="249" t="s">
        <v>233</v>
      </c>
      <c r="E2281" s="250" t="s">
        <v>1</v>
      </c>
      <c r="F2281" s="251" t="s">
        <v>1947</v>
      </c>
      <c r="G2281" s="248"/>
      <c r="H2281" s="250" t="s">
        <v>1</v>
      </c>
      <c r="I2281" s="252"/>
      <c r="J2281" s="248"/>
      <c r="K2281" s="248"/>
      <c r="L2281" s="253"/>
      <c r="M2281" s="254"/>
      <c r="N2281" s="255"/>
      <c r="O2281" s="255"/>
      <c r="P2281" s="255"/>
      <c r="Q2281" s="255"/>
      <c r="R2281" s="255"/>
      <c r="S2281" s="255"/>
      <c r="T2281" s="256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7" t="s">
        <v>233</v>
      </c>
      <c r="AU2281" s="257" t="s">
        <v>89</v>
      </c>
      <c r="AV2281" s="13" t="s">
        <v>87</v>
      </c>
      <c r="AW2281" s="13" t="s">
        <v>35</v>
      </c>
      <c r="AX2281" s="13" t="s">
        <v>80</v>
      </c>
      <c r="AY2281" s="257" t="s">
        <v>222</v>
      </c>
    </row>
    <row r="2282" s="14" customFormat="1">
      <c r="A2282" s="14"/>
      <c r="B2282" s="258"/>
      <c r="C2282" s="259"/>
      <c r="D2282" s="249" t="s">
        <v>233</v>
      </c>
      <c r="E2282" s="260" t="s">
        <v>1</v>
      </c>
      <c r="F2282" s="261" t="s">
        <v>1948</v>
      </c>
      <c r="G2282" s="259"/>
      <c r="H2282" s="262">
        <v>9</v>
      </c>
      <c r="I2282" s="263"/>
      <c r="J2282" s="259"/>
      <c r="K2282" s="259"/>
      <c r="L2282" s="264"/>
      <c r="M2282" s="265"/>
      <c r="N2282" s="266"/>
      <c r="O2282" s="266"/>
      <c r="P2282" s="266"/>
      <c r="Q2282" s="266"/>
      <c r="R2282" s="266"/>
      <c r="S2282" s="266"/>
      <c r="T2282" s="267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8" t="s">
        <v>233</v>
      </c>
      <c r="AU2282" s="268" t="s">
        <v>89</v>
      </c>
      <c r="AV2282" s="14" t="s">
        <v>89</v>
      </c>
      <c r="AW2282" s="14" t="s">
        <v>35</v>
      </c>
      <c r="AX2282" s="14" t="s">
        <v>80</v>
      </c>
      <c r="AY2282" s="268" t="s">
        <v>222</v>
      </c>
    </row>
    <row r="2283" s="15" customFormat="1">
      <c r="A2283" s="15"/>
      <c r="B2283" s="269"/>
      <c r="C2283" s="270"/>
      <c r="D2283" s="249" t="s">
        <v>233</v>
      </c>
      <c r="E2283" s="271" t="s">
        <v>1</v>
      </c>
      <c r="F2283" s="272" t="s">
        <v>242</v>
      </c>
      <c r="G2283" s="270"/>
      <c r="H2283" s="273">
        <v>9</v>
      </c>
      <c r="I2283" s="274"/>
      <c r="J2283" s="270"/>
      <c r="K2283" s="270"/>
      <c r="L2283" s="275"/>
      <c r="M2283" s="276"/>
      <c r="N2283" s="277"/>
      <c r="O2283" s="277"/>
      <c r="P2283" s="277"/>
      <c r="Q2283" s="277"/>
      <c r="R2283" s="277"/>
      <c r="S2283" s="277"/>
      <c r="T2283" s="278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79" t="s">
        <v>233</v>
      </c>
      <c r="AU2283" s="279" t="s">
        <v>89</v>
      </c>
      <c r="AV2283" s="15" t="s">
        <v>114</v>
      </c>
      <c r="AW2283" s="15" t="s">
        <v>35</v>
      </c>
      <c r="AX2283" s="15" t="s">
        <v>87</v>
      </c>
      <c r="AY2283" s="279" t="s">
        <v>222</v>
      </c>
    </row>
    <row r="2284" s="2" customFormat="1" ht="21.75" customHeight="1">
      <c r="A2284" s="40"/>
      <c r="B2284" s="41"/>
      <c r="C2284" s="229" t="s">
        <v>1556</v>
      </c>
      <c r="D2284" s="229" t="s">
        <v>225</v>
      </c>
      <c r="E2284" s="230" t="s">
        <v>1949</v>
      </c>
      <c r="F2284" s="231" t="s">
        <v>1950</v>
      </c>
      <c r="G2284" s="232" t="s">
        <v>477</v>
      </c>
      <c r="H2284" s="233">
        <v>1</v>
      </c>
      <c r="I2284" s="234"/>
      <c r="J2284" s="235">
        <f>ROUND(I2284*H2284,2)</f>
        <v>0</v>
      </c>
      <c r="K2284" s="231" t="s">
        <v>229</v>
      </c>
      <c r="L2284" s="46"/>
      <c r="M2284" s="236" t="s">
        <v>1</v>
      </c>
      <c r="N2284" s="237" t="s">
        <v>45</v>
      </c>
      <c r="O2284" s="93"/>
      <c r="P2284" s="238">
        <f>O2284*H2284</f>
        <v>0</v>
      </c>
      <c r="Q2284" s="238">
        <v>0</v>
      </c>
      <c r="R2284" s="238">
        <f>Q2284*H2284</f>
        <v>0</v>
      </c>
      <c r="S2284" s="238">
        <v>0</v>
      </c>
      <c r="T2284" s="239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40" t="s">
        <v>267</v>
      </c>
      <c r="AT2284" s="240" t="s">
        <v>225</v>
      </c>
      <c r="AU2284" s="240" t="s">
        <v>89</v>
      </c>
      <c r="AY2284" s="19" t="s">
        <v>222</v>
      </c>
      <c r="BE2284" s="241">
        <f>IF(N2284="základní",J2284,0)</f>
        <v>0</v>
      </c>
      <c r="BF2284" s="241">
        <f>IF(N2284="snížená",J2284,0)</f>
        <v>0</v>
      </c>
      <c r="BG2284" s="241">
        <f>IF(N2284="zákl. přenesená",J2284,0)</f>
        <v>0</v>
      </c>
      <c r="BH2284" s="241">
        <f>IF(N2284="sníž. přenesená",J2284,0)</f>
        <v>0</v>
      </c>
      <c r="BI2284" s="241">
        <f>IF(N2284="nulová",J2284,0)</f>
        <v>0</v>
      </c>
      <c r="BJ2284" s="19" t="s">
        <v>87</v>
      </c>
      <c r="BK2284" s="241">
        <f>ROUND(I2284*H2284,2)</f>
        <v>0</v>
      </c>
      <c r="BL2284" s="19" t="s">
        <v>267</v>
      </c>
      <c r="BM2284" s="240" t="s">
        <v>1951</v>
      </c>
    </row>
    <row r="2285" s="2" customFormat="1">
      <c r="A2285" s="40"/>
      <c r="B2285" s="41"/>
      <c r="C2285" s="42"/>
      <c r="D2285" s="242" t="s">
        <v>231</v>
      </c>
      <c r="E2285" s="42"/>
      <c r="F2285" s="243" t="s">
        <v>1952</v>
      </c>
      <c r="G2285" s="42"/>
      <c r="H2285" s="42"/>
      <c r="I2285" s="244"/>
      <c r="J2285" s="42"/>
      <c r="K2285" s="42"/>
      <c r="L2285" s="46"/>
      <c r="M2285" s="245"/>
      <c r="N2285" s="246"/>
      <c r="O2285" s="93"/>
      <c r="P2285" s="93"/>
      <c r="Q2285" s="93"/>
      <c r="R2285" s="93"/>
      <c r="S2285" s="93"/>
      <c r="T2285" s="94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T2285" s="19" t="s">
        <v>231</v>
      </c>
      <c r="AU2285" s="19" t="s">
        <v>89</v>
      </c>
    </row>
    <row r="2286" s="13" customFormat="1">
      <c r="A2286" s="13"/>
      <c r="B2286" s="247"/>
      <c r="C2286" s="248"/>
      <c r="D2286" s="249" t="s">
        <v>233</v>
      </c>
      <c r="E2286" s="250" t="s">
        <v>1</v>
      </c>
      <c r="F2286" s="251" t="s">
        <v>234</v>
      </c>
      <c r="G2286" s="248"/>
      <c r="H2286" s="250" t="s">
        <v>1</v>
      </c>
      <c r="I2286" s="252"/>
      <c r="J2286" s="248"/>
      <c r="K2286" s="248"/>
      <c r="L2286" s="253"/>
      <c r="M2286" s="254"/>
      <c r="N2286" s="255"/>
      <c r="O2286" s="255"/>
      <c r="P2286" s="255"/>
      <c r="Q2286" s="255"/>
      <c r="R2286" s="255"/>
      <c r="S2286" s="255"/>
      <c r="T2286" s="256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57" t="s">
        <v>233</v>
      </c>
      <c r="AU2286" s="257" t="s">
        <v>89</v>
      </c>
      <c r="AV2286" s="13" t="s">
        <v>87</v>
      </c>
      <c r="AW2286" s="13" t="s">
        <v>35</v>
      </c>
      <c r="AX2286" s="13" t="s">
        <v>80</v>
      </c>
      <c r="AY2286" s="257" t="s">
        <v>222</v>
      </c>
    </row>
    <row r="2287" s="13" customFormat="1">
      <c r="A2287" s="13"/>
      <c r="B2287" s="247"/>
      <c r="C2287" s="248"/>
      <c r="D2287" s="249" t="s">
        <v>233</v>
      </c>
      <c r="E2287" s="250" t="s">
        <v>1</v>
      </c>
      <c r="F2287" s="251" t="s">
        <v>235</v>
      </c>
      <c r="G2287" s="248"/>
      <c r="H2287" s="250" t="s">
        <v>1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7" t="s">
        <v>233</v>
      </c>
      <c r="AU2287" s="257" t="s">
        <v>89</v>
      </c>
      <c r="AV2287" s="13" t="s">
        <v>87</v>
      </c>
      <c r="AW2287" s="13" t="s">
        <v>35</v>
      </c>
      <c r="AX2287" s="13" t="s">
        <v>80</v>
      </c>
      <c r="AY2287" s="257" t="s">
        <v>222</v>
      </c>
    </row>
    <row r="2288" s="13" customFormat="1">
      <c r="A2288" s="13"/>
      <c r="B2288" s="247"/>
      <c r="C2288" s="248"/>
      <c r="D2288" s="249" t="s">
        <v>233</v>
      </c>
      <c r="E2288" s="250" t="s">
        <v>1</v>
      </c>
      <c r="F2288" s="251" t="s">
        <v>237</v>
      </c>
      <c r="G2288" s="248"/>
      <c r="H2288" s="250" t="s">
        <v>1</v>
      </c>
      <c r="I2288" s="252"/>
      <c r="J2288" s="248"/>
      <c r="K2288" s="248"/>
      <c r="L2288" s="253"/>
      <c r="M2288" s="254"/>
      <c r="N2288" s="255"/>
      <c r="O2288" s="255"/>
      <c r="P2288" s="255"/>
      <c r="Q2288" s="255"/>
      <c r="R2288" s="255"/>
      <c r="S2288" s="255"/>
      <c r="T2288" s="256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7" t="s">
        <v>233</v>
      </c>
      <c r="AU2288" s="257" t="s">
        <v>89</v>
      </c>
      <c r="AV2288" s="13" t="s">
        <v>87</v>
      </c>
      <c r="AW2288" s="13" t="s">
        <v>35</v>
      </c>
      <c r="AX2288" s="13" t="s">
        <v>80</v>
      </c>
      <c r="AY2288" s="257" t="s">
        <v>222</v>
      </c>
    </row>
    <row r="2289" s="13" customFormat="1">
      <c r="A2289" s="13"/>
      <c r="B2289" s="247"/>
      <c r="C2289" s="248"/>
      <c r="D2289" s="249" t="s">
        <v>233</v>
      </c>
      <c r="E2289" s="250" t="s">
        <v>1</v>
      </c>
      <c r="F2289" s="251" t="s">
        <v>1283</v>
      </c>
      <c r="G2289" s="248"/>
      <c r="H2289" s="250" t="s">
        <v>1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7" t="s">
        <v>233</v>
      </c>
      <c r="AU2289" s="257" t="s">
        <v>89</v>
      </c>
      <c r="AV2289" s="13" t="s">
        <v>87</v>
      </c>
      <c r="AW2289" s="13" t="s">
        <v>35</v>
      </c>
      <c r="AX2289" s="13" t="s">
        <v>80</v>
      </c>
      <c r="AY2289" s="257" t="s">
        <v>222</v>
      </c>
    </row>
    <row r="2290" s="14" customFormat="1">
      <c r="A2290" s="14"/>
      <c r="B2290" s="258"/>
      <c r="C2290" s="259"/>
      <c r="D2290" s="249" t="s">
        <v>233</v>
      </c>
      <c r="E2290" s="260" t="s">
        <v>1</v>
      </c>
      <c r="F2290" s="261" t="s">
        <v>1941</v>
      </c>
      <c r="G2290" s="259"/>
      <c r="H2290" s="262">
        <v>1</v>
      </c>
      <c r="I2290" s="263"/>
      <c r="J2290" s="259"/>
      <c r="K2290" s="259"/>
      <c r="L2290" s="264"/>
      <c r="M2290" s="265"/>
      <c r="N2290" s="266"/>
      <c r="O2290" s="266"/>
      <c r="P2290" s="266"/>
      <c r="Q2290" s="266"/>
      <c r="R2290" s="266"/>
      <c r="S2290" s="266"/>
      <c r="T2290" s="267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8" t="s">
        <v>233</v>
      </c>
      <c r="AU2290" s="268" t="s">
        <v>89</v>
      </c>
      <c r="AV2290" s="14" t="s">
        <v>89</v>
      </c>
      <c r="AW2290" s="14" t="s">
        <v>35</v>
      </c>
      <c r="AX2290" s="14" t="s">
        <v>80</v>
      </c>
      <c r="AY2290" s="268" t="s">
        <v>222</v>
      </c>
    </row>
    <row r="2291" s="15" customFormat="1">
      <c r="A2291" s="15"/>
      <c r="B2291" s="269"/>
      <c r="C2291" s="270"/>
      <c r="D2291" s="249" t="s">
        <v>233</v>
      </c>
      <c r="E2291" s="271" t="s">
        <v>1</v>
      </c>
      <c r="F2291" s="272" t="s">
        <v>242</v>
      </c>
      <c r="G2291" s="270"/>
      <c r="H2291" s="273">
        <v>1</v>
      </c>
      <c r="I2291" s="274"/>
      <c r="J2291" s="270"/>
      <c r="K2291" s="270"/>
      <c r="L2291" s="275"/>
      <c r="M2291" s="276"/>
      <c r="N2291" s="277"/>
      <c r="O2291" s="277"/>
      <c r="P2291" s="277"/>
      <c r="Q2291" s="277"/>
      <c r="R2291" s="277"/>
      <c r="S2291" s="277"/>
      <c r="T2291" s="278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79" t="s">
        <v>233</v>
      </c>
      <c r="AU2291" s="279" t="s">
        <v>89</v>
      </c>
      <c r="AV2291" s="15" t="s">
        <v>114</v>
      </c>
      <c r="AW2291" s="15" t="s">
        <v>35</v>
      </c>
      <c r="AX2291" s="15" t="s">
        <v>87</v>
      </c>
      <c r="AY2291" s="279" t="s">
        <v>222</v>
      </c>
    </row>
    <row r="2292" s="2" customFormat="1" ht="24.15" customHeight="1">
      <c r="A2292" s="40"/>
      <c r="B2292" s="41"/>
      <c r="C2292" s="280" t="s">
        <v>1953</v>
      </c>
      <c r="D2292" s="280" t="s">
        <v>367</v>
      </c>
      <c r="E2292" s="281" t="s">
        <v>1954</v>
      </c>
      <c r="F2292" s="282" t="s">
        <v>1955</v>
      </c>
      <c r="G2292" s="283" t="s">
        <v>477</v>
      </c>
      <c r="H2292" s="284">
        <v>1</v>
      </c>
      <c r="I2292" s="285"/>
      <c r="J2292" s="286">
        <f>ROUND(I2292*H2292,2)</f>
        <v>0</v>
      </c>
      <c r="K2292" s="282" t="s">
        <v>229</v>
      </c>
      <c r="L2292" s="287"/>
      <c r="M2292" s="288" t="s">
        <v>1</v>
      </c>
      <c r="N2292" s="289" t="s">
        <v>45</v>
      </c>
      <c r="O2292" s="93"/>
      <c r="P2292" s="238">
        <f>O2292*H2292</f>
        <v>0</v>
      </c>
      <c r="Q2292" s="238">
        <v>0.002</v>
      </c>
      <c r="R2292" s="238">
        <f>Q2292*H2292</f>
        <v>0.002</v>
      </c>
      <c r="S2292" s="238">
        <v>0</v>
      </c>
      <c r="T2292" s="239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40" t="s">
        <v>468</v>
      </c>
      <c r="AT2292" s="240" t="s">
        <v>367</v>
      </c>
      <c r="AU2292" s="240" t="s">
        <v>89</v>
      </c>
      <c r="AY2292" s="19" t="s">
        <v>222</v>
      </c>
      <c r="BE2292" s="241">
        <f>IF(N2292="základní",J2292,0)</f>
        <v>0</v>
      </c>
      <c r="BF2292" s="241">
        <f>IF(N2292="snížená",J2292,0)</f>
        <v>0</v>
      </c>
      <c r="BG2292" s="241">
        <f>IF(N2292="zákl. přenesená",J2292,0)</f>
        <v>0</v>
      </c>
      <c r="BH2292" s="241">
        <f>IF(N2292="sníž. přenesená",J2292,0)</f>
        <v>0</v>
      </c>
      <c r="BI2292" s="241">
        <f>IF(N2292="nulová",J2292,0)</f>
        <v>0</v>
      </c>
      <c r="BJ2292" s="19" t="s">
        <v>87</v>
      </c>
      <c r="BK2292" s="241">
        <f>ROUND(I2292*H2292,2)</f>
        <v>0</v>
      </c>
      <c r="BL2292" s="19" t="s">
        <v>267</v>
      </c>
      <c r="BM2292" s="240" t="s">
        <v>1956</v>
      </c>
    </row>
    <row r="2293" s="2" customFormat="1" ht="24.15" customHeight="1">
      <c r="A2293" s="40"/>
      <c r="B2293" s="41"/>
      <c r="C2293" s="229" t="s">
        <v>1562</v>
      </c>
      <c r="D2293" s="229" t="s">
        <v>225</v>
      </c>
      <c r="E2293" s="230" t="s">
        <v>1957</v>
      </c>
      <c r="F2293" s="231" t="s">
        <v>1958</v>
      </c>
      <c r="G2293" s="232" t="s">
        <v>477</v>
      </c>
      <c r="H2293" s="233">
        <v>1</v>
      </c>
      <c r="I2293" s="234"/>
      <c r="J2293" s="235">
        <f>ROUND(I2293*H2293,2)</f>
        <v>0</v>
      </c>
      <c r="K2293" s="231" t="s">
        <v>229</v>
      </c>
      <c r="L2293" s="46"/>
      <c r="M2293" s="236" t="s">
        <v>1</v>
      </c>
      <c r="N2293" s="237" t="s">
        <v>45</v>
      </c>
      <c r="O2293" s="93"/>
      <c r="P2293" s="238">
        <f>O2293*H2293</f>
        <v>0</v>
      </c>
      <c r="Q2293" s="238">
        <v>0</v>
      </c>
      <c r="R2293" s="238">
        <f>Q2293*H2293</f>
        <v>0</v>
      </c>
      <c r="S2293" s="238">
        <v>0</v>
      </c>
      <c r="T2293" s="239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40" t="s">
        <v>267</v>
      </c>
      <c r="AT2293" s="240" t="s">
        <v>225</v>
      </c>
      <c r="AU2293" s="240" t="s">
        <v>89</v>
      </c>
      <c r="AY2293" s="19" t="s">
        <v>222</v>
      </c>
      <c r="BE2293" s="241">
        <f>IF(N2293="základní",J2293,0)</f>
        <v>0</v>
      </c>
      <c r="BF2293" s="241">
        <f>IF(N2293="snížená",J2293,0)</f>
        <v>0</v>
      </c>
      <c r="BG2293" s="241">
        <f>IF(N2293="zákl. přenesená",J2293,0)</f>
        <v>0</v>
      </c>
      <c r="BH2293" s="241">
        <f>IF(N2293="sníž. přenesená",J2293,0)</f>
        <v>0</v>
      </c>
      <c r="BI2293" s="241">
        <f>IF(N2293="nulová",J2293,0)</f>
        <v>0</v>
      </c>
      <c r="BJ2293" s="19" t="s">
        <v>87</v>
      </c>
      <c r="BK2293" s="241">
        <f>ROUND(I2293*H2293,2)</f>
        <v>0</v>
      </c>
      <c r="BL2293" s="19" t="s">
        <v>267</v>
      </c>
      <c r="BM2293" s="240" t="s">
        <v>1959</v>
      </c>
    </row>
    <row r="2294" s="2" customFormat="1">
      <c r="A2294" s="40"/>
      <c r="B2294" s="41"/>
      <c r="C2294" s="42"/>
      <c r="D2294" s="242" t="s">
        <v>231</v>
      </c>
      <c r="E2294" s="42"/>
      <c r="F2294" s="243" t="s">
        <v>1960</v>
      </c>
      <c r="G2294" s="42"/>
      <c r="H2294" s="42"/>
      <c r="I2294" s="244"/>
      <c r="J2294" s="42"/>
      <c r="K2294" s="42"/>
      <c r="L2294" s="46"/>
      <c r="M2294" s="245"/>
      <c r="N2294" s="246"/>
      <c r="O2294" s="93"/>
      <c r="P2294" s="93"/>
      <c r="Q2294" s="93"/>
      <c r="R2294" s="93"/>
      <c r="S2294" s="93"/>
      <c r="T2294" s="94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T2294" s="19" t="s">
        <v>231</v>
      </c>
      <c r="AU2294" s="19" t="s">
        <v>89</v>
      </c>
    </row>
    <row r="2295" s="13" customFormat="1">
      <c r="A2295" s="13"/>
      <c r="B2295" s="247"/>
      <c r="C2295" s="248"/>
      <c r="D2295" s="249" t="s">
        <v>233</v>
      </c>
      <c r="E2295" s="250" t="s">
        <v>1</v>
      </c>
      <c r="F2295" s="251" t="s">
        <v>234</v>
      </c>
      <c r="G2295" s="248"/>
      <c r="H2295" s="250" t="s">
        <v>1</v>
      </c>
      <c r="I2295" s="252"/>
      <c r="J2295" s="248"/>
      <c r="K2295" s="248"/>
      <c r="L2295" s="253"/>
      <c r="M2295" s="254"/>
      <c r="N2295" s="255"/>
      <c r="O2295" s="255"/>
      <c r="P2295" s="255"/>
      <c r="Q2295" s="255"/>
      <c r="R2295" s="255"/>
      <c r="S2295" s="255"/>
      <c r="T2295" s="256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7" t="s">
        <v>233</v>
      </c>
      <c r="AU2295" s="257" t="s">
        <v>89</v>
      </c>
      <c r="AV2295" s="13" t="s">
        <v>87</v>
      </c>
      <c r="AW2295" s="13" t="s">
        <v>35</v>
      </c>
      <c r="AX2295" s="13" t="s">
        <v>80</v>
      </c>
      <c r="AY2295" s="257" t="s">
        <v>222</v>
      </c>
    </row>
    <row r="2296" s="13" customFormat="1">
      <c r="A2296" s="13"/>
      <c r="B2296" s="247"/>
      <c r="C2296" s="248"/>
      <c r="D2296" s="249" t="s">
        <v>233</v>
      </c>
      <c r="E2296" s="250" t="s">
        <v>1</v>
      </c>
      <c r="F2296" s="251" t="s">
        <v>235</v>
      </c>
      <c r="G2296" s="248"/>
      <c r="H2296" s="250" t="s">
        <v>1</v>
      </c>
      <c r="I2296" s="252"/>
      <c r="J2296" s="248"/>
      <c r="K2296" s="248"/>
      <c r="L2296" s="253"/>
      <c r="M2296" s="254"/>
      <c r="N2296" s="255"/>
      <c r="O2296" s="255"/>
      <c r="P2296" s="255"/>
      <c r="Q2296" s="255"/>
      <c r="R2296" s="255"/>
      <c r="S2296" s="255"/>
      <c r="T2296" s="256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7" t="s">
        <v>233</v>
      </c>
      <c r="AU2296" s="257" t="s">
        <v>89</v>
      </c>
      <c r="AV2296" s="13" t="s">
        <v>87</v>
      </c>
      <c r="AW2296" s="13" t="s">
        <v>35</v>
      </c>
      <c r="AX2296" s="13" t="s">
        <v>80</v>
      </c>
      <c r="AY2296" s="257" t="s">
        <v>222</v>
      </c>
    </row>
    <row r="2297" s="13" customFormat="1">
      <c r="A2297" s="13"/>
      <c r="B2297" s="247"/>
      <c r="C2297" s="248"/>
      <c r="D2297" s="249" t="s">
        <v>233</v>
      </c>
      <c r="E2297" s="250" t="s">
        <v>1</v>
      </c>
      <c r="F2297" s="251" t="s">
        <v>237</v>
      </c>
      <c r="G2297" s="248"/>
      <c r="H2297" s="250" t="s">
        <v>1</v>
      </c>
      <c r="I2297" s="252"/>
      <c r="J2297" s="248"/>
      <c r="K2297" s="248"/>
      <c r="L2297" s="253"/>
      <c r="M2297" s="254"/>
      <c r="N2297" s="255"/>
      <c r="O2297" s="255"/>
      <c r="P2297" s="255"/>
      <c r="Q2297" s="255"/>
      <c r="R2297" s="255"/>
      <c r="S2297" s="255"/>
      <c r="T2297" s="256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7" t="s">
        <v>233</v>
      </c>
      <c r="AU2297" s="257" t="s">
        <v>89</v>
      </c>
      <c r="AV2297" s="13" t="s">
        <v>87</v>
      </c>
      <c r="AW2297" s="13" t="s">
        <v>35</v>
      </c>
      <c r="AX2297" s="13" t="s">
        <v>80</v>
      </c>
      <c r="AY2297" s="257" t="s">
        <v>222</v>
      </c>
    </row>
    <row r="2298" s="13" customFormat="1">
      <c r="A2298" s="13"/>
      <c r="B2298" s="247"/>
      <c r="C2298" s="248"/>
      <c r="D2298" s="249" t="s">
        <v>233</v>
      </c>
      <c r="E2298" s="250" t="s">
        <v>1</v>
      </c>
      <c r="F2298" s="251" t="s">
        <v>1283</v>
      </c>
      <c r="G2298" s="248"/>
      <c r="H2298" s="250" t="s">
        <v>1</v>
      </c>
      <c r="I2298" s="252"/>
      <c r="J2298" s="248"/>
      <c r="K2298" s="248"/>
      <c r="L2298" s="253"/>
      <c r="M2298" s="254"/>
      <c r="N2298" s="255"/>
      <c r="O2298" s="255"/>
      <c r="P2298" s="255"/>
      <c r="Q2298" s="255"/>
      <c r="R2298" s="255"/>
      <c r="S2298" s="255"/>
      <c r="T2298" s="256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7" t="s">
        <v>233</v>
      </c>
      <c r="AU2298" s="257" t="s">
        <v>89</v>
      </c>
      <c r="AV2298" s="13" t="s">
        <v>87</v>
      </c>
      <c r="AW2298" s="13" t="s">
        <v>35</v>
      </c>
      <c r="AX2298" s="13" t="s">
        <v>80</v>
      </c>
      <c r="AY2298" s="257" t="s">
        <v>222</v>
      </c>
    </row>
    <row r="2299" s="14" customFormat="1">
      <c r="A2299" s="14"/>
      <c r="B2299" s="258"/>
      <c r="C2299" s="259"/>
      <c r="D2299" s="249" t="s">
        <v>233</v>
      </c>
      <c r="E2299" s="260" t="s">
        <v>1</v>
      </c>
      <c r="F2299" s="261" t="s">
        <v>1941</v>
      </c>
      <c r="G2299" s="259"/>
      <c r="H2299" s="262">
        <v>1</v>
      </c>
      <c r="I2299" s="263"/>
      <c r="J2299" s="259"/>
      <c r="K2299" s="259"/>
      <c r="L2299" s="264"/>
      <c r="M2299" s="265"/>
      <c r="N2299" s="266"/>
      <c r="O2299" s="266"/>
      <c r="P2299" s="266"/>
      <c r="Q2299" s="266"/>
      <c r="R2299" s="266"/>
      <c r="S2299" s="266"/>
      <c r="T2299" s="267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68" t="s">
        <v>233</v>
      </c>
      <c r="AU2299" s="268" t="s">
        <v>89</v>
      </c>
      <c r="AV2299" s="14" t="s">
        <v>89</v>
      </c>
      <c r="AW2299" s="14" t="s">
        <v>35</v>
      </c>
      <c r="AX2299" s="14" t="s">
        <v>80</v>
      </c>
      <c r="AY2299" s="268" t="s">
        <v>222</v>
      </c>
    </row>
    <row r="2300" s="15" customFormat="1">
      <c r="A2300" s="15"/>
      <c r="B2300" s="269"/>
      <c r="C2300" s="270"/>
      <c r="D2300" s="249" t="s">
        <v>233</v>
      </c>
      <c r="E2300" s="271" t="s">
        <v>1</v>
      </c>
      <c r="F2300" s="272" t="s">
        <v>242</v>
      </c>
      <c r="G2300" s="270"/>
      <c r="H2300" s="273">
        <v>1</v>
      </c>
      <c r="I2300" s="274"/>
      <c r="J2300" s="270"/>
      <c r="K2300" s="270"/>
      <c r="L2300" s="275"/>
      <c r="M2300" s="276"/>
      <c r="N2300" s="277"/>
      <c r="O2300" s="277"/>
      <c r="P2300" s="277"/>
      <c r="Q2300" s="277"/>
      <c r="R2300" s="277"/>
      <c r="S2300" s="277"/>
      <c r="T2300" s="278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79" t="s">
        <v>233</v>
      </c>
      <c r="AU2300" s="279" t="s">
        <v>89</v>
      </c>
      <c r="AV2300" s="15" t="s">
        <v>114</v>
      </c>
      <c r="AW2300" s="15" t="s">
        <v>35</v>
      </c>
      <c r="AX2300" s="15" t="s">
        <v>87</v>
      </c>
      <c r="AY2300" s="279" t="s">
        <v>222</v>
      </c>
    </row>
    <row r="2301" s="2" customFormat="1" ht="24.15" customHeight="1">
      <c r="A2301" s="40"/>
      <c r="B2301" s="41"/>
      <c r="C2301" s="280" t="s">
        <v>1961</v>
      </c>
      <c r="D2301" s="280" t="s">
        <v>367</v>
      </c>
      <c r="E2301" s="281" t="s">
        <v>1962</v>
      </c>
      <c r="F2301" s="282" t="s">
        <v>1963</v>
      </c>
      <c r="G2301" s="283" t="s">
        <v>477</v>
      </c>
      <c r="H2301" s="284">
        <v>1</v>
      </c>
      <c r="I2301" s="285"/>
      <c r="J2301" s="286">
        <f>ROUND(I2301*H2301,2)</f>
        <v>0</v>
      </c>
      <c r="K2301" s="282" t="s">
        <v>229</v>
      </c>
      <c r="L2301" s="287"/>
      <c r="M2301" s="288" t="s">
        <v>1</v>
      </c>
      <c r="N2301" s="289" t="s">
        <v>45</v>
      </c>
      <c r="O2301" s="93"/>
      <c r="P2301" s="238">
        <f>O2301*H2301</f>
        <v>0</v>
      </c>
      <c r="Q2301" s="238">
        <v>0.012</v>
      </c>
      <c r="R2301" s="238">
        <f>Q2301*H2301</f>
        <v>0.012</v>
      </c>
      <c r="S2301" s="238">
        <v>0</v>
      </c>
      <c r="T2301" s="239">
        <f>S2301*H2301</f>
        <v>0</v>
      </c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R2301" s="240" t="s">
        <v>468</v>
      </c>
      <c r="AT2301" s="240" t="s">
        <v>367</v>
      </c>
      <c r="AU2301" s="240" t="s">
        <v>89</v>
      </c>
      <c r="AY2301" s="19" t="s">
        <v>222</v>
      </c>
      <c r="BE2301" s="241">
        <f>IF(N2301="základní",J2301,0)</f>
        <v>0</v>
      </c>
      <c r="BF2301" s="241">
        <f>IF(N2301="snížená",J2301,0)</f>
        <v>0</v>
      </c>
      <c r="BG2301" s="241">
        <f>IF(N2301="zákl. přenesená",J2301,0)</f>
        <v>0</v>
      </c>
      <c r="BH2301" s="241">
        <f>IF(N2301="sníž. přenesená",J2301,0)</f>
        <v>0</v>
      </c>
      <c r="BI2301" s="241">
        <f>IF(N2301="nulová",J2301,0)</f>
        <v>0</v>
      </c>
      <c r="BJ2301" s="19" t="s">
        <v>87</v>
      </c>
      <c r="BK2301" s="241">
        <f>ROUND(I2301*H2301,2)</f>
        <v>0</v>
      </c>
      <c r="BL2301" s="19" t="s">
        <v>267</v>
      </c>
      <c r="BM2301" s="240" t="s">
        <v>1964</v>
      </c>
    </row>
    <row r="2302" s="2" customFormat="1" ht="16.5" customHeight="1">
      <c r="A2302" s="40"/>
      <c r="B2302" s="41"/>
      <c r="C2302" s="229" t="s">
        <v>1965</v>
      </c>
      <c r="D2302" s="229" t="s">
        <v>225</v>
      </c>
      <c r="E2302" s="230" t="s">
        <v>1966</v>
      </c>
      <c r="F2302" s="231" t="s">
        <v>1967</v>
      </c>
      <c r="G2302" s="232" t="s">
        <v>1968</v>
      </c>
      <c r="H2302" s="233">
        <v>1</v>
      </c>
      <c r="I2302" s="234"/>
      <c r="J2302" s="235">
        <f>ROUND(I2302*H2302,2)</f>
        <v>0</v>
      </c>
      <c r="K2302" s="231" t="s">
        <v>229</v>
      </c>
      <c r="L2302" s="46"/>
      <c r="M2302" s="236" t="s">
        <v>1</v>
      </c>
      <c r="N2302" s="237" t="s">
        <v>45</v>
      </c>
      <c r="O2302" s="93"/>
      <c r="P2302" s="238">
        <f>O2302*H2302</f>
        <v>0</v>
      </c>
      <c r="Q2302" s="238">
        <v>0</v>
      </c>
      <c r="R2302" s="238">
        <f>Q2302*H2302</f>
        <v>0</v>
      </c>
      <c r="S2302" s="238">
        <v>0</v>
      </c>
      <c r="T2302" s="239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40" t="s">
        <v>267</v>
      </c>
      <c r="AT2302" s="240" t="s">
        <v>225</v>
      </c>
      <c r="AU2302" s="240" t="s">
        <v>89</v>
      </c>
      <c r="AY2302" s="19" t="s">
        <v>222</v>
      </c>
      <c r="BE2302" s="241">
        <f>IF(N2302="základní",J2302,0)</f>
        <v>0</v>
      </c>
      <c r="BF2302" s="241">
        <f>IF(N2302="snížená",J2302,0)</f>
        <v>0</v>
      </c>
      <c r="BG2302" s="241">
        <f>IF(N2302="zákl. přenesená",J2302,0)</f>
        <v>0</v>
      </c>
      <c r="BH2302" s="241">
        <f>IF(N2302="sníž. přenesená",J2302,0)</f>
        <v>0</v>
      </c>
      <c r="BI2302" s="241">
        <f>IF(N2302="nulová",J2302,0)</f>
        <v>0</v>
      </c>
      <c r="BJ2302" s="19" t="s">
        <v>87</v>
      </c>
      <c r="BK2302" s="241">
        <f>ROUND(I2302*H2302,2)</f>
        <v>0</v>
      </c>
      <c r="BL2302" s="19" t="s">
        <v>267</v>
      </c>
      <c r="BM2302" s="240" t="s">
        <v>1969</v>
      </c>
    </row>
    <row r="2303" s="2" customFormat="1">
      <c r="A2303" s="40"/>
      <c r="B2303" s="41"/>
      <c r="C2303" s="42"/>
      <c r="D2303" s="242" t="s">
        <v>231</v>
      </c>
      <c r="E2303" s="42"/>
      <c r="F2303" s="243" t="s">
        <v>1970</v>
      </c>
      <c r="G2303" s="42"/>
      <c r="H2303" s="42"/>
      <c r="I2303" s="244"/>
      <c r="J2303" s="42"/>
      <c r="K2303" s="42"/>
      <c r="L2303" s="46"/>
      <c r="M2303" s="245"/>
      <c r="N2303" s="246"/>
      <c r="O2303" s="93"/>
      <c r="P2303" s="93"/>
      <c r="Q2303" s="93"/>
      <c r="R2303" s="93"/>
      <c r="S2303" s="93"/>
      <c r="T2303" s="94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9" t="s">
        <v>231</v>
      </c>
      <c r="AU2303" s="19" t="s">
        <v>89</v>
      </c>
    </row>
    <row r="2304" s="13" customFormat="1">
      <c r="A2304" s="13"/>
      <c r="B2304" s="247"/>
      <c r="C2304" s="248"/>
      <c r="D2304" s="249" t="s">
        <v>233</v>
      </c>
      <c r="E2304" s="250" t="s">
        <v>1</v>
      </c>
      <c r="F2304" s="251" t="s">
        <v>234</v>
      </c>
      <c r="G2304" s="248"/>
      <c r="H2304" s="250" t="s">
        <v>1</v>
      </c>
      <c r="I2304" s="252"/>
      <c r="J2304" s="248"/>
      <c r="K2304" s="248"/>
      <c r="L2304" s="253"/>
      <c r="M2304" s="254"/>
      <c r="N2304" s="255"/>
      <c r="O2304" s="255"/>
      <c r="P2304" s="255"/>
      <c r="Q2304" s="255"/>
      <c r="R2304" s="255"/>
      <c r="S2304" s="255"/>
      <c r="T2304" s="256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7" t="s">
        <v>233</v>
      </c>
      <c r="AU2304" s="257" t="s">
        <v>89</v>
      </c>
      <c r="AV2304" s="13" t="s">
        <v>87</v>
      </c>
      <c r="AW2304" s="13" t="s">
        <v>35</v>
      </c>
      <c r="AX2304" s="13" t="s">
        <v>80</v>
      </c>
      <c r="AY2304" s="257" t="s">
        <v>222</v>
      </c>
    </row>
    <row r="2305" s="13" customFormat="1">
      <c r="A2305" s="13"/>
      <c r="B2305" s="247"/>
      <c r="C2305" s="248"/>
      <c r="D2305" s="249" t="s">
        <v>233</v>
      </c>
      <c r="E2305" s="250" t="s">
        <v>1</v>
      </c>
      <c r="F2305" s="251" t="s">
        <v>235</v>
      </c>
      <c r="G2305" s="248"/>
      <c r="H2305" s="250" t="s">
        <v>1</v>
      </c>
      <c r="I2305" s="252"/>
      <c r="J2305" s="248"/>
      <c r="K2305" s="248"/>
      <c r="L2305" s="253"/>
      <c r="M2305" s="254"/>
      <c r="N2305" s="255"/>
      <c r="O2305" s="255"/>
      <c r="P2305" s="255"/>
      <c r="Q2305" s="255"/>
      <c r="R2305" s="255"/>
      <c r="S2305" s="255"/>
      <c r="T2305" s="256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7" t="s">
        <v>233</v>
      </c>
      <c r="AU2305" s="257" t="s">
        <v>89</v>
      </c>
      <c r="AV2305" s="13" t="s">
        <v>87</v>
      </c>
      <c r="AW2305" s="13" t="s">
        <v>35</v>
      </c>
      <c r="AX2305" s="13" t="s">
        <v>80</v>
      </c>
      <c r="AY2305" s="257" t="s">
        <v>222</v>
      </c>
    </row>
    <row r="2306" s="13" customFormat="1">
      <c r="A2306" s="13"/>
      <c r="B2306" s="247"/>
      <c r="C2306" s="248"/>
      <c r="D2306" s="249" t="s">
        <v>233</v>
      </c>
      <c r="E2306" s="250" t="s">
        <v>1</v>
      </c>
      <c r="F2306" s="251" t="s">
        <v>237</v>
      </c>
      <c r="G2306" s="248"/>
      <c r="H2306" s="250" t="s">
        <v>1</v>
      </c>
      <c r="I2306" s="252"/>
      <c r="J2306" s="248"/>
      <c r="K2306" s="248"/>
      <c r="L2306" s="253"/>
      <c r="M2306" s="254"/>
      <c r="N2306" s="255"/>
      <c r="O2306" s="255"/>
      <c r="P2306" s="255"/>
      <c r="Q2306" s="255"/>
      <c r="R2306" s="255"/>
      <c r="S2306" s="255"/>
      <c r="T2306" s="256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57" t="s">
        <v>233</v>
      </c>
      <c r="AU2306" s="257" t="s">
        <v>89</v>
      </c>
      <c r="AV2306" s="13" t="s">
        <v>87</v>
      </c>
      <c r="AW2306" s="13" t="s">
        <v>35</v>
      </c>
      <c r="AX2306" s="13" t="s">
        <v>80</v>
      </c>
      <c r="AY2306" s="257" t="s">
        <v>222</v>
      </c>
    </row>
    <row r="2307" s="13" customFormat="1">
      <c r="A2307" s="13"/>
      <c r="B2307" s="247"/>
      <c r="C2307" s="248"/>
      <c r="D2307" s="249" t="s">
        <v>233</v>
      </c>
      <c r="E2307" s="250" t="s">
        <v>1</v>
      </c>
      <c r="F2307" s="251" t="s">
        <v>1283</v>
      </c>
      <c r="G2307" s="248"/>
      <c r="H2307" s="250" t="s">
        <v>1</v>
      </c>
      <c r="I2307" s="252"/>
      <c r="J2307" s="248"/>
      <c r="K2307" s="248"/>
      <c r="L2307" s="253"/>
      <c r="M2307" s="254"/>
      <c r="N2307" s="255"/>
      <c r="O2307" s="255"/>
      <c r="P2307" s="255"/>
      <c r="Q2307" s="255"/>
      <c r="R2307" s="255"/>
      <c r="S2307" s="255"/>
      <c r="T2307" s="256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7" t="s">
        <v>233</v>
      </c>
      <c r="AU2307" s="257" t="s">
        <v>89</v>
      </c>
      <c r="AV2307" s="13" t="s">
        <v>87</v>
      </c>
      <c r="AW2307" s="13" t="s">
        <v>35</v>
      </c>
      <c r="AX2307" s="13" t="s">
        <v>80</v>
      </c>
      <c r="AY2307" s="257" t="s">
        <v>222</v>
      </c>
    </row>
    <row r="2308" s="14" customFormat="1">
      <c r="A2308" s="14"/>
      <c r="B2308" s="258"/>
      <c r="C2308" s="259"/>
      <c r="D2308" s="249" t="s">
        <v>233</v>
      </c>
      <c r="E2308" s="260" t="s">
        <v>1</v>
      </c>
      <c r="F2308" s="261" t="s">
        <v>1941</v>
      </c>
      <c r="G2308" s="259"/>
      <c r="H2308" s="262">
        <v>1</v>
      </c>
      <c r="I2308" s="263"/>
      <c r="J2308" s="259"/>
      <c r="K2308" s="259"/>
      <c r="L2308" s="264"/>
      <c r="M2308" s="265"/>
      <c r="N2308" s="266"/>
      <c r="O2308" s="266"/>
      <c r="P2308" s="266"/>
      <c r="Q2308" s="266"/>
      <c r="R2308" s="266"/>
      <c r="S2308" s="266"/>
      <c r="T2308" s="267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8" t="s">
        <v>233</v>
      </c>
      <c r="AU2308" s="268" t="s">
        <v>89</v>
      </c>
      <c r="AV2308" s="14" t="s">
        <v>89</v>
      </c>
      <c r="AW2308" s="14" t="s">
        <v>35</v>
      </c>
      <c r="AX2308" s="14" t="s">
        <v>80</v>
      </c>
      <c r="AY2308" s="268" t="s">
        <v>222</v>
      </c>
    </row>
    <row r="2309" s="15" customFormat="1">
      <c r="A2309" s="15"/>
      <c r="B2309" s="269"/>
      <c r="C2309" s="270"/>
      <c r="D2309" s="249" t="s">
        <v>233</v>
      </c>
      <c r="E2309" s="271" t="s">
        <v>1</v>
      </c>
      <c r="F2309" s="272" t="s">
        <v>242</v>
      </c>
      <c r="G2309" s="270"/>
      <c r="H2309" s="273">
        <v>1</v>
      </c>
      <c r="I2309" s="274"/>
      <c r="J2309" s="270"/>
      <c r="K2309" s="270"/>
      <c r="L2309" s="275"/>
      <c r="M2309" s="276"/>
      <c r="N2309" s="277"/>
      <c r="O2309" s="277"/>
      <c r="P2309" s="277"/>
      <c r="Q2309" s="277"/>
      <c r="R2309" s="277"/>
      <c r="S2309" s="277"/>
      <c r="T2309" s="278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79" t="s">
        <v>233</v>
      </c>
      <c r="AU2309" s="279" t="s">
        <v>89</v>
      </c>
      <c r="AV2309" s="15" t="s">
        <v>114</v>
      </c>
      <c r="AW2309" s="15" t="s">
        <v>35</v>
      </c>
      <c r="AX2309" s="15" t="s">
        <v>87</v>
      </c>
      <c r="AY2309" s="279" t="s">
        <v>222</v>
      </c>
    </row>
    <row r="2310" s="2" customFormat="1" ht="21.75" customHeight="1">
      <c r="A2310" s="40"/>
      <c r="B2310" s="41"/>
      <c r="C2310" s="280" t="s">
        <v>1971</v>
      </c>
      <c r="D2310" s="280" t="s">
        <v>367</v>
      </c>
      <c r="E2310" s="281" t="s">
        <v>1972</v>
      </c>
      <c r="F2310" s="282" t="s">
        <v>1973</v>
      </c>
      <c r="G2310" s="283" t="s">
        <v>1588</v>
      </c>
      <c r="H2310" s="284">
        <v>1</v>
      </c>
      <c r="I2310" s="285"/>
      <c r="J2310" s="286">
        <f>ROUND(I2310*H2310,2)</f>
        <v>0</v>
      </c>
      <c r="K2310" s="282" t="s">
        <v>229</v>
      </c>
      <c r="L2310" s="287"/>
      <c r="M2310" s="288" t="s">
        <v>1</v>
      </c>
      <c r="N2310" s="289" t="s">
        <v>45</v>
      </c>
      <c r="O2310" s="93"/>
      <c r="P2310" s="238">
        <f>O2310*H2310</f>
        <v>0</v>
      </c>
      <c r="Q2310" s="238">
        <v>0.00033</v>
      </c>
      <c r="R2310" s="238">
        <f>Q2310*H2310</f>
        <v>0.00033</v>
      </c>
      <c r="S2310" s="238">
        <v>0</v>
      </c>
      <c r="T2310" s="239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40" t="s">
        <v>468</v>
      </c>
      <c r="AT2310" s="240" t="s">
        <v>367</v>
      </c>
      <c r="AU2310" s="240" t="s">
        <v>89</v>
      </c>
      <c r="AY2310" s="19" t="s">
        <v>222</v>
      </c>
      <c r="BE2310" s="241">
        <f>IF(N2310="základní",J2310,0)</f>
        <v>0</v>
      </c>
      <c r="BF2310" s="241">
        <f>IF(N2310="snížená",J2310,0)</f>
        <v>0</v>
      </c>
      <c r="BG2310" s="241">
        <f>IF(N2310="zákl. přenesená",J2310,0)</f>
        <v>0</v>
      </c>
      <c r="BH2310" s="241">
        <f>IF(N2310="sníž. přenesená",J2310,0)</f>
        <v>0</v>
      </c>
      <c r="BI2310" s="241">
        <f>IF(N2310="nulová",J2310,0)</f>
        <v>0</v>
      </c>
      <c r="BJ2310" s="19" t="s">
        <v>87</v>
      </c>
      <c r="BK2310" s="241">
        <f>ROUND(I2310*H2310,2)</f>
        <v>0</v>
      </c>
      <c r="BL2310" s="19" t="s">
        <v>267</v>
      </c>
      <c r="BM2310" s="240" t="s">
        <v>1974</v>
      </c>
    </row>
    <row r="2311" s="2" customFormat="1" ht="21.75" customHeight="1">
      <c r="A2311" s="40"/>
      <c r="B2311" s="41"/>
      <c r="C2311" s="229" t="s">
        <v>1576</v>
      </c>
      <c r="D2311" s="229" t="s">
        <v>225</v>
      </c>
      <c r="E2311" s="230" t="s">
        <v>1975</v>
      </c>
      <c r="F2311" s="231" t="s">
        <v>1976</v>
      </c>
      <c r="G2311" s="232" t="s">
        <v>370</v>
      </c>
      <c r="H2311" s="233">
        <v>487.017</v>
      </c>
      <c r="I2311" s="234"/>
      <c r="J2311" s="235">
        <f>ROUND(I2311*H2311,2)</f>
        <v>0</v>
      </c>
      <c r="K2311" s="231" t="s">
        <v>229</v>
      </c>
      <c r="L2311" s="46"/>
      <c r="M2311" s="236" t="s">
        <v>1</v>
      </c>
      <c r="N2311" s="237" t="s">
        <v>45</v>
      </c>
      <c r="O2311" s="93"/>
      <c r="P2311" s="238">
        <f>O2311*H2311</f>
        <v>0</v>
      </c>
      <c r="Q2311" s="238">
        <v>6.9999999999999994E-05</v>
      </c>
      <c r="R2311" s="238">
        <f>Q2311*H2311</f>
        <v>0.034091189999999993</v>
      </c>
      <c r="S2311" s="238">
        <v>0</v>
      </c>
      <c r="T2311" s="239">
        <f>S2311*H2311</f>
        <v>0</v>
      </c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R2311" s="240" t="s">
        <v>267</v>
      </c>
      <c r="AT2311" s="240" t="s">
        <v>225</v>
      </c>
      <c r="AU2311" s="240" t="s">
        <v>89</v>
      </c>
      <c r="AY2311" s="19" t="s">
        <v>222</v>
      </c>
      <c r="BE2311" s="241">
        <f>IF(N2311="základní",J2311,0)</f>
        <v>0</v>
      </c>
      <c r="BF2311" s="241">
        <f>IF(N2311="snížená",J2311,0)</f>
        <v>0</v>
      </c>
      <c r="BG2311" s="241">
        <f>IF(N2311="zákl. přenesená",J2311,0)</f>
        <v>0</v>
      </c>
      <c r="BH2311" s="241">
        <f>IF(N2311="sníž. přenesená",J2311,0)</f>
        <v>0</v>
      </c>
      <c r="BI2311" s="241">
        <f>IF(N2311="nulová",J2311,0)</f>
        <v>0</v>
      </c>
      <c r="BJ2311" s="19" t="s">
        <v>87</v>
      </c>
      <c r="BK2311" s="241">
        <f>ROUND(I2311*H2311,2)</f>
        <v>0</v>
      </c>
      <c r="BL2311" s="19" t="s">
        <v>267</v>
      </c>
      <c r="BM2311" s="240" t="s">
        <v>1977</v>
      </c>
    </row>
    <row r="2312" s="2" customFormat="1">
      <c r="A2312" s="40"/>
      <c r="B2312" s="41"/>
      <c r="C2312" s="42"/>
      <c r="D2312" s="242" t="s">
        <v>231</v>
      </c>
      <c r="E2312" s="42"/>
      <c r="F2312" s="243" t="s">
        <v>1978</v>
      </c>
      <c r="G2312" s="42"/>
      <c r="H2312" s="42"/>
      <c r="I2312" s="244"/>
      <c r="J2312" s="42"/>
      <c r="K2312" s="42"/>
      <c r="L2312" s="46"/>
      <c r="M2312" s="245"/>
      <c r="N2312" s="246"/>
      <c r="O2312" s="93"/>
      <c r="P2312" s="93"/>
      <c r="Q2312" s="93"/>
      <c r="R2312" s="93"/>
      <c r="S2312" s="93"/>
      <c r="T2312" s="94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T2312" s="19" t="s">
        <v>231</v>
      </c>
      <c r="AU2312" s="19" t="s">
        <v>89</v>
      </c>
    </row>
    <row r="2313" s="13" customFormat="1">
      <c r="A2313" s="13"/>
      <c r="B2313" s="247"/>
      <c r="C2313" s="248"/>
      <c r="D2313" s="249" t="s">
        <v>233</v>
      </c>
      <c r="E2313" s="250" t="s">
        <v>1</v>
      </c>
      <c r="F2313" s="251" t="s">
        <v>234</v>
      </c>
      <c r="G2313" s="248"/>
      <c r="H2313" s="250" t="s">
        <v>1</v>
      </c>
      <c r="I2313" s="252"/>
      <c r="J2313" s="248"/>
      <c r="K2313" s="248"/>
      <c r="L2313" s="253"/>
      <c r="M2313" s="254"/>
      <c r="N2313" s="255"/>
      <c r="O2313" s="255"/>
      <c r="P2313" s="255"/>
      <c r="Q2313" s="255"/>
      <c r="R2313" s="255"/>
      <c r="S2313" s="255"/>
      <c r="T2313" s="256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7" t="s">
        <v>233</v>
      </c>
      <c r="AU2313" s="257" t="s">
        <v>89</v>
      </c>
      <c r="AV2313" s="13" t="s">
        <v>87</v>
      </c>
      <c r="AW2313" s="13" t="s">
        <v>35</v>
      </c>
      <c r="AX2313" s="13" t="s">
        <v>80</v>
      </c>
      <c r="AY2313" s="257" t="s">
        <v>222</v>
      </c>
    </row>
    <row r="2314" s="13" customFormat="1">
      <c r="A2314" s="13"/>
      <c r="B2314" s="247"/>
      <c r="C2314" s="248"/>
      <c r="D2314" s="249" t="s">
        <v>233</v>
      </c>
      <c r="E2314" s="250" t="s">
        <v>1</v>
      </c>
      <c r="F2314" s="251" t="s">
        <v>235</v>
      </c>
      <c r="G2314" s="248"/>
      <c r="H2314" s="250" t="s">
        <v>1</v>
      </c>
      <c r="I2314" s="252"/>
      <c r="J2314" s="248"/>
      <c r="K2314" s="248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57" t="s">
        <v>233</v>
      </c>
      <c r="AU2314" s="257" t="s">
        <v>89</v>
      </c>
      <c r="AV2314" s="13" t="s">
        <v>87</v>
      </c>
      <c r="AW2314" s="13" t="s">
        <v>35</v>
      </c>
      <c r="AX2314" s="13" t="s">
        <v>80</v>
      </c>
      <c r="AY2314" s="257" t="s">
        <v>222</v>
      </c>
    </row>
    <row r="2315" s="13" customFormat="1">
      <c r="A2315" s="13"/>
      <c r="B2315" s="247"/>
      <c r="C2315" s="248"/>
      <c r="D2315" s="249" t="s">
        <v>233</v>
      </c>
      <c r="E2315" s="250" t="s">
        <v>1</v>
      </c>
      <c r="F2315" s="251" t="s">
        <v>237</v>
      </c>
      <c r="G2315" s="248"/>
      <c r="H2315" s="250" t="s">
        <v>1</v>
      </c>
      <c r="I2315" s="252"/>
      <c r="J2315" s="248"/>
      <c r="K2315" s="248"/>
      <c r="L2315" s="253"/>
      <c r="M2315" s="254"/>
      <c r="N2315" s="255"/>
      <c r="O2315" s="255"/>
      <c r="P2315" s="255"/>
      <c r="Q2315" s="255"/>
      <c r="R2315" s="255"/>
      <c r="S2315" s="255"/>
      <c r="T2315" s="256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57" t="s">
        <v>233</v>
      </c>
      <c r="AU2315" s="257" t="s">
        <v>89</v>
      </c>
      <c r="AV2315" s="13" t="s">
        <v>87</v>
      </c>
      <c r="AW2315" s="13" t="s">
        <v>35</v>
      </c>
      <c r="AX2315" s="13" t="s">
        <v>80</v>
      </c>
      <c r="AY2315" s="257" t="s">
        <v>222</v>
      </c>
    </row>
    <row r="2316" s="13" customFormat="1">
      <c r="A2316" s="13"/>
      <c r="B2316" s="247"/>
      <c r="C2316" s="248"/>
      <c r="D2316" s="249" t="s">
        <v>233</v>
      </c>
      <c r="E2316" s="250" t="s">
        <v>1</v>
      </c>
      <c r="F2316" s="251" t="s">
        <v>988</v>
      </c>
      <c r="G2316" s="248"/>
      <c r="H2316" s="250" t="s">
        <v>1</v>
      </c>
      <c r="I2316" s="252"/>
      <c r="J2316" s="248"/>
      <c r="K2316" s="248"/>
      <c r="L2316" s="253"/>
      <c r="M2316" s="254"/>
      <c r="N2316" s="255"/>
      <c r="O2316" s="255"/>
      <c r="P2316" s="255"/>
      <c r="Q2316" s="255"/>
      <c r="R2316" s="255"/>
      <c r="S2316" s="255"/>
      <c r="T2316" s="256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57" t="s">
        <v>233</v>
      </c>
      <c r="AU2316" s="257" t="s">
        <v>89</v>
      </c>
      <c r="AV2316" s="13" t="s">
        <v>87</v>
      </c>
      <c r="AW2316" s="13" t="s">
        <v>35</v>
      </c>
      <c r="AX2316" s="13" t="s">
        <v>80</v>
      </c>
      <c r="AY2316" s="257" t="s">
        <v>222</v>
      </c>
    </row>
    <row r="2317" s="13" customFormat="1">
      <c r="A2317" s="13"/>
      <c r="B2317" s="247"/>
      <c r="C2317" s="248"/>
      <c r="D2317" s="249" t="s">
        <v>233</v>
      </c>
      <c r="E2317" s="250" t="s">
        <v>1</v>
      </c>
      <c r="F2317" s="251" t="s">
        <v>1979</v>
      </c>
      <c r="G2317" s="248"/>
      <c r="H2317" s="250" t="s">
        <v>1</v>
      </c>
      <c r="I2317" s="252"/>
      <c r="J2317" s="248"/>
      <c r="K2317" s="248"/>
      <c r="L2317" s="253"/>
      <c r="M2317" s="254"/>
      <c r="N2317" s="255"/>
      <c r="O2317" s="255"/>
      <c r="P2317" s="255"/>
      <c r="Q2317" s="255"/>
      <c r="R2317" s="255"/>
      <c r="S2317" s="255"/>
      <c r="T2317" s="256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7" t="s">
        <v>233</v>
      </c>
      <c r="AU2317" s="257" t="s">
        <v>89</v>
      </c>
      <c r="AV2317" s="13" t="s">
        <v>87</v>
      </c>
      <c r="AW2317" s="13" t="s">
        <v>35</v>
      </c>
      <c r="AX2317" s="13" t="s">
        <v>80</v>
      </c>
      <c r="AY2317" s="257" t="s">
        <v>222</v>
      </c>
    </row>
    <row r="2318" s="14" customFormat="1">
      <c r="A2318" s="14"/>
      <c r="B2318" s="258"/>
      <c r="C2318" s="259"/>
      <c r="D2318" s="249" t="s">
        <v>233</v>
      </c>
      <c r="E2318" s="260" t="s">
        <v>1</v>
      </c>
      <c r="F2318" s="261" t="s">
        <v>1980</v>
      </c>
      <c r="G2318" s="259"/>
      <c r="H2318" s="262">
        <v>120.259</v>
      </c>
      <c r="I2318" s="263"/>
      <c r="J2318" s="259"/>
      <c r="K2318" s="259"/>
      <c r="L2318" s="264"/>
      <c r="M2318" s="265"/>
      <c r="N2318" s="266"/>
      <c r="O2318" s="266"/>
      <c r="P2318" s="266"/>
      <c r="Q2318" s="266"/>
      <c r="R2318" s="266"/>
      <c r="S2318" s="266"/>
      <c r="T2318" s="267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8" t="s">
        <v>233</v>
      </c>
      <c r="AU2318" s="268" t="s">
        <v>89</v>
      </c>
      <c r="AV2318" s="14" t="s">
        <v>89</v>
      </c>
      <c r="AW2318" s="14" t="s">
        <v>35</v>
      </c>
      <c r="AX2318" s="14" t="s">
        <v>80</v>
      </c>
      <c r="AY2318" s="268" t="s">
        <v>222</v>
      </c>
    </row>
    <row r="2319" s="13" customFormat="1">
      <c r="A2319" s="13"/>
      <c r="B2319" s="247"/>
      <c r="C2319" s="248"/>
      <c r="D2319" s="249" t="s">
        <v>233</v>
      </c>
      <c r="E2319" s="250" t="s">
        <v>1</v>
      </c>
      <c r="F2319" s="251" t="s">
        <v>1981</v>
      </c>
      <c r="G2319" s="248"/>
      <c r="H2319" s="250" t="s">
        <v>1</v>
      </c>
      <c r="I2319" s="252"/>
      <c r="J2319" s="248"/>
      <c r="K2319" s="248"/>
      <c r="L2319" s="253"/>
      <c r="M2319" s="254"/>
      <c r="N2319" s="255"/>
      <c r="O2319" s="255"/>
      <c r="P2319" s="255"/>
      <c r="Q2319" s="255"/>
      <c r="R2319" s="255"/>
      <c r="S2319" s="255"/>
      <c r="T2319" s="256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7" t="s">
        <v>233</v>
      </c>
      <c r="AU2319" s="257" t="s">
        <v>89</v>
      </c>
      <c r="AV2319" s="13" t="s">
        <v>87</v>
      </c>
      <c r="AW2319" s="13" t="s">
        <v>35</v>
      </c>
      <c r="AX2319" s="13" t="s">
        <v>80</v>
      </c>
      <c r="AY2319" s="257" t="s">
        <v>222</v>
      </c>
    </row>
    <row r="2320" s="14" customFormat="1">
      <c r="A2320" s="14"/>
      <c r="B2320" s="258"/>
      <c r="C2320" s="259"/>
      <c r="D2320" s="249" t="s">
        <v>233</v>
      </c>
      <c r="E2320" s="260" t="s">
        <v>1</v>
      </c>
      <c r="F2320" s="261" t="s">
        <v>1982</v>
      </c>
      <c r="G2320" s="259"/>
      <c r="H2320" s="262">
        <v>273.53699999999998</v>
      </c>
      <c r="I2320" s="263"/>
      <c r="J2320" s="259"/>
      <c r="K2320" s="259"/>
      <c r="L2320" s="264"/>
      <c r="M2320" s="265"/>
      <c r="N2320" s="266"/>
      <c r="O2320" s="266"/>
      <c r="P2320" s="266"/>
      <c r="Q2320" s="266"/>
      <c r="R2320" s="266"/>
      <c r="S2320" s="266"/>
      <c r="T2320" s="267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8" t="s">
        <v>233</v>
      </c>
      <c r="AU2320" s="268" t="s">
        <v>89</v>
      </c>
      <c r="AV2320" s="14" t="s">
        <v>89</v>
      </c>
      <c r="AW2320" s="14" t="s">
        <v>35</v>
      </c>
      <c r="AX2320" s="14" t="s">
        <v>80</v>
      </c>
      <c r="AY2320" s="268" t="s">
        <v>222</v>
      </c>
    </row>
    <row r="2321" s="14" customFormat="1">
      <c r="A2321" s="14"/>
      <c r="B2321" s="258"/>
      <c r="C2321" s="259"/>
      <c r="D2321" s="249" t="s">
        <v>233</v>
      </c>
      <c r="E2321" s="260" t="s">
        <v>1</v>
      </c>
      <c r="F2321" s="261" t="s">
        <v>1983</v>
      </c>
      <c r="G2321" s="259"/>
      <c r="H2321" s="262">
        <v>90.959999999999994</v>
      </c>
      <c r="I2321" s="263"/>
      <c r="J2321" s="259"/>
      <c r="K2321" s="259"/>
      <c r="L2321" s="264"/>
      <c r="M2321" s="265"/>
      <c r="N2321" s="266"/>
      <c r="O2321" s="266"/>
      <c r="P2321" s="266"/>
      <c r="Q2321" s="266"/>
      <c r="R2321" s="266"/>
      <c r="S2321" s="266"/>
      <c r="T2321" s="267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8" t="s">
        <v>233</v>
      </c>
      <c r="AU2321" s="268" t="s">
        <v>89</v>
      </c>
      <c r="AV2321" s="14" t="s">
        <v>89</v>
      </c>
      <c r="AW2321" s="14" t="s">
        <v>35</v>
      </c>
      <c r="AX2321" s="14" t="s">
        <v>80</v>
      </c>
      <c r="AY2321" s="268" t="s">
        <v>222</v>
      </c>
    </row>
    <row r="2322" s="13" customFormat="1">
      <c r="A2322" s="13"/>
      <c r="B2322" s="247"/>
      <c r="C2322" s="248"/>
      <c r="D2322" s="249" t="s">
        <v>233</v>
      </c>
      <c r="E2322" s="250" t="s">
        <v>1</v>
      </c>
      <c r="F2322" s="251" t="s">
        <v>1984</v>
      </c>
      <c r="G2322" s="248"/>
      <c r="H2322" s="250" t="s">
        <v>1</v>
      </c>
      <c r="I2322" s="252"/>
      <c r="J2322" s="248"/>
      <c r="K2322" s="248"/>
      <c r="L2322" s="253"/>
      <c r="M2322" s="254"/>
      <c r="N2322" s="255"/>
      <c r="O2322" s="255"/>
      <c r="P2322" s="255"/>
      <c r="Q2322" s="255"/>
      <c r="R2322" s="255"/>
      <c r="S2322" s="255"/>
      <c r="T2322" s="256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7" t="s">
        <v>233</v>
      </c>
      <c r="AU2322" s="257" t="s">
        <v>89</v>
      </c>
      <c r="AV2322" s="13" t="s">
        <v>87</v>
      </c>
      <c r="AW2322" s="13" t="s">
        <v>35</v>
      </c>
      <c r="AX2322" s="13" t="s">
        <v>80</v>
      </c>
      <c r="AY2322" s="257" t="s">
        <v>222</v>
      </c>
    </row>
    <row r="2323" s="14" customFormat="1">
      <c r="A2323" s="14"/>
      <c r="B2323" s="258"/>
      <c r="C2323" s="259"/>
      <c r="D2323" s="249" t="s">
        <v>233</v>
      </c>
      <c r="E2323" s="260" t="s">
        <v>1</v>
      </c>
      <c r="F2323" s="261" t="s">
        <v>1985</v>
      </c>
      <c r="G2323" s="259"/>
      <c r="H2323" s="262">
        <v>2.2610000000000001</v>
      </c>
      <c r="I2323" s="263"/>
      <c r="J2323" s="259"/>
      <c r="K2323" s="259"/>
      <c r="L2323" s="264"/>
      <c r="M2323" s="265"/>
      <c r="N2323" s="266"/>
      <c r="O2323" s="266"/>
      <c r="P2323" s="266"/>
      <c r="Q2323" s="266"/>
      <c r="R2323" s="266"/>
      <c r="S2323" s="266"/>
      <c r="T2323" s="267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8" t="s">
        <v>233</v>
      </c>
      <c r="AU2323" s="268" t="s">
        <v>89</v>
      </c>
      <c r="AV2323" s="14" t="s">
        <v>89</v>
      </c>
      <c r="AW2323" s="14" t="s">
        <v>35</v>
      </c>
      <c r="AX2323" s="14" t="s">
        <v>80</v>
      </c>
      <c r="AY2323" s="268" t="s">
        <v>222</v>
      </c>
    </row>
    <row r="2324" s="15" customFormat="1">
      <c r="A2324" s="15"/>
      <c r="B2324" s="269"/>
      <c r="C2324" s="270"/>
      <c r="D2324" s="249" t="s">
        <v>233</v>
      </c>
      <c r="E2324" s="271" t="s">
        <v>1</v>
      </c>
      <c r="F2324" s="272" t="s">
        <v>242</v>
      </c>
      <c r="G2324" s="270"/>
      <c r="H2324" s="273">
        <v>487.017</v>
      </c>
      <c r="I2324" s="274"/>
      <c r="J2324" s="270"/>
      <c r="K2324" s="270"/>
      <c r="L2324" s="275"/>
      <c r="M2324" s="276"/>
      <c r="N2324" s="277"/>
      <c r="O2324" s="277"/>
      <c r="P2324" s="277"/>
      <c r="Q2324" s="277"/>
      <c r="R2324" s="277"/>
      <c r="S2324" s="277"/>
      <c r="T2324" s="278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T2324" s="279" t="s">
        <v>233</v>
      </c>
      <c r="AU2324" s="279" t="s">
        <v>89</v>
      </c>
      <c r="AV2324" s="15" t="s">
        <v>114</v>
      </c>
      <c r="AW2324" s="15" t="s">
        <v>35</v>
      </c>
      <c r="AX2324" s="15" t="s">
        <v>87</v>
      </c>
      <c r="AY2324" s="279" t="s">
        <v>222</v>
      </c>
    </row>
    <row r="2325" s="2" customFormat="1" ht="21.75" customHeight="1">
      <c r="A2325" s="40"/>
      <c r="B2325" s="41"/>
      <c r="C2325" s="280" t="s">
        <v>1986</v>
      </c>
      <c r="D2325" s="280" t="s">
        <v>367</v>
      </c>
      <c r="E2325" s="281" t="s">
        <v>1987</v>
      </c>
      <c r="F2325" s="282" t="s">
        <v>1988</v>
      </c>
      <c r="G2325" s="283" t="s">
        <v>329</v>
      </c>
      <c r="H2325" s="284">
        <v>0.0030000000000000001</v>
      </c>
      <c r="I2325" s="285"/>
      <c r="J2325" s="286">
        <f>ROUND(I2325*H2325,2)</f>
        <v>0</v>
      </c>
      <c r="K2325" s="282" t="s">
        <v>229</v>
      </c>
      <c r="L2325" s="287"/>
      <c r="M2325" s="288" t="s">
        <v>1</v>
      </c>
      <c r="N2325" s="289" t="s">
        <v>45</v>
      </c>
      <c r="O2325" s="93"/>
      <c r="P2325" s="238">
        <f>O2325*H2325</f>
        <v>0</v>
      </c>
      <c r="Q2325" s="238">
        <v>1</v>
      </c>
      <c r="R2325" s="238">
        <f>Q2325*H2325</f>
        <v>0.0030000000000000001</v>
      </c>
      <c r="S2325" s="238">
        <v>0</v>
      </c>
      <c r="T2325" s="239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40" t="s">
        <v>468</v>
      </c>
      <c r="AT2325" s="240" t="s">
        <v>367</v>
      </c>
      <c r="AU2325" s="240" t="s">
        <v>89</v>
      </c>
      <c r="AY2325" s="19" t="s">
        <v>222</v>
      </c>
      <c r="BE2325" s="241">
        <f>IF(N2325="základní",J2325,0)</f>
        <v>0</v>
      </c>
      <c r="BF2325" s="241">
        <f>IF(N2325="snížená",J2325,0)</f>
        <v>0</v>
      </c>
      <c r="BG2325" s="241">
        <f>IF(N2325="zákl. přenesená",J2325,0)</f>
        <v>0</v>
      </c>
      <c r="BH2325" s="241">
        <f>IF(N2325="sníž. přenesená",J2325,0)</f>
        <v>0</v>
      </c>
      <c r="BI2325" s="241">
        <f>IF(N2325="nulová",J2325,0)</f>
        <v>0</v>
      </c>
      <c r="BJ2325" s="19" t="s">
        <v>87</v>
      </c>
      <c r="BK2325" s="241">
        <f>ROUND(I2325*H2325,2)</f>
        <v>0</v>
      </c>
      <c r="BL2325" s="19" t="s">
        <v>267</v>
      </c>
      <c r="BM2325" s="240" t="s">
        <v>1989</v>
      </c>
    </row>
    <row r="2326" s="14" customFormat="1">
      <c r="A2326" s="14"/>
      <c r="B2326" s="258"/>
      <c r="C2326" s="259"/>
      <c r="D2326" s="249" t="s">
        <v>233</v>
      </c>
      <c r="E2326" s="260" t="s">
        <v>1</v>
      </c>
      <c r="F2326" s="261" t="s">
        <v>1990</v>
      </c>
      <c r="G2326" s="259"/>
      <c r="H2326" s="262">
        <v>0.0030000000000000001</v>
      </c>
      <c r="I2326" s="263"/>
      <c r="J2326" s="259"/>
      <c r="K2326" s="259"/>
      <c r="L2326" s="264"/>
      <c r="M2326" s="265"/>
      <c r="N2326" s="266"/>
      <c r="O2326" s="266"/>
      <c r="P2326" s="266"/>
      <c r="Q2326" s="266"/>
      <c r="R2326" s="266"/>
      <c r="S2326" s="266"/>
      <c r="T2326" s="267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8" t="s">
        <v>233</v>
      </c>
      <c r="AU2326" s="268" t="s">
        <v>89</v>
      </c>
      <c r="AV2326" s="14" t="s">
        <v>89</v>
      </c>
      <c r="AW2326" s="14" t="s">
        <v>35</v>
      </c>
      <c r="AX2326" s="14" t="s">
        <v>80</v>
      </c>
      <c r="AY2326" s="268" t="s">
        <v>222</v>
      </c>
    </row>
    <row r="2327" s="15" customFormat="1">
      <c r="A2327" s="15"/>
      <c r="B2327" s="269"/>
      <c r="C2327" s="270"/>
      <c r="D2327" s="249" t="s">
        <v>233</v>
      </c>
      <c r="E2327" s="271" t="s">
        <v>1</v>
      </c>
      <c r="F2327" s="272" t="s">
        <v>242</v>
      </c>
      <c r="G2327" s="270"/>
      <c r="H2327" s="273">
        <v>0.0030000000000000001</v>
      </c>
      <c r="I2327" s="274"/>
      <c r="J2327" s="270"/>
      <c r="K2327" s="270"/>
      <c r="L2327" s="275"/>
      <c r="M2327" s="276"/>
      <c r="N2327" s="277"/>
      <c r="O2327" s="277"/>
      <c r="P2327" s="277"/>
      <c r="Q2327" s="277"/>
      <c r="R2327" s="277"/>
      <c r="S2327" s="277"/>
      <c r="T2327" s="278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79" t="s">
        <v>233</v>
      </c>
      <c r="AU2327" s="279" t="s">
        <v>89</v>
      </c>
      <c r="AV2327" s="15" t="s">
        <v>114</v>
      </c>
      <c r="AW2327" s="15" t="s">
        <v>35</v>
      </c>
      <c r="AX2327" s="15" t="s">
        <v>87</v>
      </c>
      <c r="AY2327" s="279" t="s">
        <v>222</v>
      </c>
    </row>
    <row r="2328" s="2" customFormat="1" ht="24.15" customHeight="1">
      <c r="A2328" s="40"/>
      <c r="B2328" s="41"/>
      <c r="C2328" s="280" t="s">
        <v>1593</v>
      </c>
      <c r="D2328" s="280" t="s">
        <v>367</v>
      </c>
      <c r="E2328" s="281" t="s">
        <v>1991</v>
      </c>
      <c r="F2328" s="282" t="s">
        <v>1992</v>
      </c>
      <c r="G2328" s="283" t="s">
        <v>329</v>
      </c>
      <c r="H2328" s="284">
        <v>0.126</v>
      </c>
      <c r="I2328" s="285"/>
      <c r="J2328" s="286">
        <f>ROUND(I2328*H2328,2)</f>
        <v>0</v>
      </c>
      <c r="K2328" s="282" t="s">
        <v>229</v>
      </c>
      <c r="L2328" s="287"/>
      <c r="M2328" s="288" t="s">
        <v>1</v>
      </c>
      <c r="N2328" s="289" t="s">
        <v>45</v>
      </c>
      <c r="O2328" s="93"/>
      <c r="P2328" s="238">
        <f>O2328*H2328</f>
        <v>0</v>
      </c>
      <c r="Q2328" s="238">
        <v>1</v>
      </c>
      <c r="R2328" s="238">
        <f>Q2328*H2328</f>
        <v>0.126</v>
      </c>
      <c r="S2328" s="238">
        <v>0</v>
      </c>
      <c r="T2328" s="239">
        <f>S2328*H2328</f>
        <v>0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40" t="s">
        <v>468</v>
      </c>
      <c r="AT2328" s="240" t="s">
        <v>367</v>
      </c>
      <c r="AU2328" s="240" t="s">
        <v>89</v>
      </c>
      <c r="AY2328" s="19" t="s">
        <v>222</v>
      </c>
      <c r="BE2328" s="241">
        <f>IF(N2328="základní",J2328,0)</f>
        <v>0</v>
      </c>
      <c r="BF2328" s="241">
        <f>IF(N2328="snížená",J2328,0)</f>
        <v>0</v>
      </c>
      <c r="BG2328" s="241">
        <f>IF(N2328="zákl. přenesená",J2328,0)</f>
        <v>0</v>
      </c>
      <c r="BH2328" s="241">
        <f>IF(N2328="sníž. přenesená",J2328,0)</f>
        <v>0</v>
      </c>
      <c r="BI2328" s="241">
        <f>IF(N2328="nulová",J2328,0)</f>
        <v>0</v>
      </c>
      <c r="BJ2328" s="19" t="s">
        <v>87</v>
      </c>
      <c r="BK2328" s="241">
        <f>ROUND(I2328*H2328,2)</f>
        <v>0</v>
      </c>
      <c r="BL2328" s="19" t="s">
        <v>267</v>
      </c>
      <c r="BM2328" s="240" t="s">
        <v>1993</v>
      </c>
    </row>
    <row r="2329" s="14" customFormat="1">
      <c r="A2329" s="14"/>
      <c r="B2329" s="258"/>
      <c r="C2329" s="259"/>
      <c r="D2329" s="249" t="s">
        <v>233</v>
      </c>
      <c r="E2329" s="260" t="s">
        <v>1</v>
      </c>
      <c r="F2329" s="261" t="s">
        <v>1994</v>
      </c>
      <c r="G2329" s="259"/>
      <c r="H2329" s="262">
        <v>0.126</v>
      </c>
      <c r="I2329" s="263"/>
      <c r="J2329" s="259"/>
      <c r="K2329" s="259"/>
      <c r="L2329" s="264"/>
      <c r="M2329" s="265"/>
      <c r="N2329" s="266"/>
      <c r="O2329" s="266"/>
      <c r="P2329" s="266"/>
      <c r="Q2329" s="266"/>
      <c r="R2329" s="266"/>
      <c r="S2329" s="266"/>
      <c r="T2329" s="267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8" t="s">
        <v>233</v>
      </c>
      <c r="AU2329" s="268" t="s">
        <v>89</v>
      </c>
      <c r="AV2329" s="14" t="s">
        <v>89</v>
      </c>
      <c r="AW2329" s="14" t="s">
        <v>35</v>
      </c>
      <c r="AX2329" s="14" t="s">
        <v>80</v>
      </c>
      <c r="AY2329" s="268" t="s">
        <v>222</v>
      </c>
    </row>
    <row r="2330" s="15" customFormat="1">
      <c r="A2330" s="15"/>
      <c r="B2330" s="269"/>
      <c r="C2330" s="270"/>
      <c r="D2330" s="249" t="s">
        <v>233</v>
      </c>
      <c r="E2330" s="271" t="s">
        <v>1</v>
      </c>
      <c r="F2330" s="272" t="s">
        <v>242</v>
      </c>
      <c r="G2330" s="270"/>
      <c r="H2330" s="273">
        <v>0.126</v>
      </c>
      <c r="I2330" s="274"/>
      <c r="J2330" s="270"/>
      <c r="K2330" s="270"/>
      <c r="L2330" s="275"/>
      <c r="M2330" s="276"/>
      <c r="N2330" s="277"/>
      <c r="O2330" s="277"/>
      <c r="P2330" s="277"/>
      <c r="Q2330" s="277"/>
      <c r="R2330" s="277"/>
      <c r="S2330" s="277"/>
      <c r="T2330" s="278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79" t="s">
        <v>233</v>
      </c>
      <c r="AU2330" s="279" t="s">
        <v>89</v>
      </c>
      <c r="AV2330" s="15" t="s">
        <v>114</v>
      </c>
      <c r="AW2330" s="15" t="s">
        <v>35</v>
      </c>
      <c r="AX2330" s="15" t="s">
        <v>87</v>
      </c>
      <c r="AY2330" s="279" t="s">
        <v>222</v>
      </c>
    </row>
    <row r="2331" s="2" customFormat="1" ht="24.15" customHeight="1">
      <c r="A2331" s="40"/>
      <c r="B2331" s="41"/>
      <c r="C2331" s="280" t="s">
        <v>1995</v>
      </c>
      <c r="D2331" s="280" t="s">
        <v>367</v>
      </c>
      <c r="E2331" s="281" t="s">
        <v>1996</v>
      </c>
      <c r="F2331" s="282" t="s">
        <v>1997</v>
      </c>
      <c r="G2331" s="283" t="s">
        <v>329</v>
      </c>
      <c r="H2331" s="284">
        <v>0.38200000000000001</v>
      </c>
      <c r="I2331" s="285"/>
      <c r="J2331" s="286">
        <f>ROUND(I2331*H2331,2)</f>
        <v>0</v>
      </c>
      <c r="K2331" s="282" t="s">
        <v>229</v>
      </c>
      <c r="L2331" s="287"/>
      <c r="M2331" s="288" t="s">
        <v>1</v>
      </c>
      <c r="N2331" s="289" t="s">
        <v>45</v>
      </c>
      <c r="O2331" s="93"/>
      <c r="P2331" s="238">
        <f>O2331*H2331</f>
        <v>0</v>
      </c>
      <c r="Q2331" s="238">
        <v>1</v>
      </c>
      <c r="R2331" s="238">
        <f>Q2331*H2331</f>
        <v>0.38200000000000001</v>
      </c>
      <c r="S2331" s="238">
        <v>0</v>
      </c>
      <c r="T2331" s="239">
        <f>S2331*H2331</f>
        <v>0</v>
      </c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R2331" s="240" t="s">
        <v>468</v>
      </c>
      <c r="AT2331" s="240" t="s">
        <v>367</v>
      </c>
      <c r="AU2331" s="240" t="s">
        <v>89</v>
      </c>
      <c r="AY2331" s="19" t="s">
        <v>222</v>
      </c>
      <c r="BE2331" s="241">
        <f>IF(N2331="základní",J2331,0)</f>
        <v>0</v>
      </c>
      <c r="BF2331" s="241">
        <f>IF(N2331="snížená",J2331,0)</f>
        <v>0</v>
      </c>
      <c r="BG2331" s="241">
        <f>IF(N2331="zákl. přenesená",J2331,0)</f>
        <v>0</v>
      </c>
      <c r="BH2331" s="241">
        <f>IF(N2331="sníž. přenesená",J2331,0)</f>
        <v>0</v>
      </c>
      <c r="BI2331" s="241">
        <f>IF(N2331="nulová",J2331,0)</f>
        <v>0</v>
      </c>
      <c r="BJ2331" s="19" t="s">
        <v>87</v>
      </c>
      <c r="BK2331" s="241">
        <f>ROUND(I2331*H2331,2)</f>
        <v>0</v>
      </c>
      <c r="BL2331" s="19" t="s">
        <v>267</v>
      </c>
      <c r="BM2331" s="240" t="s">
        <v>1998</v>
      </c>
    </row>
    <row r="2332" s="14" customFormat="1">
      <c r="A2332" s="14"/>
      <c r="B2332" s="258"/>
      <c r="C2332" s="259"/>
      <c r="D2332" s="249" t="s">
        <v>233</v>
      </c>
      <c r="E2332" s="260" t="s">
        <v>1</v>
      </c>
      <c r="F2332" s="261" t="s">
        <v>1999</v>
      </c>
      <c r="G2332" s="259"/>
      <c r="H2332" s="262">
        <v>0.38200000000000001</v>
      </c>
      <c r="I2332" s="263"/>
      <c r="J2332" s="259"/>
      <c r="K2332" s="259"/>
      <c r="L2332" s="264"/>
      <c r="M2332" s="265"/>
      <c r="N2332" s="266"/>
      <c r="O2332" s="266"/>
      <c r="P2332" s="266"/>
      <c r="Q2332" s="266"/>
      <c r="R2332" s="266"/>
      <c r="S2332" s="266"/>
      <c r="T2332" s="267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8" t="s">
        <v>233</v>
      </c>
      <c r="AU2332" s="268" t="s">
        <v>89</v>
      </c>
      <c r="AV2332" s="14" t="s">
        <v>89</v>
      </c>
      <c r="AW2332" s="14" t="s">
        <v>35</v>
      </c>
      <c r="AX2332" s="14" t="s">
        <v>80</v>
      </c>
      <c r="AY2332" s="268" t="s">
        <v>222</v>
      </c>
    </row>
    <row r="2333" s="15" customFormat="1">
      <c r="A2333" s="15"/>
      <c r="B2333" s="269"/>
      <c r="C2333" s="270"/>
      <c r="D2333" s="249" t="s">
        <v>233</v>
      </c>
      <c r="E2333" s="271" t="s">
        <v>1</v>
      </c>
      <c r="F2333" s="272" t="s">
        <v>242</v>
      </c>
      <c r="G2333" s="270"/>
      <c r="H2333" s="273">
        <v>0.38200000000000001</v>
      </c>
      <c r="I2333" s="274"/>
      <c r="J2333" s="270"/>
      <c r="K2333" s="270"/>
      <c r="L2333" s="275"/>
      <c r="M2333" s="276"/>
      <c r="N2333" s="277"/>
      <c r="O2333" s="277"/>
      <c r="P2333" s="277"/>
      <c r="Q2333" s="277"/>
      <c r="R2333" s="277"/>
      <c r="S2333" s="277"/>
      <c r="T2333" s="278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79" t="s">
        <v>233</v>
      </c>
      <c r="AU2333" s="279" t="s">
        <v>89</v>
      </c>
      <c r="AV2333" s="15" t="s">
        <v>114</v>
      </c>
      <c r="AW2333" s="15" t="s">
        <v>35</v>
      </c>
      <c r="AX2333" s="15" t="s">
        <v>87</v>
      </c>
      <c r="AY2333" s="279" t="s">
        <v>222</v>
      </c>
    </row>
    <row r="2334" s="2" customFormat="1" ht="16.5" customHeight="1">
      <c r="A2334" s="40"/>
      <c r="B2334" s="41"/>
      <c r="C2334" s="229" t="s">
        <v>1597</v>
      </c>
      <c r="D2334" s="229" t="s">
        <v>225</v>
      </c>
      <c r="E2334" s="230" t="s">
        <v>1196</v>
      </c>
      <c r="F2334" s="231" t="s">
        <v>1197</v>
      </c>
      <c r="G2334" s="232" t="s">
        <v>1198</v>
      </c>
      <c r="H2334" s="233">
        <v>12</v>
      </c>
      <c r="I2334" s="234"/>
      <c r="J2334" s="235">
        <f>ROUND(I2334*H2334,2)</f>
        <v>0</v>
      </c>
      <c r="K2334" s="231" t="s">
        <v>229</v>
      </c>
      <c r="L2334" s="46"/>
      <c r="M2334" s="236" t="s">
        <v>1</v>
      </c>
      <c r="N2334" s="237" t="s">
        <v>45</v>
      </c>
      <c r="O2334" s="93"/>
      <c r="P2334" s="238">
        <f>O2334*H2334</f>
        <v>0</v>
      </c>
      <c r="Q2334" s="238">
        <v>0</v>
      </c>
      <c r="R2334" s="238">
        <f>Q2334*H2334</f>
        <v>0</v>
      </c>
      <c r="S2334" s="238">
        <v>0</v>
      </c>
      <c r="T2334" s="239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40" t="s">
        <v>1199</v>
      </c>
      <c r="AT2334" s="240" t="s">
        <v>225</v>
      </c>
      <c r="AU2334" s="240" t="s">
        <v>89</v>
      </c>
      <c r="AY2334" s="19" t="s">
        <v>222</v>
      </c>
      <c r="BE2334" s="241">
        <f>IF(N2334="základní",J2334,0)</f>
        <v>0</v>
      </c>
      <c r="BF2334" s="241">
        <f>IF(N2334="snížená",J2334,0)</f>
        <v>0</v>
      </c>
      <c r="BG2334" s="241">
        <f>IF(N2334="zákl. přenesená",J2334,0)</f>
        <v>0</v>
      </c>
      <c r="BH2334" s="241">
        <f>IF(N2334="sníž. přenesená",J2334,0)</f>
        <v>0</v>
      </c>
      <c r="BI2334" s="241">
        <f>IF(N2334="nulová",J2334,0)</f>
        <v>0</v>
      </c>
      <c r="BJ2334" s="19" t="s">
        <v>87</v>
      </c>
      <c r="BK2334" s="241">
        <f>ROUND(I2334*H2334,2)</f>
        <v>0</v>
      </c>
      <c r="BL2334" s="19" t="s">
        <v>1199</v>
      </c>
      <c r="BM2334" s="240" t="s">
        <v>2000</v>
      </c>
    </row>
    <row r="2335" s="2" customFormat="1">
      <c r="A2335" s="40"/>
      <c r="B2335" s="41"/>
      <c r="C2335" s="42"/>
      <c r="D2335" s="242" t="s">
        <v>231</v>
      </c>
      <c r="E2335" s="42"/>
      <c r="F2335" s="243" t="s">
        <v>1201</v>
      </c>
      <c r="G2335" s="42"/>
      <c r="H2335" s="42"/>
      <c r="I2335" s="244"/>
      <c r="J2335" s="42"/>
      <c r="K2335" s="42"/>
      <c r="L2335" s="46"/>
      <c r="M2335" s="245"/>
      <c r="N2335" s="246"/>
      <c r="O2335" s="93"/>
      <c r="P2335" s="93"/>
      <c r="Q2335" s="93"/>
      <c r="R2335" s="93"/>
      <c r="S2335" s="93"/>
      <c r="T2335" s="94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9" t="s">
        <v>231</v>
      </c>
      <c r="AU2335" s="19" t="s">
        <v>89</v>
      </c>
    </row>
    <row r="2336" s="2" customFormat="1" ht="16.5" customHeight="1">
      <c r="A2336" s="40"/>
      <c r="B2336" s="41"/>
      <c r="C2336" s="280" t="s">
        <v>2001</v>
      </c>
      <c r="D2336" s="280" t="s">
        <v>367</v>
      </c>
      <c r="E2336" s="281" t="s">
        <v>2002</v>
      </c>
      <c r="F2336" s="282" t="s">
        <v>2003</v>
      </c>
      <c r="G2336" s="283" t="s">
        <v>477</v>
      </c>
      <c r="H2336" s="284">
        <v>1</v>
      </c>
      <c r="I2336" s="285"/>
      <c r="J2336" s="286">
        <f>ROUND(I2336*H2336,2)</f>
        <v>0</v>
      </c>
      <c r="K2336" s="282" t="s">
        <v>1230</v>
      </c>
      <c r="L2336" s="287"/>
      <c r="M2336" s="288" t="s">
        <v>1</v>
      </c>
      <c r="N2336" s="289" t="s">
        <v>45</v>
      </c>
      <c r="O2336" s="93"/>
      <c r="P2336" s="238">
        <f>O2336*H2336</f>
        <v>0</v>
      </c>
      <c r="Q2336" s="238">
        <v>0</v>
      </c>
      <c r="R2336" s="238">
        <f>Q2336*H2336</f>
        <v>0</v>
      </c>
      <c r="S2336" s="238">
        <v>0</v>
      </c>
      <c r="T2336" s="239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40" t="s">
        <v>468</v>
      </c>
      <c r="AT2336" s="240" t="s">
        <v>367</v>
      </c>
      <c r="AU2336" s="240" t="s">
        <v>89</v>
      </c>
      <c r="AY2336" s="19" t="s">
        <v>222</v>
      </c>
      <c r="BE2336" s="241">
        <f>IF(N2336="základní",J2336,0)</f>
        <v>0</v>
      </c>
      <c r="BF2336" s="241">
        <f>IF(N2336="snížená",J2336,0)</f>
        <v>0</v>
      </c>
      <c r="BG2336" s="241">
        <f>IF(N2336="zákl. přenesená",J2336,0)</f>
        <v>0</v>
      </c>
      <c r="BH2336" s="241">
        <f>IF(N2336="sníž. přenesená",J2336,0)</f>
        <v>0</v>
      </c>
      <c r="BI2336" s="241">
        <f>IF(N2336="nulová",J2336,0)</f>
        <v>0</v>
      </c>
      <c r="BJ2336" s="19" t="s">
        <v>87</v>
      </c>
      <c r="BK2336" s="241">
        <f>ROUND(I2336*H2336,2)</f>
        <v>0</v>
      </c>
      <c r="BL2336" s="19" t="s">
        <v>267</v>
      </c>
      <c r="BM2336" s="240" t="s">
        <v>2004</v>
      </c>
    </row>
    <row r="2337" s="2" customFormat="1">
      <c r="A2337" s="40"/>
      <c r="B2337" s="41"/>
      <c r="C2337" s="42"/>
      <c r="D2337" s="249" t="s">
        <v>1184</v>
      </c>
      <c r="E2337" s="42"/>
      <c r="F2337" s="314" t="s">
        <v>2005</v>
      </c>
      <c r="G2337" s="42"/>
      <c r="H2337" s="42"/>
      <c r="I2337" s="244"/>
      <c r="J2337" s="42"/>
      <c r="K2337" s="42"/>
      <c r="L2337" s="46"/>
      <c r="M2337" s="245"/>
      <c r="N2337" s="246"/>
      <c r="O2337" s="93"/>
      <c r="P2337" s="93"/>
      <c r="Q2337" s="93"/>
      <c r="R2337" s="93"/>
      <c r="S2337" s="93"/>
      <c r="T2337" s="94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9" t="s">
        <v>1184</v>
      </c>
      <c r="AU2337" s="19" t="s">
        <v>89</v>
      </c>
    </row>
    <row r="2338" s="13" customFormat="1">
      <c r="A2338" s="13"/>
      <c r="B2338" s="247"/>
      <c r="C2338" s="248"/>
      <c r="D2338" s="249" t="s">
        <v>233</v>
      </c>
      <c r="E2338" s="250" t="s">
        <v>1</v>
      </c>
      <c r="F2338" s="251" t="s">
        <v>1233</v>
      </c>
      <c r="G2338" s="248"/>
      <c r="H2338" s="250" t="s">
        <v>1</v>
      </c>
      <c r="I2338" s="252"/>
      <c r="J2338" s="248"/>
      <c r="K2338" s="248"/>
      <c r="L2338" s="253"/>
      <c r="M2338" s="254"/>
      <c r="N2338" s="255"/>
      <c r="O2338" s="255"/>
      <c r="P2338" s="255"/>
      <c r="Q2338" s="255"/>
      <c r="R2338" s="255"/>
      <c r="S2338" s="255"/>
      <c r="T2338" s="256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7" t="s">
        <v>233</v>
      </c>
      <c r="AU2338" s="257" t="s">
        <v>89</v>
      </c>
      <c r="AV2338" s="13" t="s">
        <v>87</v>
      </c>
      <c r="AW2338" s="13" t="s">
        <v>35</v>
      </c>
      <c r="AX2338" s="13" t="s">
        <v>80</v>
      </c>
      <c r="AY2338" s="257" t="s">
        <v>222</v>
      </c>
    </row>
    <row r="2339" s="13" customFormat="1">
      <c r="A2339" s="13"/>
      <c r="B2339" s="247"/>
      <c r="C2339" s="248"/>
      <c r="D2339" s="249" t="s">
        <v>233</v>
      </c>
      <c r="E2339" s="250" t="s">
        <v>1</v>
      </c>
      <c r="F2339" s="251" t="s">
        <v>1234</v>
      </c>
      <c r="G2339" s="248"/>
      <c r="H2339" s="250" t="s">
        <v>1</v>
      </c>
      <c r="I2339" s="252"/>
      <c r="J2339" s="248"/>
      <c r="K2339" s="248"/>
      <c r="L2339" s="253"/>
      <c r="M2339" s="254"/>
      <c r="N2339" s="255"/>
      <c r="O2339" s="255"/>
      <c r="P2339" s="255"/>
      <c r="Q2339" s="255"/>
      <c r="R2339" s="255"/>
      <c r="S2339" s="255"/>
      <c r="T2339" s="256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7" t="s">
        <v>233</v>
      </c>
      <c r="AU2339" s="257" t="s">
        <v>89</v>
      </c>
      <c r="AV2339" s="13" t="s">
        <v>87</v>
      </c>
      <c r="AW2339" s="13" t="s">
        <v>35</v>
      </c>
      <c r="AX2339" s="13" t="s">
        <v>80</v>
      </c>
      <c r="AY2339" s="257" t="s">
        <v>222</v>
      </c>
    </row>
    <row r="2340" s="13" customFormat="1">
      <c r="A2340" s="13"/>
      <c r="B2340" s="247"/>
      <c r="C2340" s="248"/>
      <c r="D2340" s="249" t="s">
        <v>233</v>
      </c>
      <c r="E2340" s="250" t="s">
        <v>1</v>
      </c>
      <c r="F2340" s="251" t="s">
        <v>2006</v>
      </c>
      <c r="G2340" s="248"/>
      <c r="H2340" s="250" t="s">
        <v>1</v>
      </c>
      <c r="I2340" s="252"/>
      <c r="J2340" s="248"/>
      <c r="K2340" s="248"/>
      <c r="L2340" s="253"/>
      <c r="M2340" s="254"/>
      <c r="N2340" s="255"/>
      <c r="O2340" s="255"/>
      <c r="P2340" s="255"/>
      <c r="Q2340" s="255"/>
      <c r="R2340" s="255"/>
      <c r="S2340" s="255"/>
      <c r="T2340" s="256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7" t="s">
        <v>233</v>
      </c>
      <c r="AU2340" s="257" t="s">
        <v>89</v>
      </c>
      <c r="AV2340" s="13" t="s">
        <v>87</v>
      </c>
      <c r="AW2340" s="13" t="s">
        <v>35</v>
      </c>
      <c r="AX2340" s="13" t="s">
        <v>80</v>
      </c>
      <c r="AY2340" s="257" t="s">
        <v>222</v>
      </c>
    </row>
    <row r="2341" s="13" customFormat="1">
      <c r="A2341" s="13"/>
      <c r="B2341" s="247"/>
      <c r="C2341" s="248"/>
      <c r="D2341" s="249" t="s">
        <v>233</v>
      </c>
      <c r="E2341" s="250" t="s">
        <v>1</v>
      </c>
      <c r="F2341" s="251" t="s">
        <v>237</v>
      </c>
      <c r="G2341" s="248"/>
      <c r="H2341" s="250" t="s">
        <v>1</v>
      </c>
      <c r="I2341" s="252"/>
      <c r="J2341" s="248"/>
      <c r="K2341" s="248"/>
      <c r="L2341" s="253"/>
      <c r="M2341" s="254"/>
      <c r="N2341" s="255"/>
      <c r="O2341" s="255"/>
      <c r="P2341" s="255"/>
      <c r="Q2341" s="255"/>
      <c r="R2341" s="255"/>
      <c r="S2341" s="255"/>
      <c r="T2341" s="256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7" t="s">
        <v>233</v>
      </c>
      <c r="AU2341" s="257" t="s">
        <v>89</v>
      </c>
      <c r="AV2341" s="13" t="s">
        <v>87</v>
      </c>
      <c r="AW2341" s="13" t="s">
        <v>35</v>
      </c>
      <c r="AX2341" s="13" t="s">
        <v>80</v>
      </c>
      <c r="AY2341" s="257" t="s">
        <v>222</v>
      </c>
    </row>
    <row r="2342" s="14" customFormat="1">
      <c r="A2342" s="14"/>
      <c r="B2342" s="258"/>
      <c r="C2342" s="259"/>
      <c r="D2342" s="249" t="s">
        <v>233</v>
      </c>
      <c r="E2342" s="260" t="s">
        <v>1</v>
      </c>
      <c r="F2342" s="261" t="s">
        <v>1142</v>
      </c>
      <c r="G2342" s="259"/>
      <c r="H2342" s="262">
        <v>1</v>
      </c>
      <c r="I2342" s="263"/>
      <c r="J2342" s="259"/>
      <c r="K2342" s="259"/>
      <c r="L2342" s="264"/>
      <c r="M2342" s="265"/>
      <c r="N2342" s="266"/>
      <c r="O2342" s="266"/>
      <c r="P2342" s="266"/>
      <c r="Q2342" s="266"/>
      <c r="R2342" s="266"/>
      <c r="S2342" s="266"/>
      <c r="T2342" s="267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8" t="s">
        <v>233</v>
      </c>
      <c r="AU2342" s="268" t="s">
        <v>89</v>
      </c>
      <c r="AV2342" s="14" t="s">
        <v>89</v>
      </c>
      <c r="AW2342" s="14" t="s">
        <v>35</v>
      </c>
      <c r="AX2342" s="14" t="s">
        <v>80</v>
      </c>
      <c r="AY2342" s="268" t="s">
        <v>222</v>
      </c>
    </row>
    <row r="2343" s="15" customFormat="1">
      <c r="A2343" s="15"/>
      <c r="B2343" s="269"/>
      <c r="C2343" s="270"/>
      <c r="D2343" s="249" t="s">
        <v>233</v>
      </c>
      <c r="E2343" s="271" t="s">
        <v>1</v>
      </c>
      <c r="F2343" s="272" t="s">
        <v>242</v>
      </c>
      <c r="G2343" s="270"/>
      <c r="H2343" s="273">
        <v>1</v>
      </c>
      <c r="I2343" s="274"/>
      <c r="J2343" s="270"/>
      <c r="K2343" s="270"/>
      <c r="L2343" s="275"/>
      <c r="M2343" s="276"/>
      <c r="N2343" s="277"/>
      <c r="O2343" s="277"/>
      <c r="P2343" s="277"/>
      <c r="Q2343" s="277"/>
      <c r="R2343" s="277"/>
      <c r="S2343" s="277"/>
      <c r="T2343" s="278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79" t="s">
        <v>233</v>
      </c>
      <c r="AU2343" s="279" t="s">
        <v>89</v>
      </c>
      <c r="AV2343" s="15" t="s">
        <v>114</v>
      </c>
      <c r="AW2343" s="15" t="s">
        <v>35</v>
      </c>
      <c r="AX2343" s="15" t="s">
        <v>87</v>
      </c>
      <c r="AY2343" s="279" t="s">
        <v>222</v>
      </c>
    </row>
    <row r="2344" s="2" customFormat="1" ht="24.15" customHeight="1">
      <c r="A2344" s="40"/>
      <c r="B2344" s="41"/>
      <c r="C2344" s="229" t="s">
        <v>1602</v>
      </c>
      <c r="D2344" s="229" t="s">
        <v>225</v>
      </c>
      <c r="E2344" s="230" t="s">
        <v>2007</v>
      </c>
      <c r="F2344" s="231" t="s">
        <v>2008</v>
      </c>
      <c r="G2344" s="232" t="s">
        <v>329</v>
      </c>
      <c r="H2344" s="233">
        <v>0.79400000000000004</v>
      </c>
      <c r="I2344" s="234"/>
      <c r="J2344" s="235">
        <f>ROUND(I2344*H2344,2)</f>
        <v>0</v>
      </c>
      <c r="K2344" s="231" t="s">
        <v>229</v>
      </c>
      <c r="L2344" s="46"/>
      <c r="M2344" s="236" t="s">
        <v>1</v>
      </c>
      <c r="N2344" s="237" t="s">
        <v>45</v>
      </c>
      <c r="O2344" s="93"/>
      <c r="P2344" s="238">
        <f>O2344*H2344</f>
        <v>0</v>
      </c>
      <c r="Q2344" s="238">
        <v>0</v>
      </c>
      <c r="R2344" s="238">
        <f>Q2344*H2344</f>
        <v>0</v>
      </c>
      <c r="S2344" s="238">
        <v>0</v>
      </c>
      <c r="T2344" s="239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40" t="s">
        <v>267</v>
      </c>
      <c r="AT2344" s="240" t="s">
        <v>225</v>
      </c>
      <c r="AU2344" s="240" t="s">
        <v>89</v>
      </c>
      <c r="AY2344" s="19" t="s">
        <v>222</v>
      </c>
      <c r="BE2344" s="241">
        <f>IF(N2344="základní",J2344,0)</f>
        <v>0</v>
      </c>
      <c r="BF2344" s="241">
        <f>IF(N2344="snížená",J2344,0)</f>
        <v>0</v>
      </c>
      <c r="BG2344" s="241">
        <f>IF(N2344="zákl. přenesená",J2344,0)</f>
        <v>0</v>
      </c>
      <c r="BH2344" s="241">
        <f>IF(N2344="sníž. přenesená",J2344,0)</f>
        <v>0</v>
      </c>
      <c r="BI2344" s="241">
        <f>IF(N2344="nulová",J2344,0)</f>
        <v>0</v>
      </c>
      <c r="BJ2344" s="19" t="s">
        <v>87</v>
      </c>
      <c r="BK2344" s="241">
        <f>ROUND(I2344*H2344,2)</f>
        <v>0</v>
      </c>
      <c r="BL2344" s="19" t="s">
        <v>267</v>
      </c>
      <c r="BM2344" s="240" t="s">
        <v>2009</v>
      </c>
    </row>
    <row r="2345" s="2" customFormat="1">
      <c r="A2345" s="40"/>
      <c r="B2345" s="41"/>
      <c r="C2345" s="42"/>
      <c r="D2345" s="242" t="s">
        <v>231</v>
      </c>
      <c r="E2345" s="42"/>
      <c r="F2345" s="243" t="s">
        <v>2010</v>
      </c>
      <c r="G2345" s="42"/>
      <c r="H2345" s="42"/>
      <c r="I2345" s="244"/>
      <c r="J2345" s="42"/>
      <c r="K2345" s="42"/>
      <c r="L2345" s="46"/>
      <c r="M2345" s="245"/>
      <c r="N2345" s="246"/>
      <c r="O2345" s="93"/>
      <c r="P2345" s="93"/>
      <c r="Q2345" s="93"/>
      <c r="R2345" s="93"/>
      <c r="S2345" s="93"/>
      <c r="T2345" s="94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231</v>
      </c>
      <c r="AU2345" s="19" t="s">
        <v>89</v>
      </c>
    </row>
    <row r="2346" s="12" customFormat="1" ht="22.8" customHeight="1">
      <c r="A2346" s="12"/>
      <c r="B2346" s="213"/>
      <c r="C2346" s="214"/>
      <c r="D2346" s="215" t="s">
        <v>79</v>
      </c>
      <c r="E2346" s="227" t="s">
        <v>2011</v>
      </c>
      <c r="F2346" s="227" t="s">
        <v>2012</v>
      </c>
      <c r="G2346" s="214"/>
      <c r="H2346" s="214"/>
      <c r="I2346" s="217"/>
      <c r="J2346" s="228">
        <f>BK2346</f>
        <v>0</v>
      </c>
      <c r="K2346" s="214"/>
      <c r="L2346" s="219"/>
      <c r="M2346" s="220"/>
      <c r="N2346" s="221"/>
      <c r="O2346" s="221"/>
      <c r="P2346" s="222">
        <f>SUM(P2347:P2495)</f>
        <v>0</v>
      </c>
      <c r="Q2346" s="221"/>
      <c r="R2346" s="222">
        <f>SUM(R2347:R2495)</f>
        <v>2.9934234000000002</v>
      </c>
      <c r="S2346" s="221"/>
      <c r="T2346" s="223">
        <f>SUM(T2347:T2495)</f>
        <v>0</v>
      </c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R2346" s="224" t="s">
        <v>89</v>
      </c>
      <c r="AT2346" s="225" t="s">
        <v>79</v>
      </c>
      <c r="AU2346" s="225" t="s">
        <v>87</v>
      </c>
      <c r="AY2346" s="224" t="s">
        <v>222</v>
      </c>
      <c r="BK2346" s="226">
        <f>SUM(BK2347:BK2495)</f>
        <v>0</v>
      </c>
    </row>
    <row r="2347" s="2" customFormat="1" ht="16.5" customHeight="1">
      <c r="A2347" s="40"/>
      <c r="B2347" s="41"/>
      <c r="C2347" s="229" t="s">
        <v>2013</v>
      </c>
      <c r="D2347" s="229" t="s">
        <v>225</v>
      </c>
      <c r="E2347" s="230" t="s">
        <v>2014</v>
      </c>
      <c r="F2347" s="231" t="s">
        <v>2015</v>
      </c>
      <c r="G2347" s="232" t="s">
        <v>228</v>
      </c>
      <c r="H2347" s="233">
        <v>91.370000000000005</v>
      </c>
      <c r="I2347" s="234"/>
      <c r="J2347" s="235">
        <f>ROUND(I2347*H2347,2)</f>
        <v>0</v>
      </c>
      <c r="K2347" s="231" t="s">
        <v>229</v>
      </c>
      <c r="L2347" s="46"/>
      <c r="M2347" s="236" t="s">
        <v>1</v>
      </c>
      <c r="N2347" s="237" t="s">
        <v>45</v>
      </c>
      <c r="O2347" s="93"/>
      <c r="P2347" s="238">
        <f>O2347*H2347</f>
        <v>0</v>
      </c>
      <c r="Q2347" s="238">
        <v>0.00029999999999999997</v>
      </c>
      <c r="R2347" s="238">
        <f>Q2347*H2347</f>
        <v>0.027410999999999998</v>
      </c>
      <c r="S2347" s="238">
        <v>0</v>
      </c>
      <c r="T2347" s="239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40" t="s">
        <v>267</v>
      </c>
      <c r="AT2347" s="240" t="s">
        <v>225</v>
      </c>
      <c r="AU2347" s="240" t="s">
        <v>89</v>
      </c>
      <c r="AY2347" s="19" t="s">
        <v>222</v>
      </c>
      <c r="BE2347" s="241">
        <f>IF(N2347="základní",J2347,0)</f>
        <v>0</v>
      </c>
      <c r="BF2347" s="241">
        <f>IF(N2347="snížená",J2347,0)</f>
        <v>0</v>
      </c>
      <c r="BG2347" s="241">
        <f>IF(N2347="zákl. přenesená",J2347,0)</f>
        <v>0</v>
      </c>
      <c r="BH2347" s="241">
        <f>IF(N2347="sníž. přenesená",J2347,0)</f>
        <v>0</v>
      </c>
      <c r="BI2347" s="241">
        <f>IF(N2347="nulová",J2347,0)</f>
        <v>0</v>
      </c>
      <c r="BJ2347" s="19" t="s">
        <v>87</v>
      </c>
      <c r="BK2347" s="241">
        <f>ROUND(I2347*H2347,2)</f>
        <v>0</v>
      </c>
      <c r="BL2347" s="19" t="s">
        <v>267</v>
      </c>
      <c r="BM2347" s="240" t="s">
        <v>2016</v>
      </c>
    </row>
    <row r="2348" s="2" customFormat="1">
      <c r="A2348" s="40"/>
      <c r="B2348" s="41"/>
      <c r="C2348" s="42"/>
      <c r="D2348" s="242" t="s">
        <v>231</v>
      </c>
      <c r="E2348" s="42"/>
      <c r="F2348" s="243" t="s">
        <v>2017</v>
      </c>
      <c r="G2348" s="42"/>
      <c r="H2348" s="42"/>
      <c r="I2348" s="244"/>
      <c r="J2348" s="42"/>
      <c r="K2348" s="42"/>
      <c r="L2348" s="46"/>
      <c r="M2348" s="245"/>
      <c r="N2348" s="246"/>
      <c r="O2348" s="93"/>
      <c r="P2348" s="93"/>
      <c r="Q2348" s="93"/>
      <c r="R2348" s="93"/>
      <c r="S2348" s="93"/>
      <c r="T2348" s="94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T2348" s="19" t="s">
        <v>231</v>
      </c>
      <c r="AU2348" s="19" t="s">
        <v>89</v>
      </c>
    </row>
    <row r="2349" s="13" customFormat="1">
      <c r="A2349" s="13"/>
      <c r="B2349" s="247"/>
      <c r="C2349" s="248"/>
      <c r="D2349" s="249" t="s">
        <v>233</v>
      </c>
      <c r="E2349" s="250" t="s">
        <v>1</v>
      </c>
      <c r="F2349" s="251" t="s">
        <v>234</v>
      </c>
      <c r="G2349" s="248"/>
      <c r="H2349" s="250" t="s">
        <v>1</v>
      </c>
      <c r="I2349" s="252"/>
      <c r="J2349" s="248"/>
      <c r="K2349" s="248"/>
      <c r="L2349" s="253"/>
      <c r="M2349" s="254"/>
      <c r="N2349" s="255"/>
      <c r="O2349" s="255"/>
      <c r="P2349" s="255"/>
      <c r="Q2349" s="255"/>
      <c r="R2349" s="255"/>
      <c r="S2349" s="255"/>
      <c r="T2349" s="256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7" t="s">
        <v>233</v>
      </c>
      <c r="AU2349" s="257" t="s">
        <v>89</v>
      </c>
      <c r="AV2349" s="13" t="s">
        <v>87</v>
      </c>
      <c r="AW2349" s="13" t="s">
        <v>35</v>
      </c>
      <c r="AX2349" s="13" t="s">
        <v>80</v>
      </c>
      <c r="AY2349" s="257" t="s">
        <v>222</v>
      </c>
    </row>
    <row r="2350" s="13" customFormat="1">
      <c r="A2350" s="13"/>
      <c r="B2350" s="247"/>
      <c r="C2350" s="248"/>
      <c r="D2350" s="249" t="s">
        <v>233</v>
      </c>
      <c r="E2350" s="250" t="s">
        <v>1</v>
      </c>
      <c r="F2350" s="251" t="s">
        <v>235</v>
      </c>
      <c r="G2350" s="248"/>
      <c r="H2350" s="250" t="s">
        <v>1</v>
      </c>
      <c r="I2350" s="252"/>
      <c r="J2350" s="248"/>
      <c r="K2350" s="248"/>
      <c r="L2350" s="253"/>
      <c r="M2350" s="254"/>
      <c r="N2350" s="255"/>
      <c r="O2350" s="255"/>
      <c r="P2350" s="255"/>
      <c r="Q2350" s="255"/>
      <c r="R2350" s="255"/>
      <c r="S2350" s="255"/>
      <c r="T2350" s="256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7" t="s">
        <v>233</v>
      </c>
      <c r="AU2350" s="257" t="s">
        <v>89</v>
      </c>
      <c r="AV2350" s="13" t="s">
        <v>87</v>
      </c>
      <c r="AW2350" s="13" t="s">
        <v>35</v>
      </c>
      <c r="AX2350" s="13" t="s">
        <v>80</v>
      </c>
      <c r="AY2350" s="257" t="s">
        <v>222</v>
      </c>
    </row>
    <row r="2351" s="13" customFormat="1">
      <c r="A2351" s="13"/>
      <c r="B2351" s="247"/>
      <c r="C2351" s="248"/>
      <c r="D2351" s="249" t="s">
        <v>233</v>
      </c>
      <c r="E2351" s="250" t="s">
        <v>1</v>
      </c>
      <c r="F2351" s="251" t="s">
        <v>237</v>
      </c>
      <c r="G2351" s="248"/>
      <c r="H2351" s="250" t="s">
        <v>1</v>
      </c>
      <c r="I2351" s="252"/>
      <c r="J2351" s="248"/>
      <c r="K2351" s="248"/>
      <c r="L2351" s="253"/>
      <c r="M2351" s="254"/>
      <c r="N2351" s="255"/>
      <c r="O2351" s="255"/>
      <c r="P2351" s="255"/>
      <c r="Q2351" s="255"/>
      <c r="R2351" s="255"/>
      <c r="S2351" s="255"/>
      <c r="T2351" s="256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7" t="s">
        <v>233</v>
      </c>
      <c r="AU2351" s="257" t="s">
        <v>89</v>
      </c>
      <c r="AV2351" s="13" t="s">
        <v>87</v>
      </c>
      <c r="AW2351" s="13" t="s">
        <v>35</v>
      </c>
      <c r="AX2351" s="13" t="s">
        <v>80</v>
      </c>
      <c r="AY2351" s="257" t="s">
        <v>222</v>
      </c>
    </row>
    <row r="2352" s="13" customFormat="1">
      <c r="A2352" s="13"/>
      <c r="B2352" s="247"/>
      <c r="C2352" s="248"/>
      <c r="D2352" s="249" t="s">
        <v>233</v>
      </c>
      <c r="E2352" s="250" t="s">
        <v>1</v>
      </c>
      <c r="F2352" s="251" t="s">
        <v>409</v>
      </c>
      <c r="G2352" s="248"/>
      <c r="H2352" s="250" t="s">
        <v>1</v>
      </c>
      <c r="I2352" s="252"/>
      <c r="J2352" s="248"/>
      <c r="K2352" s="248"/>
      <c r="L2352" s="253"/>
      <c r="M2352" s="254"/>
      <c r="N2352" s="255"/>
      <c r="O2352" s="255"/>
      <c r="P2352" s="255"/>
      <c r="Q2352" s="255"/>
      <c r="R2352" s="255"/>
      <c r="S2352" s="255"/>
      <c r="T2352" s="256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7" t="s">
        <v>233</v>
      </c>
      <c r="AU2352" s="257" t="s">
        <v>89</v>
      </c>
      <c r="AV2352" s="13" t="s">
        <v>87</v>
      </c>
      <c r="AW2352" s="13" t="s">
        <v>35</v>
      </c>
      <c r="AX2352" s="13" t="s">
        <v>80</v>
      </c>
      <c r="AY2352" s="257" t="s">
        <v>222</v>
      </c>
    </row>
    <row r="2353" s="14" customFormat="1">
      <c r="A2353" s="14"/>
      <c r="B2353" s="258"/>
      <c r="C2353" s="259"/>
      <c r="D2353" s="249" t="s">
        <v>233</v>
      </c>
      <c r="E2353" s="260" t="s">
        <v>1</v>
      </c>
      <c r="F2353" s="261" t="s">
        <v>817</v>
      </c>
      <c r="G2353" s="259"/>
      <c r="H2353" s="262">
        <v>4.04</v>
      </c>
      <c r="I2353" s="263"/>
      <c r="J2353" s="259"/>
      <c r="K2353" s="259"/>
      <c r="L2353" s="264"/>
      <c r="M2353" s="265"/>
      <c r="N2353" s="266"/>
      <c r="O2353" s="266"/>
      <c r="P2353" s="266"/>
      <c r="Q2353" s="266"/>
      <c r="R2353" s="266"/>
      <c r="S2353" s="266"/>
      <c r="T2353" s="267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68" t="s">
        <v>233</v>
      </c>
      <c r="AU2353" s="268" t="s">
        <v>89</v>
      </c>
      <c r="AV2353" s="14" t="s">
        <v>89</v>
      </c>
      <c r="AW2353" s="14" t="s">
        <v>35</v>
      </c>
      <c r="AX2353" s="14" t="s">
        <v>80</v>
      </c>
      <c r="AY2353" s="268" t="s">
        <v>222</v>
      </c>
    </row>
    <row r="2354" s="14" customFormat="1">
      <c r="A2354" s="14"/>
      <c r="B2354" s="258"/>
      <c r="C2354" s="259"/>
      <c r="D2354" s="249" t="s">
        <v>233</v>
      </c>
      <c r="E2354" s="260" t="s">
        <v>1</v>
      </c>
      <c r="F2354" s="261" t="s">
        <v>818</v>
      </c>
      <c r="G2354" s="259"/>
      <c r="H2354" s="262">
        <v>6.2300000000000004</v>
      </c>
      <c r="I2354" s="263"/>
      <c r="J2354" s="259"/>
      <c r="K2354" s="259"/>
      <c r="L2354" s="264"/>
      <c r="M2354" s="265"/>
      <c r="N2354" s="266"/>
      <c r="O2354" s="266"/>
      <c r="P2354" s="266"/>
      <c r="Q2354" s="266"/>
      <c r="R2354" s="266"/>
      <c r="S2354" s="266"/>
      <c r="T2354" s="267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8" t="s">
        <v>233</v>
      </c>
      <c r="AU2354" s="268" t="s">
        <v>89</v>
      </c>
      <c r="AV2354" s="14" t="s">
        <v>89</v>
      </c>
      <c r="AW2354" s="14" t="s">
        <v>35</v>
      </c>
      <c r="AX2354" s="14" t="s">
        <v>80</v>
      </c>
      <c r="AY2354" s="268" t="s">
        <v>222</v>
      </c>
    </row>
    <row r="2355" s="14" customFormat="1">
      <c r="A2355" s="14"/>
      <c r="B2355" s="258"/>
      <c r="C2355" s="259"/>
      <c r="D2355" s="249" t="s">
        <v>233</v>
      </c>
      <c r="E2355" s="260" t="s">
        <v>1</v>
      </c>
      <c r="F2355" s="261" t="s">
        <v>820</v>
      </c>
      <c r="G2355" s="259"/>
      <c r="H2355" s="262">
        <v>4.0999999999999996</v>
      </c>
      <c r="I2355" s="263"/>
      <c r="J2355" s="259"/>
      <c r="K2355" s="259"/>
      <c r="L2355" s="264"/>
      <c r="M2355" s="265"/>
      <c r="N2355" s="266"/>
      <c r="O2355" s="266"/>
      <c r="P2355" s="266"/>
      <c r="Q2355" s="266"/>
      <c r="R2355" s="266"/>
      <c r="S2355" s="266"/>
      <c r="T2355" s="267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8" t="s">
        <v>233</v>
      </c>
      <c r="AU2355" s="268" t="s">
        <v>89</v>
      </c>
      <c r="AV2355" s="14" t="s">
        <v>89</v>
      </c>
      <c r="AW2355" s="14" t="s">
        <v>35</v>
      </c>
      <c r="AX2355" s="14" t="s">
        <v>80</v>
      </c>
      <c r="AY2355" s="268" t="s">
        <v>222</v>
      </c>
    </row>
    <row r="2356" s="14" customFormat="1">
      <c r="A2356" s="14"/>
      <c r="B2356" s="258"/>
      <c r="C2356" s="259"/>
      <c r="D2356" s="249" t="s">
        <v>233</v>
      </c>
      <c r="E2356" s="260" t="s">
        <v>1</v>
      </c>
      <c r="F2356" s="261" t="s">
        <v>821</v>
      </c>
      <c r="G2356" s="259"/>
      <c r="H2356" s="262">
        <v>3.6899999999999999</v>
      </c>
      <c r="I2356" s="263"/>
      <c r="J2356" s="259"/>
      <c r="K2356" s="259"/>
      <c r="L2356" s="264"/>
      <c r="M2356" s="265"/>
      <c r="N2356" s="266"/>
      <c r="O2356" s="266"/>
      <c r="P2356" s="266"/>
      <c r="Q2356" s="266"/>
      <c r="R2356" s="266"/>
      <c r="S2356" s="266"/>
      <c r="T2356" s="267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8" t="s">
        <v>233</v>
      </c>
      <c r="AU2356" s="268" t="s">
        <v>89</v>
      </c>
      <c r="AV2356" s="14" t="s">
        <v>89</v>
      </c>
      <c r="AW2356" s="14" t="s">
        <v>35</v>
      </c>
      <c r="AX2356" s="14" t="s">
        <v>80</v>
      </c>
      <c r="AY2356" s="268" t="s">
        <v>222</v>
      </c>
    </row>
    <row r="2357" s="14" customFormat="1">
      <c r="A2357" s="14"/>
      <c r="B2357" s="258"/>
      <c r="C2357" s="259"/>
      <c r="D2357" s="249" t="s">
        <v>233</v>
      </c>
      <c r="E2357" s="260" t="s">
        <v>1</v>
      </c>
      <c r="F2357" s="261" t="s">
        <v>823</v>
      </c>
      <c r="G2357" s="259"/>
      <c r="H2357" s="262">
        <v>4.1600000000000001</v>
      </c>
      <c r="I2357" s="263"/>
      <c r="J2357" s="259"/>
      <c r="K2357" s="259"/>
      <c r="L2357" s="264"/>
      <c r="M2357" s="265"/>
      <c r="N2357" s="266"/>
      <c r="O2357" s="266"/>
      <c r="P2357" s="266"/>
      <c r="Q2357" s="266"/>
      <c r="R2357" s="266"/>
      <c r="S2357" s="266"/>
      <c r="T2357" s="267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8" t="s">
        <v>233</v>
      </c>
      <c r="AU2357" s="268" t="s">
        <v>89</v>
      </c>
      <c r="AV2357" s="14" t="s">
        <v>89</v>
      </c>
      <c r="AW2357" s="14" t="s">
        <v>35</v>
      </c>
      <c r="AX2357" s="14" t="s">
        <v>80</v>
      </c>
      <c r="AY2357" s="268" t="s">
        <v>222</v>
      </c>
    </row>
    <row r="2358" s="14" customFormat="1">
      <c r="A2358" s="14"/>
      <c r="B2358" s="258"/>
      <c r="C2358" s="259"/>
      <c r="D2358" s="249" t="s">
        <v>233</v>
      </c>
      <c r="E2358" s="260" t="s">
        <v>1</v>
      </c>
      <c r="F2358" s="261" t="s">
        <v>824</v>
      </c>
      <c r="G2358" s="259"/>
      <c r="H2358" s="262">
        <v>3.6899999999999999</v>
      </c>
      <c r="I2358" s="263"/>
      <c r="J2358" s="259"/>
      <c r="K2358" s="259"/>
      <c r="L2358" s="264"/>
      <c r="M2358" s="265"/>
      <c r="N2358" s="266"/>
      <c r="O2358" s="266"/>
      <c r="P2358" s="266"/>
      <c r="Q2358" s="266"/>
      <c r="R2358" s="266"/>
      <c r="S2358" s="266"/>
      <c r="T2358" s="267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68" t="s">
        <v>233</v>
      </c>
      <c r="AU2358" s="268" t="s">
        <v>89</v>
      </c>
      <c r="AV2358" s="14" t="s">
        <v>89</v>
      </c>
      <c r="AW2358" s="14" t="s">
        <v>35</v>
      </c>
      <c r="AX2358" s="14" t="s">
        <v>80</v>
      </c>
      <c r="AY2358" s="268" t="s">
        <v>222</v>
      </c>
    </row>
    <row r="2359" s="14" customFormat="1">
      <c r="A2359" s="14"/>
      <c r="B2359" s="258"/>
      <c r="C2359" s="259"/>
      <c r="D2359" s="249" t="s">
        <v>233</v>
      </c>
      <c r="E2359" s="260" t="s">
        <v>1</v>
      </c>
      <c r="F2359" s="261" t="s">
        <v>825</v>
      </c>
      <c r="G2359" s="259"/>
      <c r="H2359" s="262">
        <v>8.5299999999999994</v>
      </c>
      <c r="I2359" s="263"/>
      <c r="J2359" s="259"/>
      <c r="K2359" s="259"/>
      <c r="L2359" s="264"/>
      <c r="M2359" s="265"/>
      <c r="N2359" s="266"/>
      <c r="O2359" s="266"/>
      <c r="P2359" s="266"/>
      <c r="Q2359" s="266"/>
      <c r="R2359" s="266"/>
      <c r="S2359" s="266"/>
      <c r="T2359" s="267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8" t="s">
        <v>233</v>
      </c>
      <c r="AU2359" s="268" t="s">
        <v>89</v>
      </c>
      <c r="AV2359" s="14" t="s">
        <v>89</v>
      </c>
      <c r="AW2359" s="14" t="s">
        <v>35</v>
      </c>
      <c r="AX2359" s="14" t="s">
        <v>80</v>
      </c>
      <c r="AY2359" s="268" t="s">
        <v>222</v>
      </c>
    </row>
    <row r="2360" s="14" customFormat="1">
      <c r="A2360" s="14"/>
      <c r="B2360" s="258"/>
      <c r="C2360" s="259"/>
      <c r="D2360" s="249" t="s">
        <v>233</v>
      </c>
      <c r="E2360" s="260" t="s">
        <v>1</v>
      </c>
      <c r="F2360" s="261" t="s">
        <v>826</v>
      </c>
      <c r="G2360" s="259"/>
      <c r="H2360" s="262">
        <v>5.4500000000000002</v>
      </c>
      <c r="I2360" s="263"/>
      <c r="J2360" s="259"/>
      <c r="K2360" s="259"/>
      <c r="L2360" s="264"/>
      <c r="M2360" s="265"/>
      <c r="N2360" s="266"/>
      <c r="O2360" s="266"/>
      <c r="P2360" s="266"/>
      <c r="Q2360" s="266"/>
      <c r="R2360" s="266"/>
      <c r="S2360" s="266"/>
      <c r="T2360" s="267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8" t="s">
        <v>233</v>
      </c>
      <c r="AU2360" s="268" t="s">
        <v>89</v>
      </c>
      <c r="AV2360" s="14" t="s">
        <v>89</v>
      </c>
      <c r="AW2360" s="14" t="s">
        <v>35</v>
      </c>
      <c r="AX2360" s="14" t="s">
        <v>80</v>
      </c>
      <c r="AY2360" s="268" t="s">
        <v>222</v>
      </c>
    </row>
    <row r="2361" s="14" customFormat="1">
      <c r="A2361" s="14"/>
      <c r="B2361" s="258"/>
      <c r="C2361" s="259"/>
      <c r="D2361" s="249" t="s">
        <v>233</v>
      </c>
      <c r="E2361" s="260" t="s">
        <v>1</v>
      </c>
      <c r="F2361" s="261" t="s">
        <v>827</v>
      </c>
      <c r="G2361" s="259"/>
      <c r="H2361" s="262">
        <v>1.5</v>
      </c>
      <c r="I2361" s="263"/>
      <c r="J2361" s="259"/>
      <c r="K2361" s="259"/>
      <c r="L2361" s="264"/>
      <c r="M2361" s="265"/>
      <c r="N2361" s="266"/>
      <c r="O2361" s="266"/>
      <c r="P2361" s="266"/>
      <c r="Q2361" s="266"/>
      <c r="R2361" s="266"/>
      <c r="S2361" s="266"/>
      <c r="T2361" s="267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8" t="s">
        <v>233</v>
      </c>
      <c r="AU2361" s="268" t="s">
        <v>89</v>
      </c>
      <c r="AV2361" s="14" t="s">
        <v>89</v>
      </c>
      <c r="AW2361" s="14" t="s">
        <v>35</v>
      </c>
      <c r="AX2361" s="14" t="s">
        <v>80</v>
      </c>
      <c r="AY2361" s="268" t="s">
        <v>222</v>
      </c>
    </row>
    <row r="2362" s="14" customFormat="1">
      <c r="A2362" s="14"/>
      <c r="B2362" s="258"/>
      <c r="C2362" s="259"/>
      <c r="D2362" s="249" t="s">
        <v>233</v>
      </c>
      <c r="E2362" s="260" t="s">
        <v>1</v>
      </c>
      <c r="F2362" s="261" t="s">
        <v>828</v>
      </c>
      <c r="G2362" s="259"/>
      <c r="H2362" s="262">
        <v>1.97</v>
      </c>
      <c r="I2362" s="263"/>
      <c r="J2362" s="259"/>
      <c r="K2362" s="259"/>
      <c r="L2362" s="264"/>
      <c r="M2362" s="265"/>
      <c r="N2362" s="266"/>
      <c r="O2362" s="266"/>
      <c r="P2362" s="266"/>
      <c r="Q2362" s="266"/>
      <c r="R2362" s="266"/>
      <c r="S2362" s="266"/>
      <c r="T2362" s="267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8" t="s">
        <v>233</v>
      </c>
      <c r="AU2362" s="268" t="s">
        <v>89</v>
      </c>
      <c r="AV2362" s="14" t="s">
        <v>89</v>
      </c>
      <c r="AW2362" s="14" t="s">
        <v>35</v>
      </c>
      <c r="AX2362" s="14" t="s">
        <v>80</v>
      </c>
      <c r="AY2362" s="268" t="s">
        <v>222</v>
      </c>
    </row>
    <row r="2363" s="14" customFormat="1">
      <c r="A2363" s="14"/>
      <c r="B2363" s="258"/>
      <c r="C2363" s="259"/>
      <c r="D2363" s="249" t="s">
        <v>233</v>
      </c>
      <c r="E2363" s="260" t="s">
        <v>1</v>
      </c>
      <c r="F2363" s="261" t="s">
        <v>829</v>
      </c>
      <c r="G2363" s="259"/>
      <c r="H2363" s="262">
        <v>2.3100000000000001</v>
      </c>
      <c r="I2363" s="263"/>
      <c r="J2363" s="259"/>
      <c r="K2363" s="259"/>
      <c r="L2363" s="264"/>
      <c r="M2363" s="265"/>
      <c r="N2363" s="266"/>
      <c r="O2363" s="266"/>
      <c r="P2363" s="266"/>
      <c r="Q2363" s="266"/>
      <c r="R2363" s="266"/>
      <c r="S2363" s="266"/>
      <c r="T2363" s="267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68" t="s">
        <v>233</v>
      </c>
      <c r="AU2363" s="268" t="s">
        <v>89</v>
      </c>
      <c r="AV2363" s="14" t="s">
        <v>89</v>
      </c>
      <c r="AW2363" s="14" t="s">
        <v>35</v>
      </c>
      <c r="AX2363" s="14" t="s">
        <v>80</v>
      </c>
      <c r="AY2363" s="268" t="s">
        <v>222</v>
      </c>
    </row>
    <row r="2364" s="14" customFormat="1">
      <c r="A2364" s="14"/>
      <c r="B2364" s="258"/>
      <c r="C2364" s="259"/>
      <c r="D2364" s="249" t="s">
        <v>233</v>
      </c>
      <c r="E2364" s="260" t="s">
        <v>1</v>
      </c>
      <c r="F2364" s="261" t="s">
        <v>830</v>
      </c>
      <c r="G2364" s="259"/>
      <c r="H2364" s="262">
        <v>20.73</v>
      </c>
      <c r="I2364" s="263"/>
      <c r="J2364" s="259"/>
      <c r="K2364" s="259"/>
      <c r="L2364" s="264"/>
      <c r="M2364" s="265"/>
      <c r="N2364" s="266"/>
      <c r="O2364" s="266"/>
      <c r="P2364" s="266"/>
      <c r="Q2364" s="266"/>
      <c r="R2364" s="266"/>
      <c r="S2364" s="266"/>
      <c r="T2364" s="267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68" t="s">
        <v>233</v>
      </c>
      <c r="AU2364" s="268" t="s">
        <v>89</v>
      </c>
      <c r="AV2364" s="14" t="s">
        <v>89</v>
      </c>
      <c r="AW2364" s="14" t="s">
        <v>35</v>
      </c>
      <c r="AX2364" s="14" t="s">
        <v>80</v>
      </c>
      <c r="AY2364" s="268" t="s">
        <v>222</v>
      </c>
    </row>
    <row r="2365" s="14" customFormat="1">
      <c r="A2365" s="14"/>
      <c r="B2365" s="258"/>
      <c r="C2365" s="259"/>
      <c r="D2365" s="249" t="s">
        <v>233</v>
      </c>
      <c r="E2365" s="260" t="s">
        <v>1</v>
      </c>
      <c r="F2365" s="261" t="s">
        <v>831</v>
      </c>
      <c r="G2365" s="259"/>
      <c r="H2365" s="262">
        <v>6.3499999999999996</v>
      </c>
      <c r="I2365" s="263"/>
      <c r="J2365" s="259"/>
      <c r="K2365" s="259"/>
      <c r="L2365" s="264"/>
      <c r="M2365" s="265"/>
      <c r="N2365" s="266"/>
      <c r="O2365" s="266"/>
      <c r="P2365" s="266"/>
      <c r="Q2365" s="266"/>
      <c r="R2365" s="266"/>
      <c r="S2365" s="266"/>
      <c r="T2365" s="267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8" t="s">
        <v>233</v>
      </c>
      <c r="AU2365" s="268" t="s">
        <v>89</v>
      </c>
      <c r="AV2365" s="14" t="s">
        <v>89</v>
      </c>
      <c r="AW2365" s="14" t="s">
        <v>35</v>
      </c>
      <c r="AX2365" s="14" t="s">
        <v>80</v>
      </c>
      <c r="AY2365" s="268" t="s">
        <v>222</v>
      </c>
    </row>
    <row r="2366" s="14" customFormat="1">
      <c r="A2366" s="14"/>
      <c r="B2366" s="258"/>
      <c r="C2366" s="259"/>
      <c r="D2366" s="249" t="s">
        <v>233</v>
      </c>
      <c r="E2366" s="260" t="s">
        <v>1</v>
      </c>
      <c r="F2366" s="261" t="s">
        <v>832</v>
      </c>
      <c r="G2366" s="259"/>
      <c r="H2366" s="262">
        <v>6.8300000000000001</v>
      </c>
      <c r="I2366" s="263"/>
      <c r="J2366" s="259"/>
      <c r="K2366" s="259"/>
      <c r="L2366" s="264"/>
      <c r="M2366" s="265"/>
      <c r="N2366" s="266"/>
      <c r="O2366" s="266"/>
      <c r="P2366" s="266"/>
      <c r="Q2366" s="266"/>
      <c r="R2366" s="266"/>
      <c r="S2366" s="266"/>
      <c r="T2366" s="267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8" t="s">
        <v>233</v>
      </c>
      <c r="AU2366" s="268" t="s">
        <v>89</v>
      </c>
      <c r="AV2366" s="14" t="s">
        <v>89</v>
      </c>
      <c r="AW2366" s="14" t="s">
        <v>35</v>
      </c>
      <c r="AX2366" s="14" t="s">
        <v>80</v>
      </c>
      <c r="AY2366" s="268" t="s">
        <v>222</v>
      </c>
    </row>
    <row r="2367" s="14" customFormat="1">
      <c r="A2367" s="14"/>
      <c r="B2367" s="258"/>
      <c r="C2367" s="259"/>
      <c r="D2367" s="249" t="s">
        <v>233</v>
      </c>
      <c r="E2367" s="260" t="s">
        <v>1</v>
      </c>
      <c r="F2367" s="261" t="s">
        <v>833</v>
      </c>
      <c r="G2367" s="259"/>
      <c r="H2367" s="262">
        <v>8.5700000000000003</v>
      </c>
      <c r="I2367" s="263"/>
      <c r="J2367" s="259"/>
      <c r="K2367" s="259"/>
      <c r="L2367" s="264"/>
      <c r="M2367" s="265"/>
      <c r="N2367" s="266"/>
      <c r="O2367" s="266"/>
      <c r="P2367" s="266"/>
      <c r="Q2367" s="266"/>
      <c r="R2367" s="266"/>
      <c r="S2367" s="266"/>
      <c r="T2367" s="267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8" t="s">
        <v>233</v>
      </c>
      <c r="AU2367" s="268" t="s">
        <v>89</v>
      </c>
      <c r="AV2367" s="14" t="s">
        <v>89</v>
      </c>
      <c r="AW2367" s="14" t="s">
        <v>35</v>
      </c>
      <c r="AX2367" s="14" t="s">
        <v>80</v>
      </c>
      <c r="AY2367" s="268" t="s">
        <v>222</v>
      </c>
    </row>
    <row r="2368" s="14" customFormat="1">
      <c r="A2368" s="14"/>
      <c r="B2368" s="258"/>
      <c r="C2368" s="259"/>
      <c r="D2368" s="249" t="s">
        <v>233</v>
      </c>
      <c r="E2368" s="260" t="s">
        <v>1</v>
      </c>
      <c r="F2368" s="261" t="s">
        <v>834</v>
      </c>
      <c r="G2368" s="259"/>
      <c r="H2368" s="262">
        <v>3.2200000000000002</v>
      </c>
      <c r="I2368" s="263"/>
      <c r="J2368" s="259"/>
      <c r="K2368" s="259"/>
      <c r="L2368" s="264"/>
      <c r="M2368" s="265"/>
      <c r="N2368" s="266"/>
      <c r="O2368" s="266"/>
      <c r="P2368" s="266"/>
      <c r="Q2368" s="266"/>
      <c r="R2368" s="266"/>
      <c r="S2368" s="266"/>
      <c r="T2368" s="267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8" t="s">
        <v>233</v>
      </c>
      <c r="AU2368" s="268" t="s">
        <v>89</v>
      </c>
      <c r="AV2368" s="14" t="s">
        <v>89</v>
      </c>
      <c r="AW2368" s="14" t="s">
        <v>35</v>
      </c>
      <c r="AX2368" s="14" t="s">
        <v>80</v>
      </c>
      <c r="AY2368" s="268" t="s">
        <v>222</v>
      </c>
    </row>
    <row r="2369" s="15" customFormat="1">
      <c r="A2369" s="15"/>
      <c r="B2369" s="269"/>
      <c r="C2369" s="270"/>
      <c r="D2369" s="249" t="s">
        <v>233</v>
      </c>
      <c r="E2369" s="271" t="s">
        <v>1</v>
      </c>
      <c r="F2369" s="272" t="s">
        <v>242</v>
      </c>
      <c r="G2369" s="270"/>
      <c r="H2369" s="273">
        <v>91.370000000000005</v>
      </c>
      <c r="I2369" s="274"/>
      <c r="J2369" s="270"/>
      <c r="K2369" s="270"/>
      <c r="L2369" s="275"/>
      <c r="M2369" s="276"/>
      <c r="N2369" s="277"/>
      <c r="O2369" s="277"/>
      <c r="P2369" s="277"/>
      <c r="Q2369" s="277"/>
      <c r="R2369" s="277"/>
      <c r="S2369" s="277"/>
      <c r="T2369" s="278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79" t="s">
        <v>233</v>
      </c>
      <c r="AU2369" s="279" t="s">
        <v>89</v>
      </c>
      <c r="AV2369" s="15" t="s">
        <v>114</v>
      </c>
      <c r="AW2369" s="15" t="s">
        <v>35</v>
      </c>
      <c r="AX2369" s="15" t="s">
        <v>87</v>
      </c>
      <c r="AY2369" s="279" t="s">
        <v>222</v>
      </c>
    </row>
    <row r="2370" s="2" customFormat="1" ht="33" customHeight="1">
      <c r="A2370" s="40"/>
      <c r="B2370" s="41"/>
      <c r="C2370" s="229" t="s">
        <v>1635</v>
      </c>
      <c r="D2370" s="229" t="s">
        <v>225</v>
      </c>
      <c r="E2370" s="230" t="s">
        <v>2018</v>
      </c>
      <c r="F2370" s="231" t="s">
        <v>2019</v>
      </c>
      <c r="G2370" s="232" t="s">
        <v>526</v>
      </c>
      <c r="H2370" s="233">
        <v>56.979999999999997</v>
      </c>
      <c r="I2370" s="234"/>
      <c r="J2370" s="235">
        <f>ROUND(I2370*H2370,2)</f>
        <v>0</v>
      </c>
      <c r="K2370" s="231" t="s">
        <v>229</v>
      </c>
      <c r="L2370" s="46"/>
      <c r="M2370" s="236" t="s">
        <v>1</v>
      </c>
      <c r="N2370" s="237" t="s">
        <v>45</v>
      </c>
      <c r="O2370" s="93"/>
      <c r="P2370" s="238">
        <f>O2370*H2370</f>
        <v>0</v>
      </c>
      <c r="Q2370" s="238">
        <v>0.00029999999999999997</v>
      </c>
      <c r="R2370" s="238">
        <f>Q2370*H2370</f>
        <v>0.017093999999999998</v>
      </c>
      <c r="S2370" s="238">
        <v>0</v>
      </c>
      <c r="T2370" s="239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40" t="s">
        <v>267</v>
      </c>
      <c r="AT2370" s="240" t="s">
        <v>225</v>
      </c>
      <c r="AU2370" s="240" t="s">
        <v>89</v>
      </c>
      <c r="AY2370" s="19" t="s">
        <v>222</v>
      </c>
      <c r="BE2370" s="241">
        <f>IF(N2370="základní",J2370,0)</f>
        <v>0</v>
      </c>
      <c r="BF2370" s="241">
        <f>IF(N2370="snížená",J2370,0)</f>
        <v>0</v>
      </c>
      <c r="BG2370" s="241">
        <f>IF(N2370="zákl. přenesená",J2370,0)</f>
        <v>0</v>
      </c>
      <c r="BH2370" s="241">
        <f>IF(N2370="sníž. přenesená",J2370,0)</f>
        <v>0</v>
      </c>
      <c r="BI2370" s="241">
        <f>IF(N2370="nulová",J2370,0)</f>
        <v>0</v>
      </c>
      <c r="BJ2370" s="19" t="s">
        <v>87</v>
      </c>
      <c r="BK2370" s="241">
        <f>ROUND(I2370*H2370,2)</f>
        <v>0</v>
      </c>
      <c r="BL2370" s="19" t="s">
        <v>267</v>
      </c>
      <c r="BM2370" s="240" t="s">
        <v>2020</v>
      </c>
    </row>
    <row r="2371" s="2" customFormat="1">
      <c r="A2371" s="40"/>
      <c r="B2371" s="41"/>
      <c r="C2371" s="42"/>
      <c r="D2371" s="242" t="s">
        <v>231</v>
      </c>
      <c r="E2371" s="42"/>
      <c r="F2371" s="243" t="s">
        <v>2021</v>
      </c>
      <c r="G2371" s="42"/>
      <c r="H2371" s="42"/>
      <c r="I2371" s="244"/>
      <c r="J2371" s="42"/>
      <c r="K2371" s="42"/>
      <c r="L2371" s="46"/>
      <c r="M2371" s="245"/>
      <c r="N2371" s="246"/>
      <c r="O2371" s="93"/>
      <c r="P2371" s="93"/>
      <c r="Q2371" s="93"/>
      <c r="R2371" s="93"/>
      <c r="S2371" s="93"/>
      <c r="T2371" s="94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T2371" s="19" t="s">
        <v>231</v>
      </c>
      <c r="AU2371" s="19" t="s">
        <v>89</v>
      </c>
    </row>
    <row r="2372" s="13" customFormat="1">
      <c r="A2372" s="13"/>
      <c r="B2372" s="247"/>
      <c r="C2372" s="248"/>
      <c r="D2372" s="249" t="s">
        <v>233</v>
      </c>
      <c r="E2372" s="250" t="s">
        <v>1</v>
      </c>
      <c r="F2372" s="251" t="s">
        <v>234</v>
      </c>
      <c r="G2372" s="248"/>
      <c r="H2372" s="250" t="s">
        <v>1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7" t="s">
        <v>233</v>
      </c>
      <c r="AU2372" s="257" t="s">
        <v>89</v>
      </c>
      <c r="AV2372" s="13" t="s">
        <v>87</v>
      </c>
      <c r="AW2372" s="13" t="s">
        <v>35</v>
      </c>
      <c r="AX2372" s="13" t="s">
        <v>80</v>
      </c>
      <c r="AY2372" s="257" t="s">
        <v>222</v>
      </c>
    </row>
    <row r="2373" s="13" customFormat="1">
      <c r="A2373" s="13"/>
      <c r="B2373" s="247"/>
      <c r="C2373" s="248"/>
      <c r="D2373" s="249" t="s">
        <v>233</v>
      </c>
      <c r="E2373" s="250" t="s">
        <v>1</v>
      </c>
      <c r="F2373" s="251" t="s">
        <v>235</v>
      </c>
      <c r="G2373" s="248"/>
      <c r="H2373" s="250" t="s">
        <v>1</v>
      </c>
      <c r="I2373" s="252"/>
      <c r="J2373" s="248"/>
      <c r="K2373" s="248"/>
      <c r="L2373" s="253"/>
      <c r="M2373" s="254"/>
      <c r="N2373" s="255"/>
      <c r="O2373" s="255"/>
      <c r="P2373" s="255"/>
      <c r="Q2373" s="255"/>
      <c r="R2373" s="255"/>
      <c r="S2373" s="255"/>
      <c r="T2373" s="256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7" t="s">
        <v>233</v>
      </c>
      <c r="AU2373" s="257" t="s">
        <v>89</v>
      </c>
      <c r="AV2373" s="13" t="s">
        <v>87</v>
      </c>
      <c r="AW2373" s="13" t="s">
        <v>35</v>
      </c>
      <c r="AX2373" s="13" t="s">
        <v>80</v>
      </c>
      <c r="AY2373" s="257" t="s">
        <v>222</v>
      </c>
    </row>
    <row r="2374" s="13" customFormat="1">
      <c r="A2374" s="13"/>
      <c r="B2374" s="247"/>
      <c r="C2374" s="248"/>
      <c r="D2374" s="249" t="s">
        <v>233</v>
      </c>
      <c r="E2374" s="250" t="s">
        <v>1</v>
      </c>
      <c r="F2374" s="251" t="s">
        <v>237</v>
      </c>
      <c r="G2374" s="248"/>
      <c r="H2374" s="250" t="s">
        <v>1</v>
      </c>
      <c r="I2374" s="252"/>
      <c r="J2374" s="248"/>
      <c r="K2374" s="248"/>
      <c r="L2374" s="253"/>
      <c r="M2374" s="254"/>
      <c r="N2374" s="255"/>
      <c r="O2374" s="255"/>
      <c r="P2374" s="255"/>
      <c r="Q2374" s="255"/>
      <c r="R2374" s="255"/>
      <c r="S2374" s="255"/>
      <c r="T2374" s="256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57" t="s">
        <v>233</v>
      </c>
      <c r="AU2374" s="257" t="s">
        <v>89</v>
      </c>
      <c r="AV2374" s="13" t="s">
        <v>87</v>
      </c>
      <c r="AW2374" s="13" t="s">
        <v>35</v>
      </c>
      <c r="AX2374" s="13" t="s">
        <v>80</v>
      </c>
      <c r="AY2374" s="257" t="s">
        <v>222</v>
      </c>
    </row>
    <row r="2375" s="13" customFormat="1">
      <c r="A2375" s="13"/>
      <c r="B2375" s="247"/>
      <c r="C2375" s="248"/>
      <c r="D2375" s="249" t="s">
        <v>233</v>
      </c>
      <c r="E2375" s="250" t="s">
        <v>1</v>
      </c>
      <c r="F2375" s="251" t="s">
        <v>409</v>
      </c>
      <c r="G2375" s="248"/>
      <c r="H2375" s="250" t="s">
        <v>1</v>
      </c>
      <c r="I2375" s="252"/>
      <c r="J2375" s="248"/>
      <c r="K2375" s="248"/>
      <c r="L2375" s="253"/>
      <c r="M2375" s="254"/>
      <c r="N2375" s="255"/>
      <c r="O2375" s="255"/>
      <c r="P2375" s="255"/>
      <c r="Q2375" s="255"/>
      <c r="R2375" s="255"/>
      <c r="S2375" s="255"/>
      <c r="T2375" s="256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57" t="s">
        <v>233</v>
      </c>
      <c r="AU2375" s="257" t="s">
        <v>89</v>
      </c>
      <c r="AV2375" s="13" t="s">
        <v>87</v>
      </c>
      <c r="AW2375" s="13" t="s">
        <v>35</v>
      </c>
      <c r="AX2375" s="13" t="s">
        <v>80</v>
      </c>
      <c r="AY2375" s="257" t="s">
        <v>222</v>
      </c>
    </row>
    <row r="2376" s="14" customFormat="1">
      <c r="A2376" s="14"/>
      <c r="B2376" s="258"/>
      <c r="C2376" s="259"/>
      <c r="D2376" s="249" t="s">
        <v>233</v>
      </c>
      <c r="E2376" s="260" t="s">
        <v>1</v>
      </c>
      <c r="F2376" s="261" t="s">
        <v>857</v>
      </c>
      <c r="G2376" s="259"/>
      <c r="H2376" s="262">
        <v>11.6</v>
      </c>
      <c r="I2376" s="263"/>
      <c r="J2376" s="259"/>
      <c r="K2376" s="259"/>
      <c r="L2376" s="264"/>
      <c r="M2376" s="265"/>
      <c r="N2376" s="266"/>
      <c r="O2376" s="266"/>
      <c r="P2376" s="266"/>
      <c r="Q2376" s="266"/>
      <c r="R2376" s="266"/>
      <c r="S2376" s="266"/>
      <c r="T2376" s="267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8" t="s">
        <v>233</v>
      </c>
      <c r="AU2376" s="268" t="s">
        <v>89</v>
      </c>
      <c r="AV2376" s="14" t="s">
        <v>89</v>
      </c>
      <c r="AW2376" s="14" t="s">
        <v>35</v>
      </c>
      <c r="AX2376" s="14" t="s">
        <v>80</v>
      </c>
      <c r="AY2376" s="268" t="s">
        <v>222</v>
      </c>
    </row>
    <row r="2377" s="14" customFormat="1">
      <c r="A2377" s="14"/>
      <c r="B2377" s="258"/>
      <c r="C2377" s="259"/>
      <c r="D2377" s="249" t="s">
        <v>233</v>
      </c>
      <c r="E2377" s="260" t="s">
        <v>1</v>
      </c>
      <c r="F2377" s="261" t="s">
        <v>858</v>
      </c>
      <c r="G2377" s="259"/>
      <c r="H2377" s="262">
        <v>9.4000000000000004</v>
      </c>
      <c r="I2377" s="263"/>
      <c r="J2377" s="259"/>
      <c r="K2377" s="259"/>
      <c r="L2377" s="264"/>
      <c r="M2377" s="265"/>
      <c r="N2377" s="266"/>
      <c r="O2377" s="266"/>
      <c r="P2377" s="266"/>
      <c r="Q2377" s="266"/>
      <c r="R2377" s="266"/>
      <c r="S2377" s="266"/>
      <c r="T2377" s="267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68" t="s">
        <v>233</v>
      </c>
      <c r="AU2377" s="268" t="s">
        <v>89</v>
      </c>
      <c r="AV2377" s="14" t="s">
        <v>89</v>
      </c>
      <c r="AW2377" s="14" t="s">
        <v>35</v>
      </c>
      <c r="AX2377" s="14" t="s">
        <v>80</v>
      </c>
      <c r="AY2377" s="268" t="s">
        <v>222</v>
      </c>
    </row>
    <row r="2378" s="14" customFormat="1">
      <c r="A2378" s="14"/>
      <c r="B2378" s="258"/>
      <c r="C2378" s="259"/>
      <c r="D2378" s="249" t="s">
        <v>233</v>
      </c>
      <c r="E2378" s="260" t="s">
        <v>1</v>
      </c>
      <c r="F2378" s="261" t="s">
        <v>862</v>
      </c>
      <c r="G2378" s="259"/>
      <c r="H2378" s="262">
        <v>28.93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8" t="s">
        <v>233</v>
      </c>
      <c r="AU2378" s="268" t="s">
        <v>89</v>
      </c>
      <c r="AV2378" s="14" t="s">
        <v>89</v>
      </c>
      <c r="AW2378" s="14" t="s">
        <v>35</v>
      </c>
      <c r="AX2378" s="14" t="s">
        <v>80</v>
      </c>
      <c r="AY2378" s="268" t="s">
        <v>222</v>
      </c>
    </row>
    <row r="2379" s="14" customFormat="1">
      <c r="A2379" s="14"/>
      <c r="B2379" s="258"/>
      <c r="C2379" s="259"/>
      <c r="D2379" s="249" t="s">
        <v>233</v>
      </c>
      <c r="E2379" s="260" t="s">
        <v>1</v>
      </c>
      <c r="F2379" s="261" t="s">
        <v>866</v>
      </c>
      <c r="G2379" s="259"/>
      <c r="H2379" s="262">
        <v>7.0499999999999998</v>
      </c>
      <c r="I2379" s="263"/>
      <c r="J2379" s="259"/>
      <c r="K2379" s="259"/>
      <c r="L2379" s="264"/>
      <c r="M2379" s="265"/>
      <c r="N2379" s="266"/>
      <c r="O2379" s="266"/>
      <c r="P2379" s="266"/>
      <c r="Q2379" s="266"/>
      <c r="R2379" s="266"/>
      <c r="S2379" s="266"/>
      <c r="T2379" s="267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68" t="s">
        <v>233</v>
      </c>
      <c r="AU2379" s="268" t="s">
        <v>89</v>
      </c>
      <c r="AV2379" s="14" t="s">
        <v>89</v>
      </c>
      <c r="AW2379" s="14" t="s">
        <v>35</v>
      </c>
      <c r="AX2379" s="14" t="s">
        <v>80</v>
      </c>
      <c r="AY2379" s="268" t="s">
        <v>222</v>
      </c>
    </row>
    <row r="2380" s="15" customFormat="1">
      <c r="A2380" s="15"/>
      <c r="B2380" s="269"/>
      <c r="C2380" s="270"/>
      <c r="D2380" s="249" t="s">
        <v>233</v>
      </c>
      <c r="E2380" s="271" t="s">
        <v>1</v>
      </c>
      <c r="F2380" s="272" t="s">
        <v>242</v>
      </c>
      <c r="G2380" s="270"/>
      <c r="H2380" s="273">
        <v>56.979999999999997</v>
      </c>
      <c r="I2380" s="274"/>
      <c r="J2380" s="270"/>
      <c r="K2380" s="270"/>
      <c r="L2380" s="275"/>
      <c r="M2380" s="276"/>
      <c r="N2380" s="277"/>
      <c r="O2380" s="277"/>
      <c r="P2380" s="277"/>
      <c r="Q2380" s="277"/>
      <c r="R2380" s="277"/>
      <c r="S2380" s="277"/>
      <c r="T2380" s="278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79" t="s">
        <v>233</v>
      </c>
      <c r="AU2380" s="279" t="s">
        <v>89</v>
      </c>
      <c r="AV2380" s="15" t="s">
        <v>114</v>
      </c>
      <c r="AW2380" s="15" t="s">
        <v>35</v>
      </c>
      <c r="AX2380" s="15" t="s">
        <v>87</v>
      </c>
      <c r="AY2380" s="279" t="s">
        <v>222</v>
      </c>
    </row>
    <row r="2381" s="2" customFormat="1" ht="33" customHeight="1">
      <c r="A2381" s="40"/>
      <c r="B2381" s="41"/>
      <c r="C2381" s="229" t="s">
        <v>2022</v>
      </c>
      <c r="D2381" s="229" t="s">
        <v>225</v>
      </c>
      <c r="E2381" s="230" t="s">
        <v>2023</v>
      </c>
      <c r="F2381" s="231" t="s">
        <v>2024</v>
      </c>
      <c r="G2381" s="232" t="s">
        <v>228</v>
      </c>
      <c r="H2381" s="233">
        <v>91.370000000000005</v>
      </c>
      <c r="I2381" s="234"/>
      <c r="J2381" s="235">
        <f>ROUND(I2381*H2381,2)</f>
        <v>0</v>
      </c>
      <c r="K2381" s="231" t="s">
        <v>229</v>
      </c>
      <c r="L2381" s="46"/>
      <c r="M2381" s="236" t="s">
        <v>1</v>
      </c>
      <c r="N2381" s="237" t="s">
        <v>45</v>
      </c>
      <c r="O2381" s="93"/>
      <c r="P2381" s="238">
        <f>O2381*H2381</f>
        <v>0</v>
      </c>
      <c r="Q2381" s="238">
        <v>0.0060000000000000001</v>
      </c>
      <c r="R2381" s="238">
        <f>Q2381*H2381</f>
        <v>0.54822000000000004</v>
      </c>
      <c r="S2381" s="238">
        <v>0</v>
      </c>
      <c r="T2381" s="239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40" t="s">
        <v>267</v>
      </c>
      <c r="AT2381" s="240" t="s">
        <v>225</v>
      </c>
      <c r="AU2381" s="240" t="s">
        <v>89</v>
      </c>
      <c r="AY2381" s="19" t="s">
        <v>222</v>
      </c>
      <c r="BE2381" s="241">
        <f>IF(N2381="základní",J2381,0)</f>
        <v>0</v>
      </c>
      <c r="BF2381" s="241">
        <f>IF(N2381="snížená",J2381,0)</f>
        <v>0</v>
      </c>
      <c r="BG2381" s="241">
        <f>IF(N2381="zákl. přenesená",J2381,0)</f>
        <v>0</v>
      </c>
      <c r="BH2381" s="241">
        <f>IF(N2381="sníž. přenesená",J2381,0)</f>
        <v>0</v>
      </c>
      <c r="BI2381" s="241">
        <f>IF(N2381="nulová",J2381,0)</f>
        <v>0</v>
      </c>
      <c r="BJ2381" s="19" t="s">
        <v>87</v>
      </c>
      <c r="BK2381" s="241">
        <f>ROUND(I2381*H2381,2)</f>
        <v>0</v>
      </c>
      <c r="BL2381" s="19" t="s">
        <v>267</v>
      </c>
      <c r="BM2381" s="240" t="s">
        <v>2025</v>
      </c>
    </row>
    <row r="2382" s="2" customFormat="1">
      <c r="A2382" s="40"/>
      <c r="B2382" s="41"/>
      <c r="C2382" s="42"/>
      <c r="D2382" s="242" t="s">
        <v>231</v>
      </c>
      <c r="E2382" s="42"/>
      <c r="F2382" s="243" t="s">
        <v>2026</v>
      </c>
      <c r="G2382" s="42"/>
      <c r="H2382" s="42"/>
      <c r="I2382" s="244"/>
      <c r="J2382" s="42"/>
      <c r="K2382" s="42"/>
      <c r="L2382" s="46"/>
      <c r="M2382" s="245"/>
      <c r="N2382" s="246"/>
      <c r="O2382" s="93"/>
      <c r="P2382" s="93"/>
      <c r="Q2382" s="93"/>
      <c r="R2382" s="93"/>
      <c r="S2382" s="93"/>
      <c r="T2382" s="94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231</v>
      </c>
      <c r="AU2382" s="19" t="s">
        <v>89</v>
      </c>
    </row>
    <row r="2383" s="13" customFormat="1">
      <c r="A2383" s="13"/>
      <c r="B2383" s="247"/>
      <c r="C2383" s="248"/>
      <c r="D2383" s="249" t="s">
        <v>233</v>
      </c>
      <c r="E2383" s="250" t="s">
        <v>1</v>
      </c>
      <c r="F2383" s="251" t="s">
        <v>234</v>
      </c>
      <c r="G2383" s="248"/>
      <c r="H2383" s="250" t="s">
        <v>1</v>
      </c>
      <c r="I2383" s="252"/>
      <c r="J2383" s="248"/>
      <c r="K2383" s="248"/>
      <c r="L2383" s="253"/>
      <c r="M2383" s="254"/>
      <c r="N2383" s="255"/>
      <c r="O2383" s="255"/>
      <c r="P2383" s="255"/>
      <c r="Q2383" s="255"/>
      <c r="R2383" s="255"/>
      <c r="S2383" s="255"/>
      <c r="T2383" s="256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7" t="s">
        <v>233</v>
      </c>
      <c r="AU2383" s="257" t="s">
        <v>89</v>
      </c>
      <c r="AV2383" s="13" t="s">
        <v>87</v>
      </c>
      <c r="AW2383" s="13" t="s">
        <v>35</v>
      </c>
      <c r="AX2383" s="13" t="s">
        <v>80</v>
      </c>
      <c r="AY2383" s="257" t="s">
        <v>222</v>
      </c>
    </row>
    <row r="2384" s="13" customFormat="1">
      <c r="A2384" s="13"/>
      <c r="B2384" s="247"/>
      <c r="C2384" s="248"/>
      <c r="D2384" s="249" t="s">
        <v>233</v>
      </c>
      <c r="E2384" s="250" t="s">
        <v>1</v>
      </c>
      <c r="F2384" s="251" t="s">
        <v>235</v>
      </c>
      <c r="G2384" s="248"/>
      <c r="H2384" s="250" t="s">
        <v>1</v>
      </c>
      <c r="I2384" s="252"/>
      <c r="J2384" s="248"/>
      <c r="K2384" s="248"/>
      <c r="L2384" s="253"/>
      <c r="M2384" s="254"/>
      <c r="N2384" s="255"/>
      <c r="O2384" s="255"/>
      <c r="P2384" s="255"/>
      <c r="Q2384" s="255"/>
      <c r="R2384" s="255"/>
      <c r="S2384" s="255"/>
      <c r="T2384" s="256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7" t="s">
        <v>233</v>
      </c>
      <c r="AU2384" s="257" t="s">
        <v>89</v>
      </c>
      <c r="AV2384" s="13" t="s">
        <v>87</v>
      </c>
      <c r="AW2384" s="13" t="s">
        <v>35</v>
      </c>
      <c r="AX2384" s="13" t="s">
        <v>80</v>
      </c>
      <c r="AY2384" s="257" t="s">
        <v>222</v>
      </c>
    </row>
    <row r="2385" s="13" customFormat="1">
      <c r="A2385" s="13"/>
      <c r="B2385" s="247"/>
      <c r="C2385" s="248"/>
      <c r="D2385" s="249" t="s">
        <v>233</v>
      </c>
      <c r="E2385" s="250" t="s">
        <v>1</v>
      </c>
      <c r="F2385" s="251" t="s">
        <v>237</v>
      </c>
      <c r="G2385" s="248"/>
      <c r="H2385" s="250" t="s">
        <v>1</v>
      </c>
      <c r="I2385" s="252"/>
      <c r="J2385" s="248"/>
      <c r="K2385" s="248"/>
      <c r="L2385" s="253"/>
      <c r="M2385" s="254"/>
      <c r="N2385" s="255"/>
      <c r="O2385" s="255"/>
      <c r="P2385" s="255"/>
      <c r="Q2385" s="255"/>
      <c r="R2385" s="255"/>
      <c r="S2385" s="255"/>
      <c r="T2385" s="256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57" t="s">
        <v>233</v>
      </c>
      <c r="AU2385" s="257" t="s">
        <v>89</v>
      </c>
      <c r="AV2385" s="13" t="s">
        <v>87</v>
      </c>
      <c r="AW2385" s="13" t="s">
        <v>35</v>
      </c>
      <c r="AX2385" s="13" t="s">
        <v>80</v>
      </c>
      <c r="AY2385" s="257" t="s">
        <v>222</v>
      </c>
    </row>
    <row r="2386" s="13" customFormat="1">
      <c r="A2386" s="13"/>
      <c r="B2386" s="247"/>
      <c r="C2386" s="248"/>
      <c r="D2386" s="249" t="s">
        <v>233</v>
      </c>
      <c r="E2386" s="250" t="s">
        <v>1</v>
      </c>
      <c r="F2386" s="251" t="s">
        <v>409</v>
      </c>
      <c r="G2386" s="248"/>
      <c r="H2386" s="250" t="s">
        <v>1</v>
      </c>
      <c r="I2386" s="252"/>
      <c r="J2386" s="248"/>
      <c r="K2386" s="248"/>
      <c r="L2386" s="253"/>
      <c r="M2386" s="254"/>
      <c r="N2386" s="255"/>
      <c r="O2386" s="255"/>
      <c r="P2386" s="255"/>
      <c r="Q2386" s="255"/>
      <c r="R2386" s="255"/>
      <c r="S2386" s="255"/>
      <c r="T2386" s="256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7" t="s">
        <v>233</v>
      </c>
      <c r="AU2386" s="257" t="s">
        <v>89</v>
      </c>
      <c r="AV2386" s="13" t="s">
        <v>87</v>
      </c>
      <c r="AW2386" s="13" t="s">
        <v>35</v>
      </c>
      <c r="AX2386" s="13" t="s">
        <v>80</v>
      </c>
      <c r="AY2386" s="257" t="s">
        <v>222</v>
      </c>
    </row>
    <row r="2387" s="14" customFormat="1">
      <c r="A2387" s="14"/>
      <c r="B2387" s="258"/>
      <c r="C2387" s="259"/>
      <c r="D2387" s="249" t="s">
        <v>233</v>
      </c>
      <c r="E2387" s="260" t="s">
        <v>1</v>
      </c>
      <c r="F2387" s="261" t="s">
        <v>817</v>
      </c>
      <c r="G2387" s="259"/>
      <c r="H2387" s="262">
        <v>4.04</v>
      </c>
      <c r="I2387" s="263"/>
      <c r="J2387" s="259"/>
      <c r="K2387" s="259"/>
      <c r="L2387" s="264"/>
      <c r="M2387" s="265"/>
      <c r="N2387" s="266"/>
      <c r="O2387" s="266"/>
      <c r="P2387" s="266"/>
      <c r="Q2387" s="266"/>
      <c r="R2387" s="266"/>
      <c r="S2387" s="266"/>
      <c r="T2387" s="267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8" t="s">
        <v>233</v>
      </c>
      <c r="AU2387" s="268" t="s">
        <v>89</v>
      </c>
      <c r="AV2387" s="14" t="s">
        <v>89</v>
      </c>
      <c r="AW2387" s="14" t="s">
        <v>35</v>
      </c>
      <c r="AX2387" s="14" t="s">
        <v>80</v>
      </c>
      <c r="AY2387" s="268" t="s">
        <v>222</v>
      </c>
    </row>
    <row r="2388" s="14" customFormat="1">
      <c r="A2388" s="14"/>
      <c r="B2388" s="258"/>
      <c r="C2388" s="259"/>
      <c r="D2388" s="249" t="s">
        <v>233</v>
      </c>
      <c r="E2388" s="260" t="s">
        <v>1</v>
      </c>
      <c r="F2388" s="261" t="s">
        <v>818</v>
      </c>
      <c r="G2388" s="259"/>
      <c r="H2388" s="262">
        <v>6.2300000000000004</v>
      </c>
      <c r="I2388" s="263"/>
      <c r="J2388" s="259"/>
      <c r="K2388" s="259"/>
      <c r="L2388" s="264"/>
      <c r="M2388" s="265"/>
      <c r="N2388" s="266"/>
      <c r="O2388" s="266"/>
      <c r="P2388" s="266"/>
      <c r="Q2388" s="266"/>
      <c r="R2388" s="266"/>
      <c r="S2388" s="266"/>
      <c r="T2388" s="267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8" t="s">
        <v>233</v>
      </c>
      <c r="AU2388" s="268" t="s">
        <v>89</v>
      </c>
      <c r="AV2388" s="14" t="s">
        <v>89</v>
      </c>
      <c r="AW2388" s="14" t="s">
        <v>35</v>
      </c>
      <c r="AX2388" s="14" t="s">
        <v>80</v>
      </c>
      <c r="AY2388" s="268" t="s">
        <v>222</v>
      </c>
    </row>
    <row r="2389" s="14" customFormat="1">
      <c r="A2389" s="14"/>
      <c r="B2389" s="258"/>
      <c r="C2389" s="259"/>
      <c r="D2389" s="249" t="s">
        <v>233</v>
      </c>
      <c r="E2389" s="260" t="s">
        <v>1</v>
      </c>
      <c r="F2389" s="261" t="s">
        <v>820</v>
      </c>
      <c r="G2389" s="259"/>
      <c r="H2389" s="262">
        <v>4.0999999999999996</v>
      </c>
      <c r="I2389" s="263"/>
      <c r="J2389" s="259"/>
      <c r="K2389" s="259"/>
      <c r="L2389" s="264"/>
      <c r="M2389" s="265"/>
      <c r="N2389" s="266"/>
      <c r="O2389" s="266"/>
      <c r="P2389" s="266"/>
      <c r="Q2389" s="266"/>
      <c r="R2389" s="266"/>
      <c r="S2389" s="266"/>
      <c r="T2389" s="267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8" t="s">
        <v>233</v>
      </c>
      <c r="AU2389" s="268" t="s">
        <v>89</v>
      </c>
      <c r="AV2389" s="14" t="s">
        <v>89</v>
      </c>
      <c r="AW2389" s="14" t="s">
        <v>35</v>
      </c>
      <c r="AX2389" s="14" t="s">
        <v>80</v>
      </c>
      <c r="AY2389" s="268" t="s">
        <v>222</v>
      </c>
    </row>
    <row r="2390" s="14" customFormat="1">
      <c r="A2390" s="14"/>
      <c r="B2390" s="258"/>
      <c r="C2390" s="259"/>
      <c r="D2390" s="249" t="s">
        <v>233</v>
      </c>
      <c r="E2390" s="260" t="s">
        <v>1</v>
      </c>
      <c r="F2390" s="261" t="s">
        <v>821</v>
      </c>
      <c r="G2390" s="259"/>
      <c r="H2390" s="262">
        <v>3.6899999999999999</v>
      </c>
      <c r="I2390" s="263"/>
      <c r="J2390" s="259"/>
      <c r="K2390" s="259"/>
      <c r="L2390" s="264"/>
      <c r="M2390" s="265"/>
      <c r="N2390" s="266"/>
      <c r="O2390" s="266"/>
      <c r="P2390" s="266"/>
      <c r="Q2390" s="266"/>
      <c r="R2390" s="266"/>
      <c r="S2390" s="266"/>
      <c r="T2390" s="267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8" t="s">
        <v>233</v>
      </c>
      <c r="AU2390" s="268" t="s">
        <v>89</v>
      </c>
      <c r="AV2390" s="14" t="s">
        <v>89</v>
      </c>
      <c r="AW2390" s="14" t="s">
        <v>35</v>
      </c>
      <c r="AX2390" s="14" t="s">
        <v>80</v>
      </c>
      <c r="AY2390" s="268" t="s">
        <v>222</v>
      </c>
    </row>
    <row r="2391" s="14" customFormat="1">
      <c r="A2391" s="14"/>
      <c r="B2391" s="258"/>
      <c r="C2391" s="259"/>
      <c r="D2391" s="249" t="s">
        <v>233</v>
      </c>
      <c r="E2391" s="260" t="s">
        <v>1</v>
      </c>
      <c r="F2391" s="261" t="s">
        <v>823</v>
      </c>
      <c r="G2391" s="259"/>
      <c r="H2391" s="262">
        <v>4.1600000000000001</v>
      </c>
      <c r="I2391" s="263"/>
      <c r="J2391" s="259"/>
      <c r="K2391" s="259"/>
      <c r="L2391" s="264"/>
      <c r="M2391" s="265"/>
      <c r="N2391" s="266"/>
      <c r="O2391" s="266"/>
      <c r="P2391" s="266"/>
      <c r="Q2391" s="266"/>
      <c r="R2391" s="266"/>
      <c r="S2391" s="266"/>
      <c r="T2391" s="267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8" t="s">
        <v>233</v>
      </c>
      <c r="AU2391" s="268" t="s">
        <v>89</v>
      </c>
      <c r="AV2391" s="14" t="s">
        <v>89</v>
      </c>
      <c r="AW2391" s="14" t="s">
        <v>35</v>
      </c>
      <c r="AX2391" s="14" t="s">
        <v>80</v>
      </c>
      <c r="AY2391" s="268" t="s">
        <v>222</v>
      </c>
    </row>
    <row r="2392" s="14" customFormat="1">
      <c r="A2392" s="14"/>
      <c r="B2392" s="258"/>
      <c r="C2392" s="259"/>
      <c r="D2392" s="249" t="s">
        <v>233</v>
      </c>
      <c r="E2392" s="260" t="s">
        <v>1</v>
      </c>
      <c r="F2392" s="261" t="s">
        <v>824</v>
      </c>
      <c r="G2392" s="259"/>
      <c r="H2392" s="262">
        <v>3.6899999999999999</v>
      </c>
      <c r="I2392" s="263"/>
      <c r="J2392" s="259"/>
      <c r="K2392" s="259"/>
      <c r="L2392" s="264"/>
      <c r="M2392" s="265"/>
      <c r="N2392" s="266"/>
      <c r="O2392" s="266"/>
      <c r="P2392" s="266"/>
      <c r="Q2392" s="266"/>
      <c r="R2392" s="266"/>
      <c r="S2392" s="266"/>
      <c r="T2392" s="267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8" t="s">
        <v>233</v>
      </c>
      <c r="AU2392" s="268" t="s">
        <v>89</v>
      </c>
      <c r="AV2392" s="14" t="s">
        <v>89</v>
      </c>
      <c r="AW2392" s="14" t="s">
        <v>35</v>
      </c>
      <c r="AX2392" s="14" t="s">
        <v>80</v>
      </c>
      <c r="AY2392" s="268" t="s">
        <v>222</v>
      </c>
    </row>
    <row r="2393" s="14" customFormat="1">
      <c r="A2393" s="14"/>
      <c r="B2393" s="258"/>
      <c r="C2393" s="259"/>
      <c r="D2393" s="249" t="s">
        <v>233</v>
      </c>
      <c r="E2393" s="260" t="s">
        <v>1</v>
      </c>
      <c r="F2393" s="261" t="s">
        <v>825</v>
      </c>
      <c r="G2393" s="259"/>
      <c r="H2393" s="262">
        <v>8.5299999999999994</v>
      </c>
      <c r="I2393" s="263"/>
      <c r="J2393" s="259"/>
      <c r="K2393" s="259"/>
      <c r="L2393" s="264"/>
      <c r="M2393" s="265"/>
      <c r="N2393" s="266"/>
      <c r="O2393" s="266"/>
      <c r="P2393" s="266"/>
      <c r="Q2393" s="266"/>
      <c r="R2393" s="266"/>
      <c r="S2393" s="266"/>
      <c r="T2393" s="267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8" t="s">
        <v>233</v>
      </c>
      <c r="AU2393" s="268" t="s">
        <v>89</v>
      </c>
      <c r="AV2393" s="14" t="s">
        <v>89</v>
      </c>
      <c r="AW2393" s="14" t="s">
        <v>35</v>
      </c>
      <c r="AX2393" s="14" t="s">
        <v>80</v>
      </c>
      <c r="AY2393" s="268" t="s">
        <v>222</v>
      </c>
    </row>
    <row r="2394" s="14" customFormat="1">
      <c r="A2394" s="14"/>
      <c r="B2394" s="258"/>
      <c r="C2394" s="259"/>
      <c r="D2394" s="249" t="s">
        <v>233</v>
      </c>
      <c r="E2394" s="260" t="s">
        <v>1</v>
      </c>
      <c r="F2394" s="261" t="s">
        <v>826</v>
      </c>
      <c r="G2394" s="259"/>
      <c r="H2394" s="262">
        <v>5.4500000000000002</v>
      </c>
      <c r="I2394" s="263"/>
      <c r="J2394" s="259"/>
      <c r="K2394" s="259"/>
      <c r="L2394" s="264"/>
      <c r="M2394" s="265"/>
      <c r="N2394" s="266"/>
      <c r="O2394" s="266"/>
      <c r="P2394" s="266"/>
      <c r="Q2394" s="266"/>
      <c r="R2394" s="266"/>
      <c r="S2394" s="266"/>
      <c r="T2394" s="267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8" t="s">
        <v>233</v>
      </c>
      <c r="AU2394" s="268" t="s">
        <v>89</v>
      </c>
      <c r="AV2394" s="14" t="s">
        <v>89</v>
      </c>
      <c r="AW2394" s="14" t="s">
        <v>35</v>
      </c>
      <c r="AX2394" s="14" t="s">
        <v>80</v>
      </c>
      <c r="AY2394" s="268" t="s">
        <v>222</v>
      </c>
    </row>
    <row r="2395" s="14" customFormat="1">
      <c r="A2395" s="14"/>
      <c r="B2395" s="258"/>
      <c r="C2395" s="259"/>
      <c r="D2395" s="249" t="s">
        <v>233</v>
      </c>
      <c r="E2395" s="260" t="s">
        <v>1</v>
      </c>
      <c r="F2395" s="261" t="s">
        <v>827</v>
      </c>
      <c r="G2395" s="259"/>
      <c r="H2395" s="262">
        <v>1.5</v>
      </c>
      <c r="I2395" s="263"/>
      <c r="J2395" s="259"/>
      <c r="K2395" s="259"/>
      <c r="L2395" s="264"/>
      <c r="M2395" s="265"/>
      <c r="N2395" s="266"/>
      <c r="O2395" s="266"/>
      <c r="P2395" s="266"/>
      <c r="Q2395" s="266"/>
      <c r="R2395" s="266"/>
      <c r="S2395" s="266"/>
      <c r="T2395" s="267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68" t="s">
        <v>233</v>
      </c>
      <c r="AU2395" s="268" t="s">
        <v>89</v>
      </c>
      <c r="AV2395" s="14" t="s">
        <v>89</v>
      </c>
      <c r="AW2395" s="14" t="s">
        <v>35</v>
      </c>
      <c r="AX2395" s="14" t="s">
        <v>80</v>
      </c>
      <c r="AY2395" s="268" t="s">
        <v>222</v>
      </c>
    </row>
    <row r="2396" s="14" customFormat="1">
      <c r="A2396" s="14"/>
      <c r="B2396" s="258"/>
      <c r="C2396" s="259"/>
      <c r="D2396" s="249" t="s">
        <v>233</v>
      </c>
      <c r="E2396" s="260" t="s">
        <v>1</v>
      </c>
      <c r="F2396" s="261" t="s">
        <v>828</v>
      </c>
      <c r="G2396" s="259"/>
      <c r="H2396" s="262">
        <v>1.97</v>
      </c>
      <c r="I2396" s="263"/>
      <c r="J2396" s="259"/>
      <c r="K2396" s="259"/>
      <c r="L2396" s="264"/>
      <c r="M2396" s="265"/>
      <c r="N2396" s="266"/>
      <c r="O2396" s="266"/>
      <c r="P2396" s="266"/>
      <c r="Q2396" s="266"/>
      <c r="R2396" s="266"/>
      <c r="S2396" s="266"/>
      <c r="T2396" s="267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8" t="s">
        <v>233</v>
      </c>
      <c r="AU2396" s="268" t="s">
        <v>89</v>
      </c>
      <c r="AV2396" s="14" t="s">
        <v>89</v>
      </c>
      <c r="AW2396" s="14" t="s">
        <v>35</v>
      </c>
      <c r="AX2396" s="14" t="s">
        <v>80</v>
      </c>
      <c r="AY2396" s="268" t="s">
        <v>222</v>
      </c>
    </row>
    <row r="2397" s="14" customFormat="1">
      <c r="A2397" s="14"/>
      <c r="B2397" s="258"/>
      <c r="C2397" s="259"/>
      <c r="D2397" s="249" t="s">
        <v>233</v>
      </c>
      <c r="E2397" s="260" t="s">
        <v>1</v>
      </c>
      <c r="F2397" s="261" t="s">
        <v>829</v>
      </c>
      <c r="G2397" s="259"/>
      <c r="H2397" s="262">
        <v>2.3100000000000001</v>
      </c>
      <c r="I2397" s="263"/>
      <c r="J2397" s="259"/>
      <c r="K2397" s="259"/>
      <c r="L2397" s="264"/>
      <c r="M2397" s="265"/>
      <c r="N2397" s="266"/>
      <c r="O2397" s="266"/>
      <c r="P2397" s="266"/>
      <c r="Q2397" s="266"/>
      <c r="R2397" s="266"/>
      <c r="S2397" s="266"/>
      <c r="T2397" s="267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68" t="s">
        <v>233</v>
      </c>
      <c r="AU2397" s="268" t="s">
        <v>89</v>
      </c>
      <c r="AV2397" s="14" t="s">
        <v>89</v>
      </c>
      <c r="AW2397" s="14" t="s">
        <v>35</v>
      </c>
      <c r="AX2397" s="14" t="s">
        <v>80</v>
      </c>
      <c r="AY2397" s="268" t="s">
        <v>222</v>
      </c>
    </row>
    <row r="2398" s="14" customFormat="1">
      <c r="A2398" s="14"/>
      <c r="B2398" s="258"/>
      <c r="C2398" s="259"/>
      <c r="D2398" s="249" t="s">
        <v>233</v>
      </c>
      <c r="E2398" s="260" t="s">
        <v>1</v>
      </c>
      <c r="F2398" s="261" t="s">
        <v>830</v>
      </c>
      <c r="G2398" s="259"/>
      <c r="H2398" s="262">
        <v>20.73</v>
      </c>
      <c r="I2398" s="263"/>
      <c r="J2398" s="259"/>
      <c r="K2398" s="259"/>
      <c r="L2398" s="264"/>
      <c r="M2398" s="265"/>
      <c r="N2398" s="266"/>
      <c r="O2398" s="266"/>
      <c r="P2398" s="266"/>
      <c r="Q2398" s="266"/>
      <c r="R2398" s="266"/>
      <c r="S2398" s="266"/>
      <c r="T2398" s="267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68" t="s">
        <v>233</v>
      </c>
      <c r="AU2398" s="268" t="s">
        <v>89</v>
      </c>
      <c r="AV2398" s="14" t="s">
        <v>89</v>
      </c>
      <c r="AW2398" s="14" t="s">
        <v>35</v>
      </c>
      <c r="AX2398" s="14" t="s">
        <v>80</v>
      </c>
      <c r="AY2398" s="268" t="s">
        <v>222</v>
      </c>
    </row>
    <row r="2399" s="14" customFormat="1">
      <c r="A2399" s="14"/>
      <c r="B2399" s="258"/>
      <c r="C2399" s="259"/>
      <c r="D2399" s="249" t="s">
        <v>233</v>
      </c>
      <c r="E2399" s="260" t="s">
        <v>1</v>
      </c>
      <c r="F2399" s="261" t="s">
        <v>831</v>
      </c>
      <c r="G2399" s="259"/>
      <c r="H2399" s="262">
        <v>6.3499999999999996</v>
      </c>
      <c r="I2399" s="263"/>
      <c r="J2399" s="259"/>
      <c r="K2399" s="259"/>
      <c r="L2399" s="264"/>
      <c r="M2399" s="265"/>
      <c r="N2399" s="266"/>
      <c r="O2399" s="266"/>
      <c r="P2399" s="266"/>
      <c r="Q2399" s="266"/>
      <c r="R2399" s="266"/>
      <c r="S2399" s="266"/>
      <c r="T2399" s="267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8" t="s">
        <v>233</v>
      </c>
      <c r="AU2399" s="268" t="s">
        <v>89</v>
      </c>
      <c r="AV2399" s="14" t="s">
        <v>89</v>
      </c>
      <c r="AW2399" s="14" t="s">
        <v>35</v>
      </c>
      <c r="AX2399" s="14" t="s">
        <v>80</v>
      </c>
      <c r="AY2399" s="268" t="s">
        <v>222</v>
      </c>
    </row>
    <row r="2400" s="14" customFormat="1">
      <c r="A2400" s="14"/>
      <c r="B2400" s="258"/>
      <c r="C2400" s="259"/>
      <c r="D2400" s="249" t="s">
        <v>233</v>
      </c>
      <c r="E2400" s="260" t="s">
        <v>1</v>
      </c>
      <c r="F2400" s="261" t="s">
        <v>832</v>
      </c>
      <c r="G2400" s="259"/>
      <c r="H2400" s="262">
        <v>6.8300000000000001</v>
      </c>
      <c r="I2400" s="263"/>
      <c r="J2400" s="259"/>
      <c r="K2400" s="259"/>
      <c r="L2400" s="264"/>
      <c r="M2400" s="265"/>
      <c r="N2400" s="266"/>
      <c r="O2400" s="266"/>
      <c r="P2400" s="266"/>
      <c r="Q2400" s="266"/>
      <c r="R2400" s="266"/>
      <c r="S2400" s="266"/>
      <c r="T2400" s="267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8" t="s">
        <v>233</v>
      </c>
      <c r="AU2400" s="268" t="s">
        <v>89</v>
      </c>
      <c r="AV2400" s="14" t="s">
        <v>89</v>
      </c>
      <c r="AW2400" s="14" t="s">
        <v>35</v>
      </c>
      <c r="AX2400" s="14" t="s">
        <v>80</v>
      </c>
      <c r="AY2400" s="268" t="s">
        <v>222</v>
      </c>
    </row>
    <row r="2401" s="14" customFormat="1">
      <c r="A2401" s="14"/>
      <c r="B2401" s="258"/>
      <c r="C2401" s="259"/>
      <c r="D2401" s="249" t="s">
        <v>233</v>
      </c>
      <c r="E2401" s="260" t="s">
        <v>1</v>
      </c>
      <c r="F2401" s="261" t="s">
        <v>833</v>
      </c>
      <c r="G2401" s="259"/>
      <c r="H2401" s="262">
        <v>8.5700000000000003</v>
      </c>
      <c r="I2401" s="263"/>
      <c r="J2401" s="259"/>
      <c r="K2401" s="259"/>
      <c r="L2401" s="264"/>
      <c r="M2401" s="265"/>
      <c r="N2401" s="266"/>
      <c r="O2401" s="266"/>
      <c r="P2401" s="266"/>
      <c r="Q2401" s="266"/>
      <c r="R2401" s="266"/>
      <c r="S2401" s="266"/>
      <c r="T2401" s="267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8" t="s">
        <v>233</v>
      </c>
      <c r="AU2401" s="268" t="s">
        <v>89</v>
      </c>
      <c r="AV2401" s="14" t="s">
        <v>89</v>
      </c>
      <c r="AW2401" s="14" t="s">
        <v>35</v>
      </c>
      <c r="AX2401" s="14" t="s">
        <v>80</v>
      </c>
      <c r="AY2401" s="268" t="s">
        <v>222</v>
      </c>
    </row>
    <row r="2402" s="14" customFormat="1">
      <c r="A2402" s="14"/>
      <c r="B2402" s="258"/>
      <c r="C2402" s="259"/>
      <c r="D2402" s="249" t="s">
        <v>233</v>
      </c>
      <c r="E2402" s="260" t="s">
        <v>1</v>
      </c>
      <c r="F2402" s="261" t="s">
        <v>834</v>
      </c>
      <c r="G2402" s="259"/>
      <c r="H2402" s="262">
        <v>3.2200000000000002</v>
      </c>
      <c r="I2402" s="263"/>
      <c r="J2402" s="259"/>
      <c r="K2402" s="259"/>
      <c r="L2402" s="264"/>
      <c r="M2402" s="265"/>
      <c r="N2402" s="266"/>
      <c r="O2402" s="266"/>
      <c r="P2402" s="266"/>
      <c r="Q2402" s="266"/>
      <c r="R2402" s="266"/>
      <c r="S2402" s="266"/>
      <c r="T2402" s="267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8" t="s">
        <v>233</v>
      </c>
      <c r="AU2402" s="268" t="s">
        <v>89</v>
      </c>
      <c r="AV2402" s="14" t="s">
        <v>89</v>
      </c>
      <c r="AW2402" s="14" t="s">
        <v>35</v>
      </c>
      <c r="AX2402" s="14" t="s">
        <v>80</v>
      </c>
      <c r="AY2402" s="268" t="s">
        <v>222</v>
      </c>
    </row>
    <row r="2403" s="15" customFormat="1">
      <c r="A2403" s="15"/>
      <c r="B2403" s="269"/>
      <c r="C2403" s="270"/>
      <c r="D2403" s="249" t="s">
        <v>233</v>
      </c>
      <c r="E2403" s="271" t="s">
        <v>1</v>
      </c>
      <c r="F2403" s="272" t="s">
        <v>242</v>
      </c>
      <c r="G2403" s="270"/>
      <c r="H2403" s="273">
        <v>91.370000000000005</v>
      </c>
      <c r="I2403" s="274"/>
      <c r="J2403" s="270"/>
      <c r="K2403" s="270"/>
      <c r="L2403" s="275"/>
      <c r="M2403" s="276"/>
      <c r="N2403" s="277"/>
      <c r="O2403" s="277"/>
      <c r="P2403" s="277"/>
      <c r="Q2403" s="277"/>
      <c r="R2403" s="277"/>
      <c r="S2403" s="277"/>
      <c r="T2403" s="278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T2403" s="279" t="s">
        <v>233</v>
      </c>
      <c r="AU2403" s="279" t="s">
        <v>89</v>
      </c>
      <c r="AV2403" s="15" t="s">
        <v>114</v>
      </c>
      <c r="AW2403" s="15" t="s">
        <v>35</v>
      </c>
      <c r="AX2403" s="15" t="s">
        <v>87</v>
      </c>
      <c r="AY2403" s="279" t="s">
        <v>222</v>
      </c>
    </row>
    <row r="2404" s="2" customFormat="1" ht="33" customHeight="1">
      <c r="A2404" s="40"/>
      <c r="B2404" s="41"/>
      <c r="C2404" s="280" t="s">
        <v>1643</v>
      </c>
      <c r="D2404" s="280" t="s">
        <v>367</v>
      </c>
      <c r="E2404" s="281" t="s">
        <v>2027</v>
      </c>
      <c r="F2404" s="282" t="s">
        <v>2028</v>
      </c>
      <c r="G2404" s="283" t="s">
        <v>228</v>
      </c>
      <c r="H2404" s="284">
        <v>82.718000000000004</v>
      </c>
      <c r="I2404" s="285"/>
      <c r="J2404" s="286">
        <f>ROUND(I2404*H2404,2)</f>
        <v>0</v>
      </c>
      <c r="K2404" s="282" t="s">
        <v>229</v>
      </c>
      <c r="L2404" s="287"/>
      <c r="M2404" s="288" t="s">
        <v>1</v>
      </c>
      <c r="N2404" s="289" t="s">
        <v>45</v>
      </c>
      <c r="O2404" s="93"/>
      <c r="P2404" s="238">
        <f>O2404*H2404</f>
        <v>0</v>
      </c>
      <c r="Q2404" s="238">
        <v>0.021999999999999999</v>
      </c>
      <c r="R2404" s="238">
        <f>Q2404*H2404</f>
        <v>1.819796</v>
      </c>
      <c r="S2404" s="238">
        <v>0</v>
      </c>
      <c r="T2404" s="239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40" t="s">
        <v>468</v>
      </c>
      <c r="AT2404" s="240" t="s">
        <v>367</v>
      </c>
      <c r="AU2404" s="240" t="s">
        <v>89</v>
      </c>
      <c r="AY2404" s="19" t="s">
        <v>222</v>
      </c>
      <c r="BE2404" s="241">
        <f>IF(N2404="základní",J2404,0)</f>
        <v>0</v>
      </c>
      <c r="BF2404" s="241">
        <f>IF(N2404="snížená",J2404,0)</f>
        <v>0</v>
      </c>
      <c r="BG2404" s="241">
        <f>IF(N2404="zákl. přenesená",J2404,0)</f>
        <v>0</v>
      </c>
      <c r="BH2404" s="241">
        <f>IF(N2404="sníž. přenesená",J2404,0)</f>
        <v>0</v>
      </c>
      <c r="BI2404" s="241">
        <f>IF(N2404="nulová",J2404,0)</f>
        <v>0</v>
      </c>
      <c r="BJ2404" s="19" t="s">
        <v>87</v>
      </c>
      <c r="BK2404" s="241">
        <f>ROUND(I2404*H2404,2)</f>
        <v>0</v>
      </c>
      <c r="BL2404" s="19" t="s">
        <v>267</v>
      </c>
      <c r="BM2404" s="240" t="s">
        <v>2029</v>
      </c>
    </row>
    <row r="2405" s="13" customFormat="1">
      <c r="A2405" s="13"/>
      <c r="B2405" s="247"/>
      <c r="C2405" s="248"/>
      <c r="D2405" s="249" t="s">
        <v>233</v>
      </c>
      <c r="E2405" s="250" t="s">
        <v>1</v>
      </c>
      <c r="F2405" s="251" t="s">
        <v>2030</v>
      </c>
      <c r="G2405" s="248"/>
      <c r="H2405" s="250" t="s">
        <v>1</v>
      </c>
      <c r="I2405" s="252"/>
      <c r="J2405" s="248"/>
      <c r="K2405" s="248"/>
      <c r="L2405" s="253"/>
      <c r="M2405" s="254"/>
      <c r="N2405" s="255"/>
      <c r="O2405" s="255"/>
      <c r="P2405" s="255"/>
      <c r="Q2405" s="255"/>
      <c r="R2405" s="255"/>
      <c r="S2405" s="255"/>
      <c r="T2405" s="256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57" t="s">
        <v>233</v>
      </c>
      <c r="AU2405" s="257" t="s">
        <v>89</v>
      </c>
      <c r="AV2405" s="13" t="s">
        <v>87</v>
      </c>
      <c r="AW2405" s="13" t="s">
        <v>35</v>
      </c>
      <c r="AX2405" s="13" t="s">
        <v>80</v>
      </c>
      <c r="AY2405" s="257" t="s">
        <v>222</v>
      </c>
    </row>
    <row r="2406" s="13" customFormat="1">
      <c r="A2406" s="13"/>
      <c r="B2406" s="247"/>
      <c r="C2406" s="248"/>
      <c r="D2406" s="249" t="s">
        <v>233</v>
      </c>
      <c r="E2406" s="250" t="s">
        <v>1</v>
      </c>
      <c r="F2406" s="251" t="s">
        <v>2031</v>
      </c>
      <c r="G2406" s="248"/>
      <c r="H2406" s="250" t="s">
        <v>1</v>
      </c>
      <c r="I2406" s="252"/>
      <c r="J2406" s="248"/>
      <c r="K2406" s="248"/>
      <c r="L2406" s="253"/>
      <c r="M2406" s="254"/>
      <c r="N2406" s="255"/>
      <c r="O2406" s="255"/>
      <c r="P2406" s="255"/>
      <c r="Q2406" s="255"/>
      <c r="R2406" s="255"/>
      <c r="S2406" s="255"/>
      <c r="T2406" s="256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57" t="s">
        <v>233</v>
      </c>
      <c r="AU2406" s="257" t="s">
        <v>89</v>
      </c>
      <c r="AV2406" s="13" t="s">
        <v>87</v>
      </c>
      <c r="AW2406" s="13" t="s">
        <v>35</v>
      </c>
      <c r="AX2406" s="13" t="s">
        <v>80</v>
      </c>
      <c r="AY2406" s="257" t="s">
        <v>222</v>
      </c>
    </row>
    <row r="2407" s="14" customFormat="1">
      <c r="A2407" s="14"/>
      <c r="B2407" s="258"/>
      <c r="C2407" s="259"/>
      <c r="D2407" s="249" t="s">
        <v>233</v>
      </c>
      <c r="E2407" s="260" t="s">
        <v>1</v>
      </c>
      <c r="F2407" s="261" t="s">
        <v>2032</v>
      </c>
      <c r="G2407" s="259"/>
      <c r="H2407" s="262">
        <v>4.5579999999999998</v>
      </c>
      <c r="I2407" s="263"/>
      <c r="J2407" s="259"/>
      <c r="K2407" s="259"/>
      <c r="L2407" s="264"/>
      <c r="M2407" s="265"/>
      <c r="N2407" s="266"/>
      <c r="O2407" s="266"/>
      <c r="P2407" s="266"/>
      <c r="Q2407" s="266"/>
      <c r="R2407" s="266"/>
      <c r="S2407" s="266"/>
      <c r="T2407" s="267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8" t="s">
        <v>233</v>
      </c>
      <c r="AU2407" s="268" t="s">
        <v>89</v>
      </c>
      <c r="AV2407" s="14" t="s">
        <v>89</v>
      </c>
      <c r="AW2407" s="14" t="s">
        <v>35</v>
      </c>
      <c r="AX2407" s="14" t="s">
        <v>80</v>
      </c>
      <c r="AY2407" s="268" t="s">
        <v>222</v>
      </c>
    </row>
    <row r="2408" s="13" customFormat="1">
      <c r="A2408" s="13"/>
      <c r="B2408" s="247"/>
      <c r="C2408" s="248"/>
      <c r="D2408" s="249" t="s">
        <v>233</v>
      </c>
      <c r="E2408" s="250" t="s">
        <v>1</v>
      </c>
      <c r="F2408" s="251" t="s">
        <v>2033</v>
      </c>
      <c r="G2408" s="248"/>
      <c r="H2408" s="250" t="s">
        <v>1</v>
      </c>
      <c r="I2408" s="252"/>
      <c r="J2408" s="248"/>
      <c r="K2408" s="248"/>
      <c r="L2408" s="253"/>
      <c r="M2408" s="254"/>
      <c r="N2408" s="255"/>
      <c r="O2408" s="255"/>
      <c r="P2408" s="255"/>
      <c r="Q2408" s="255"/>
      <c r="R2408" s="255"/>
      <c r="S2408" s="255"/>
      <c r="T2408" s="256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57" t="s">
        <v>233</v>
      </c>
      <c r="AU2408" s="257" t="s">
        <v>89</v>
      </c>
      <c r="AV2408" s="13" t="s">
        <v>87</v>
      </c>
      <c r="AW2408" s="13" t="s">
        <v>35</v>
      </c>
      <c r="AX2408" s="13" t="s">
        <v>80</v>
      </c>
      <c r="AY2408" s="257" t="s">
        <v>222</v>
      </c>
    </row>
    <row r="2409" s="14" customFormat="1">
      <c r="A2409" s="14"/>
      <c r="B2409" s="258"/>
      <c r="C2409" s="259"/>
      <c r="D2409" s="249" t="s">
        <v>233</v>
      </c>
      <c r="E2409" s="260" t="s">
        <v>1</v>
      </c>
      <c r="F2409" s="261" t="s">
        <v>2034</v>
      </c>
      <c r="G2409" s="259"/>
      <c r="H2409" s="262">
        <v>91.370000000000005</v>
      </c>
      <c r="I2409" s="263"/>
      <c r="J2409" s="259"/>
      <c r="K2409" s="259"/>
      <c r="L2409" s="264"/>
      <c r="M2409" s="265"/>
      <c r="N2409" s="266"/>
      <c r="O2409" s="266"/>
      <c r="P2409" s="266"/>
      <c r="Q2409" s="266"/>
      <c r="R2409" s="266"/>
      <c r="S2409" s="266"/>
      <c r="T2409" s="267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8" t="s">
        <v>233</v>
      </c>
      <c r="AU2409" s="268" t="s">
        <v>89</v>
      </c>
      <c r="AV2409" s="14" t="s">
        <v>89</v>
      </c>
      <c r="AW2409" s="14" t="s">
        <v>35</v>
      </c>
      <c r="AX2409" s="14" t="s">
        <v>80</v>
      </c>
      <c r="AY2409" s="268" t="s">
        <v>222</v>
      </c>
    </row>
    <row r="2410" s="13" customFormat="1">
      <c r="A2410" s="13"/>
      <c r="B2410" s="247"/>
      <c r="C2410" s="248"/>
      <c r="D2410" s="249" t="s">
        <v>233</v>
      </c>
      <c r="E2410" s="250" t="s">
        <v>1</v>
      </c>
      <c r="F2410" s="251" t="s">
        <v>2035</v>
      </c>
      <c r="G2410" s="248"/>
      <c r="H2410" s="250" t="s">
        <v>1</v>
      </c>
      <c r="I2410" s="252"/>
      <c r="J2410" s="248"/>
      <c r="K2410" s="248"/>
      <c r="L2410" s="253"/>
      <c r="M2410" s="254"/>
      <c r="N2410" s="255"/>
      <c r="O2410" s="255"/>
      <c r="P2410" s="255"/>
      <c r="Q2410" s="255"/>
      <c r="R2410" s="255"/>
      <c r="S2410" s="255"/>
      <c r="T2410" s="256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57" t="s">
        <v>233</v>
      </c>
      <c r="AU2410" s="257" t="s">
        <v>89</v>
      </c>
      <c r="AV2410" s="13" t="s">
        <v>87</v>
      </c>
      <c r="AW2410" s="13" t="s">
        <v>35</v>
      </c>
      <c r="AX2410" s="13" t="s">
        <v>80</v>
      </c>
      <c r="AY2410" s="257" t="s">
        <v>222</v>
      </c>
    </row>
    <row r="2411" s="14" customFormat="1">
      <c r="A2411" s="14"/>
      <c r="B2411" s="258"/>
      <c r="C2411" s="259"/>
      <c r="D2411" s="249" t="s">
        <v>233</v>
      </c>
      <c r="E2411" s="260" t="s">
        <v>1</v>
      </c>
      <c r="F2411" s="261" t="s">
        <v>2036</v>
      </c>
      <c r="G2411" s="259"/>
      <c r="H2411" s="262">
        <v>-20.73</v>
      </c>
      <c r="I2411" s="263"/>
      <c r="J2411" s="259"/>
      <c r="K2411" s="259"/>
      <c r="L2411" s="264"/>
      <c r="M2411" s="265"/>
      <c r="N2411" s="266"/>
      <c r="O2411" s="266"/>
      <c r="P2411" s="266"/>
      <c r="Q2411" s="266"/>
      <c r="R2411" s="266"/>
      <c r="S2411" s="266"/>
      <c r="T2411" s="267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8" t="s">
        <v>233</v>
      </c>
      <c r="AU2411" s="268" t="s">
        <v>89</v>
      </c>
      <c r="AV2411" s="14" t="s">
        <v>89</v>
      </c>
      <c r="AW2411" s="14" t="s">
        <v>35</v>
      </c>
      <c r="AX2411" s="14" t="s">
        <v>80</v>
      </c>
      <c r="AY2411" s="268" t="s">
        <v>222</v>
      </c>
    </row>
    <row r="2412" s="15" customFormat="1">
      <c r="A2412" s="15"/>
      <c r="B2412" s="269"/>
      <c r="C2412" s="270"/>
      <c r="D2412" s="249" t="s">
        <v>233</v>
      </c>
      <c r="E2412" s="271" t="s">
        <v>1</v>
      </c>
      <c r="F2412" s="272" t="s">
        <v>242</v>
      </c>
      <c r="G2412" s="270"/>
      <c r="H2412" s="273">
        <v>75.197999999999993</v>
      </c>
      <c r="I2412" s="274"/>
      <c r="J2412" s="270"/>
      <c r="K2412" s="270"/>
      <c r="L2412" s="275"/>
      <c r="M2412" s="276"/>
      <c r="N2412" s="277"/>
      <c r="O2412" s="277"/>
      <c r="P2412" s="277"/>
      <c r="Q2412" s="277"/>
      <c r="R2412" s="277"/>
      <c r="S2412" s="277"/>
      <c r="T2412" s="278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79" t="s">
        <v>233</v>
      </c>
      <c r="AU2412" s="279" t="s">
        <v>89</v>
      </c>
      <c r="AV2412" s="15" t="s">
        <v>114</v>
      </c>
      <c r="AW2412" s="15" t="s">
        <v>35</v>
      </c>
      <c r="AX2412" s="15" t="s">
        <v>80</v>
      </c>
      <c r="AY2412" s="279" t="s">
        <v>222</v>
      </c>
    </row>
    <row r="2413" s="14" customFormat="1">
      <c r="A2413" s="14"/>
      <c r="B2413" s="258"/>
      <c r="C2413" s="259"/>
      <c r="D2413" s="249" t="s">
        <v>233</v>
      </c>
      <c r="E2413" s="260" t="s">
        <v>1</v>
      </c>
      <c r="F2413" s="261" t="s">
        <v>2037</v>
      </c>
      <c r="G2413" s="259"/>
      <c r="H2413" s="262">
        <v>82.718000000000004</v>
      </c>
      <c r="I2413" s="263"/>
      <c r="J2413" s="259"/>
      <c r="K2413" s="259"/>
      <c r="L2413" s="264"/>
      <c r="M2413" s="265"/>
      <c r="N2413" s="266"/>
      <c r="O2413" s="266"/>
      <c r="P2413" s="266"/>
      <c r="Q2413" s="266"/>
      <c r="R2413" s="266"/>
      <c r="S2413" s="266"/>
      <c r="T2413" s="267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68" t="s">
        <v>233</v>
      </c>
      <c r="AU2413" s="268" t="s">
        <v>89</v>
      </c>
      <c r="AV2413" s="14" t="s">
        <v>89</v>
      </c>
      <c r="AW2413" s="14" t="s">
        <v>35</v>
      </c>
      <c r="AX2413" s="14" t="s">
        <v>87</v>
      </c>
      <c r="AY2413" s="268" t="s">
        <v>222</v>
      </c>
    </row>
    <row r="2414" s="2" customFormat="1" ht="33" customHeight="1">
      <c r="A2414" s="40"/>
      <c r="B2414" s="41"/>
      <c r="C2414" s="280" t="s">
        <v>2038</v>
      </c>
      <c r="D2414" s="280" t="s">
        <v>367</v>
      </c>
      <c r="E2414" s="281" t="s">
        <v>2039</v>
      </c>
      <c r="F2414" s="282" t="s">
        <v>2040</v>
      </c>
      <c r="G2414" s="283" t="s">
        <v>228</v>
      </c>
      <c r="H2414" s="284">
        <v>22.803000000000001</v>
      </c>
      <c r="I2414" s="285"/>
      <c r="J2414" s="286">
        <f>ROUND(I2414*H2414,2)</f>
        <v>0</v>
      </c>
      <c r="K2414" s="282" t="s">
        <v>229</v>
      </c>
      <c r="L2414" s="287"/>
      <c r="M2414" s="288" t="s">
        <v>1</v>
      </c>
      <c r="N2414" s="289" t="s">
        <v>45</v>
      </c>
      <c r="O2414" s="93"/>
      <c r="P2414" s="238">
        <f>O2414*H2414</f>
        <v>0</v>
      </c>
      <c r="Q2414" s="238">
        <v>0.021999999999999999</v>
      </c>
      <c r="R2414" s="238">
        <f>Q2414*H2414</f>
        <v>0.50166599999999995</v>
      </c>
      <c r="S2414" s="238">
        <v>0</v>
      </c>
      <c r="T2414" s="239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40" t="s">
        <v>468</v>
      </c>
      <c r="AT2414" s="240" t="s">
        <v>367</v>
      </c>
      <c r="AU2414" s="240" t="s">
        <v>89</v>
      </c>
      <c r="AY2414" s="19" t="s">
        <v>222</v>
      </c>
      <c r="BE2414" s="241">
        <f>IF(N2414="základní",J2414,0)</f>
        <v>0</v>
      </c>
      <c r="BF2414" s="241">
        <f>IF(N2414="snížená",J2414,0)</f>
        <v>0</v>
      </c>
      <c r="BG2414" s="241">
        <f>IF(N2414="zákl. přenesená",J2414,0)</f>
        <v>0</v>
      </c>
      <c r="BH2414" s="241">
        <f>IF(N2414="sníž. přenesená",J2414,0)</f>
        <v>0</v>
      </c>
      <c r="BI2414" s="241">
        <f>IF(N2414="nulová",J2414,0)</f>
        <v>0</v>
      </c>
      <c r="BJ2414" s="19" t="s">
        <v>87</v>
      </c>
      <c r="BK2414" s="241">
        <f>ROUND(I2414*H2414,2)</f>
        <v>0</v>
      </c>
      <c r="BL2414" s="19" t="s">
        <v>267</v>
      </c>
      <c r="BM2414" s="240" t="s">
        <v>2041</v>
      </c>
    </row>
    <row r="2415" s="2" customFormat="1">
      <c r="A2415" s="40"/>
      <c r="B2415" s="41"/>
      <c r="C2415" s="42"/>
      <c r="D2415" s="249" t="s">
        <v>1184</v>
      </c>
      <c r="E2415" s="42"/>
      <c r="F2415" s="314" t="s">
        <v>2042</v>
      </c>
      <c r="G2415" s="42"/>
      <c r="H2415" s="42"/>
      <c r="I2415" s="244"/>
      <c r="J2415" s="42"/>
      <c r="K2415" s="42"/>
      <c r="L2415" s="46"/>
      <c r="M2415" s="245"/>
      <c r="N2415" s="246"/>
      <c r="O2415" s="93"/>
      <c r="P2415" s="93"/>
      <c r="Q2415" s="93"/>
      <c r="R2415" s="93"/>
      <c r="S2415" s="93"/>
      <c r="T2415" s="94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T2415" s="19" t="s">
        <v>1184</v>
      </c>
      <c r="AU2415" s="19" t="s">
        <v>89</v>
      </c>
    </row>
    <row r="2416" s="14" customFormat="1">
      <c r="A2416" s="14"/>
      <c r="B2416" s="258"/>
      <c r="C2416" s="259"/>
      <c r="D2416" s="249" t="s">
        <v>233</v>
      </c>
      <c r="E2416" s="260" t="s">
        <v>1</v>
      </c>
      <c r="F2416" s="261" t="s">
        <v>2043</v>
      </c>
      <c r="G2416" s="259"/>
      <c r="H2416" s="262">
        <v>20.73</v>
      </c>
      <c r="I2416" s="263"/>
      <c r="J2416" s="259"/>
      <c r="K2416" s="259"/>
      <c r="L2416" s="264"/>
      <c r="M2416" s="265"/>
      <c r="N2416" s="266"/>
      <c r="O2416" s="266"/>
      <c r="P2416" s="266"/>
      <c r="Q2416" s="266"/>
      <c r="R2416" s="266"/>
      <c r="S2416" s="266"/>
      <c r="T2416" s="267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8" t="s">
        <v>233</v>
      </c>
      <c r="AU2416" s="268" t="s">
        <v>89</v>
      </c>
      <c r="AV2416" s="14" t="s">
        <v>89</v>
      </c>
      <c r="AW2416" s="14" t="s">
        <v>35</v>
      </c>
      <c r="AX2416" s="14" t="s">
        <v>80</v>
      </c>
      <c r="AY2416" s="268" t="s">
        <v>222</v>
      </c>
    </row>
    <row r="2417" s="15" customFormat="1">
      <c r="A2417" s="15"/>
      <c r="B2417" s="269"/>
      <c r="C2417" s="270"/>
      <c r="D2417" s="249" t="s">
        <v>233</v>
      </c>
      <c r="E2417" s="271" t="s">
        <v>1</v>
      </c>
      <c r="F2417" s="272" t="s">
        <v>242</v>
      </c>
      <c r="G2417" s="270"/>
      <c r="H2417" s="273">
        <v>20.73</v>
      </c>
      <c r="I2417" s="274"/>
      <c r="J2417" s="270"/>
      <c r="K2417" s="270"/>
      <c r="L2417" s="275"/>
      <c r="M2417" s="276"/>
      <c r="N2417" s="277"/>
      <c r="O2417" s="277"/>
      <c r="P2417" s="277"/>
      <c r="Q2417" s="277"/>
      <c r="R2417" s="277"/>
      <c r="S2417" s="277"/>
      <c r="T2417" s="278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79" t="s">
        <v>233</v>
      </c>
      <c r="AU2417" s="279" t="s">
        <v>89</v>
      </c>
      <c r="AV2417" s="15" t="s">
        <v>114</v>
      </c>
      <c r="AW2417" s="15" t="s">
        <v>35</v>
      </c>
      <c r="AX2417" s="15" t="s">
        <v>80</v>
      </c>
      <c r="AY2417" s="279" t="s">
        <v>222</v>
      </c>
    </row>
    <row r="2418" s="14" customFormat="1">
      <c r="A2418" s="14"/>
      <c r="B2418" s="258"/>
      <c r="C2418" s="259"/>
      <c r="D2418" s="249" t="s">
        <v>233</v>
      </c>
      <c r="E2418" s="260" t="s">
        <v>1</v>
      </c>
      <c r="F2418" s="261" t="s">
        <v>2044</v>
      </c>
      <c r="G2418" s="259"/>
      <c r="H2418" s="262">
        <v>22.803000000000001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8" t="s">
        <v>233</v>
      </c>
      <c r="AU2418" s="268" t="s">
        <v>89</v>
      </c>
      <c r="AV2418" s="14" t="s">
        <v>89</v>
      </c>
      <c r="AW2418" s="14" t="s">
        <v>35</v>
      </c>
      <c r="AX2418" s="14" t="s">
        <v>87</v>
      </c>
      <c r="AY2418" s="268" t="s">
        <v>222</v>
      </c>
    </row>
    <row r="2419" s="2" customFormat="1" ht="33" customHeight="1">
      <c r="A2419" s="40"/>
      <c r="B2419" s="41"/>
      <c r="C2419" s="229" t="s">
        <v>2045</v>
      </c>
      <c r="D2419" s="229" t="s">
        <v>225</v>
      </c>
      <c r="E2419" s="230" t="s">
        <v>2046</v>
      </c>
      <c r="F2419" s="231" t="s">
        <v>2047</v>
      </c>
      <c r="G2419" s="232" t="s">
        <v>228</v>
      </c>
      <c r="H2419" s="233">
        <v>28.68</v>
      </c>
      <c r="I2419" s="234"/>
      <c r="J2419" s="235">
        <f>ROUND(I2419*H2419,2)</f>
        <v>0</v>
      </c>
      <c r="K2419" s="231" t="s">
        <v>229</v>
      </c>
      <c r="L2419" s="46"/>
      <c r="M2419" s="236" t="s">
        <v>1</v>
      </c>
      <c r="N2419" s="237" t="s">
        <v>45</v>
      </c>
      <c r="O2419" s="93"/>
      <c r="P2419" s="238">
        <f>O2419*H2419</f>
        <v>0</v>
      </c>
      <c r="Q2419" s="238">
        <v>0</v>
      </c>
      <c r="R2419" s="238">
        <f>Q2419*H2419</f>
        <v>0</v>
      </c>
      <c r="S2419" s="238">
        <v>0</v>
      </c>
      <c r="T2419" s="239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40" t="s">
        <v>267</v>
      </c>
      <c r="AT2419" s="240" t="s">
        <v>225</v>
      </c>
      <c r="AU2419" s="240" t="s">
        <v>89</v>
      </c>
      <c r="AY2419" s="19" t="s">
        <v>222</v>
      </c>
      <c r="BE2419" s="241">
        <f>IF(N2419="základní",J2419,0)</f>
        <v>0</v>
      </c>
      <c r="BF2419" s="241">
        <f>IF(N2419="snížená",J2419,0)</f>
        <v>0</v>
      </c>
      <c r="BG2419" s="241">
        <f>IF(N2419="zákl. přenesená",J2419,0)</f>
        <v>0</v>
      </c>
      <c r="BH2419" s="241">
        <f>IF(N2419="sníž. přenesená",J2419,0)</f>
        <v>0</v>
      </c>
      <c r="BI2419" s="241">
        <f>IF(N2419="nulová",J2419,0)</f>
        <v>0</v>
      </c>
      <c r="BJ2419" s="19" t="s">
        <v>87</v>
      </c>
      <c r="BK2419" s="241">
        <f>ROUND(I2419*H2419,2)</f>
        <v>0</v>
      </c>
      <c r="BL2419" s="19" t="s">
        <v>267</v>
      </c>
      <c r="BM2419" s="240" t="s">
        <v>2048</v>
      </c>
    </row>
    <row r="2420" s="2" customFormat="1">
      <c r="A2420" s="40"/>
      <c r="B2420" s="41"/>
      <c r="C2420" s="42"/>
      <c r="D2420" s="242" t="s">
        <v>231</v>
      </c>
      <c r="E2420" s="42"/>
      <c r="F2420" s="243" t="s">
        <v>2049</v>
      </c>
      <c r="G2420" s="42"/>
      <c r="H2420" s="42"/>
      <c r="I2420" s="244"/>
      <c r="J2420" s="42"/>
      <c r="K2420" s="42"/>
      <c r="L2420" s="46"/>
      <c r="M2420" s="245"/>
      <c r="N2420" s="246"/>
      <c r="O2420" s="93"/>
      <c r="P2420" s="93"/>
      <c r="Q2420" s="93"/>
      <c r="R2420" s="93"/>
      <c r="S2420" s="93"/>
      <c r="T2420" s="94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T2420" s="19" t="s">
        <v>231</v>
      </c>
      <c r="AU2420" s="19" t="s">
        <v>89</v>
      </c>
    </row>
    <row r="2421" s="13" customFormat="1">
      <c r="A2421" s="13"/>
      <c r="B2421" s="247"/>
      <c r="C2421" s="248"/>
      <c r="D2421" s="249" t="s">
        <v>233</v>
      </c>
      <c r="E2421" s="250" t="s">
        <v>1</v>
      </c>
      <c r="F2421" s="251" t="s">
        <v>409</v>
      </c>
      <c r="G2421" s="248"/>
      <c r="H2421" s="250" t="s">
        <v>1</v>
      </c>
      <c r="I2421" s="252"/>
      <c r="J2421" s="248"/>
      <c r="K2421" s="248"/>
      <c r="L2421" s="253"/>
      <c r="M2421" s="254"/>
      <c r="N2421" s="255"/>
      <c r="O2421" s="255"/>
      <c r="P2421" s="255"/>
      <c r="Q2421" s="255"/>
      <c r="R2421" s="255"/>
      <c r="S2421" s="255"/>
      <c r="T2421" s="256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57" t="s">
        <v>233</v>
      </c>
      <c r="AU2421" s="257" t="s">
        <v>89</v>
      </c>
      <c r="AV2421" s="13" t="s">
        <v>87</v>
      </c>
      <c r="AW2421" s="13" t="s">
        <v>35</v>
      </c>
      <c r="AX2421" s="13" t="s">
        <v>80</v>
      </c>
      <c r="AY2421" s="257" t="s">
        <v>222</v>
      </c>
    </row>
    <row r="2422" s="14" customFormat="1">
      <c r="A2422" s="14"/>
      <c r="B2422" s="258"/>
      <c r="C2422" s="259"/>
      <c r="D2422" s="249" t="s">
        <v>233</v>
      </c>
      <c r="E2422" s="260" t="s">
        <v>1</v>
      </c>
      <c r="F2422" s="261" t="s">
        <v>817</v>
      </c>
      <c r="G2422" s="259"/>
      <c r="H2422" s="262">
        <v>4.04</v>
      </c>
      <c r="I2422" s="263"/>
      <c r="J2422" s="259"/>
      <c r="K2422" s="259"/>
      <c r="L2422" s="264"/>
      <c r="M2422" s="265"/>
      <c r="N2422" s="266"/>
      <c r="O2422" s="266"/>
      <c r="P2422" s="266"/>
      <c r="Q2422" s="266"/>
      <c r="R2422" s="266"/>
      <c r="S2422" s="266"/>
      <c r="T2422" s="267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8" t="s">
        <v>233</v>
      </c>
      <c r="AU2422" s="268" t="s">
        <v>89</v>
      </c>
      <c r="AV2422" s="14" t="s">
        <v>89</v>
      </c>
      <c r="AW2422" s="14" t="s">
        <v>35</v>
      </c>
      <c r="AX2422" s="14" t="s">
        <v>80</v>
      </c>
      <c r="AY2422" s="268" t="s">
        <v>222</v>
      </c>
    </row>
    <row r="2423" s="14" customFormat="1">
      <c r="A2423" s="14"/>
      <c r="B2423" s="258"/>
      <c r="C2423" s="259"/>
      <c r="D2423" s="249" t="s">
        <v>233</v>
      </c>
      <c r="E2423" s="260" t="s">
        <v>1</v>
      </c>
      <c r="F2423" s="261" t="s">
        <v>820</v>
      </c>
      <c r="G2423" s="259"/>
      <c r="H2423" s="262">
        <v>4.0999999999999996</v>
      </c>
      <c r="I2423" s="263"/>
      <c r="J2423" s="259"/>
      <c r="K2423" s="259"/>
      <c r="L2423" s="264"/>
      <c r="M2423" s="265"/>
      <c r="N2423" s="266"/>
      <c r="O2423" s="266"/>
      <c r="P2423" s="266"/>
      <c r="Q2423" s="266"/>
      <c r="R2423" s="266"/>
      <c r="S2423" s="266"/>
      <c r="T2423" s="267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8" t="s">
        <v>233</v>
      </c>
      <c r="AU2423" s="268" t="s">
        <v>89</v>
      </c>
      <c r="AV2423" s="14" t="s">
        <v>89</v>
      </c>
      <c r="AW2423" s="14" t="s">
        <v>35</v>
      </c>
      <c r="AX2423" s="14" t="s">
        <v>80</v>
      </c>
      <c r="AY2423" s="268" t="s">
        <v>222</v>
      </c>
    </row>
    <row r="2424" s="14" customFormat="1">
      <c r="A2424" s="14"/>
      <c r="B2424" s="258"/>
      <c r="C2424" s="259"/>
      <c r="D2424" s="249" t="s">
        <v>233</v>
      </c>
      <c r="E2424" s="260" t="s">
        <v>1</v>
      </c>
      <c r="F2424" s="261" t="s">
        <v>821</v>
      </c>
      <c r="G2424" s="259"/>
      <c r="H2424" s="262">
        <v>3.6899999999999999</v>
      </c>
      <c r="I2424" s="263"/>
      <c r="J2424" s="259"/>
      <c r="K2424" s="259"/>
      <c r="L2424" s="264"/>
      <c r="M2424" s="265"/>
      <c r="N2424" s="266"/>
      <c r="O2424" s="266"/>
      <c r="P2424" s="266"/>
      <c r="Q2424" s="266"/>
      <c r="R2424" s="266"/>
      <c r="S2424" s="266"/>
      <c r="T2424" s="267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8" t="s">
        <v>233</v>
      </c>
      <c r="AU2424" s="268" t="s">
        <v>89</v>
      </c>
      <c r="AV2424" s="14" t="s">
        <v>89</v>
      </c>
      <c r="AW2424" s="14" t="s">
        <v>35</v>
      </c>
      <c r="AX2424" s="14" t="s">
        <v>80</v>
      </c>
      <c r="AY2424" s="268" t="s">
        <v>222</v>
      </c>
    </row>
    <row r="2425" s="14" customFormat="1">
      <c r="A2425" s="14"/>
      <c r="B2425" s="258"/>
      <c r="C2425" s="259"/>
      <c r="D2425" s="249" t="s">
        <v>233</v>
      </c>
      <c r="E2425" s="260" t="s">
        <v>1</v>
      </c>
      <c r="F2425" s="261" t="s">
        <v>823</v>
      </c>
      <c r="G2425" s="259"/>
      <c r="H2425" s="262">
        <v>4.1600000000000001</v>
      </c>
      <c r="I2425" s="263"/>
      <c r="J2425" s="259"/>
      <c r="K2425" s="259"/>
      <c r="L2425" s="264"/>
      <c r="M2425" s="265"/>
      <c r="N2425" s="266"/>
      <c r="O2425" s="266"/>
      <c r="P2425" s="266"/>
      <c r="Q2425" s="266"/>
      <c r="R2425" s="266"/>
      <c r="S2425" s="266"/>
      <c r="T2425" s="267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8" t="s">
        <v>233</v>
      </c>
      <c r="AU2425" s="268" t="s">
        <v>89</v>
      </c>
      <c r="AV2425" s="14" t="s">
        <v>89</v>
      </c>
      <c r="AW2425" s="14" t="s">
        <v>35</v>
      </c>
      <c r="AX2425" s="14" t="s">
        <v>80</v>
      </c>
      <c r="AY2425" s="268" t="s">
        <v>222</v>
      </c>
    </row>
    <row r="2426" s="14" customFormat="1">
      <c r="A2426" s="14"/>
      <c r="B2426" s="258"/>
      <c r="C2426" s="259"/>
      <c r="D2426" s="249" t="s">
        <v>233</v>
      </c>
      <c r="E2426" s="260" t="s">
        <v>1</v>
      </c>
      <c r="F2426" s="261" t="s">
        <v>824</v>
      </c>
      <c r="G2426" s="259"/>
      <c r="H2426" s="262">
        <v>3.6899999999999999</v>
      </c>
      <c r="I2426" s="263"/>
      <c r="J2426" s="259"/>
      <c r="K2426" s="259"/>
      <c r="L2426" s="264"/>
      <c r="M2426" s="265"/>
      <c r="N2426" s="266"/>
      <c r="O2426" s="266"/>
      <c r="P2426" s="266"/>
      <c r="Q2426" s="266"/>
      <c r="R2426" s="266"/>
      <c r="S2426" s="266"/>
      <c r="T2426" s="267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8" t="s">
        <v>233</v>
      </c>
      <c r="AU2426" s="268" t="s">
        <v>89</v>
      </c>
      <c r="AV2426" s="14" t="s">
        <v>89</v>
      </c>
      <c r="AW2426" s="14" t="s">
        <v>35</v>
      </c>
      <c r="AX2426" s="14" t="s">
        <v>80</v>
      </c>
      <c r="AY2426" s="268" t="s">
        <v>222</v>
      </c>
    </row>
    <row r="2427" s="14" customFormat="1">
      <c r="A2427" s="14"/>
      <c r="B2427" s="258"/>
      <c r="C2427" s="259"/>
      <c r="D2427" s="249" t="s">
        <v>233</v>
      </c>
      <c r="E2427" s="260" t="s">
        <v>1</v>
      </c>
      <c r="F2427" s="261" t="s">
        <v>827</v>
      </c>
      <c r="G2427" s="259"/>
      <c r="H2427" s="262">
        <v>1.5</v>
      </c>
      <c r="I2427" s="263"/>
      <c r="J2427" s="259"/>
      <c r="K2427" s="259"/>
      <c r="L2427" s="264"/>
      <c r="M2427" s="265"/>
      <c r="N2427" s="266"/>
      <c r="O2427" s="266"/>
      <c r="P2427" s="266"/>
      <c r="Q2427" s="266"/>
      <c r="R2427" s="266"/>
      <c r="S2427" s="266"/>
      <c r="T2427" s="267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8" t="s">
        <v>233</v>
      </c>
      <c r="AU2427" s="268" t="s">
        <v>89</v>
      </c>
      <c r="AV2427" s="14" t="s">
        <v>89</v>
      </c>
      <c r="AW2427" s="14" t="s">
        <v>35</v>
      </c>
      <c r="AX2427" s="14" t="s">
        <v>80</v>
      </c>
      <c r="AY2427" s="268" t="s">
        <v>222</v>
      </c>
    </row>
    <row r="2428" s="14" customFormat="1">
      <c r="A2428" s="14"/>
      <c r="B2428" s="258"/>
      <c r="C2428" s="259"/>
      <c r="D2428" s="249" t="s">
        <v>233</v>
      </c>
      <c r="E2428" s="260" t="s">
        <v>1</v>
      </c>
      <c r="F2428" s="261" t="s">
        <v>828</v>
      </c>
      <c r="G2428" s="259"/>
      <c r="H2428" s="262">
        <v>1.97</v>
      </c>
      <c r="I2428" s="263"/>
      <c r="J2428" s="259"/>
      <c r="K2428" s="259"/>
      <c r="L2428" s="264"/>
      <c r="M2428" s="265"/>
      <c r="N2428" s="266"/>
      <c r="O2428" s="266"/>
      <c r="P2428" s="266"/>
      <c r="Q2428" s="266"/>
      <c r="R2428" s="266"/>
      <c r="S2428" s="266"/>
      <c r="T2428" s="267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8" t="s">
        <v>233</v>
      </c>
      <c r="AU2428" s="268" t="s">
        <v>89</v>
      </c>
      <c r="AV2428" s="14" t="s">
        <v>89</v>
      </c>
      <c r="AW2428" s="14" t="s">
        <v>35</v>
      </c>
      <c r="AX2428" s="14" t="s">
        <v>80</v>
      </c>
      <c r="AY2428" s="268" t="s">
        <v>222</v>
      </c>
    </row>
    <row r="2429" s="14" customFormat="1">
      <c r="A2429" s="14"/>
      <c r="B2429" s="258"/>
      <c r="C2429" s="259"/>
      <c r="D2429" s="249" t="s">
        <v>233</v>
      </c>
      <c r="E2429" s="260" t="s">
        <v>1</v>
      </c>
      <c r="F2429" s="261" t="s">
        <v>829</v>
      </c>
      <c r="G2429" s="259"/>
      <c r="H2429" s="262">
        <v>2.3100000000000001</v>
      </c>
      <c r="I2429" s="263"/>
      <c r="J2429" s="259"/>
      <c r="K2429" s="259"/>
      <c r="L2429" s="264"/>
      <c r="M2429" s="265"/>
      <c r="N2429" s="266"/>
      <c r="O2429" s="266"/>
      <c r="P2429" s="266"/>
      <c r="Q2429" s="266"/>
      <c r="R2429" s="266"/>
      <c r="S2429" s="266"/>
      <c r="T2429" s="267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8" t="s">
        <v>233</v>
      </c>
      <c r="AU2429" s="268" t="s">
        <v>89</v>
      </c>
      <c r="AV2429" s="14" t="s">
        <v>89</v>
      </c>
      <c r="AW2429" s="14" t="s">
        <v>35</v>
      </c>
      <c r="AX2429" s="14" t="s">
        <v>80</v>
      </c>
      <c r="AY2429" s="268" t="s">
        <v>222</v>
      </c>
    </row>
    <row r="2430" s="14" customFormat="1">
      <c r="A2430" s="14"/>
      <c r="B2430" s="258"/>
      <c r="C2430" s="259"/>
      <c r="D2430" s="249" t="s">
        <v>233</v>
      </c>
      <c r="E2430" s="260" t="s">
        <v>1</v>
      </c>
      <c r="F2430" s="261" t="s">
        <v>834</v>
      </c>
      <c r="G2430" s="259"/>
      <c r="H2430" s="262">
        <v>3.2200000000000002</v>
      </c>
      <c r="I2430" s="263"/>
      <c r="J2430" s="259"/>
      <c r="K2430" s="259"/>
      <c r="L2430" s="264"/>
      <c r="M2430" s="265"/>
      <c r="N2430" s="266"/>
      <c r="O2430" s="266"/>
      <c r="P2430" s="266"/>
      <c r="Q2430" s="266"/>
      <c r="R2430" s="266"/>
      <c r="S2430" s="266"/>
      <c r="T2430" s="267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8" t="s">
        <v>233</v>
      </c>
      <c r="AU2430" s="268" t="s">
        <v>89</v>
      </c>
      <c r="AV2430" s="14" t="s">
        <v>89</v>
      </c>
      <c r="AW2430" s="14" t="s">
        <v>35</v>
      </c>
      <c r="AX2430" s="14" t="s">
        <v>80</v>
      </c>
      <c r="AY2430" s="268" t="s">
        <v>222</v>
      </c>
    </row>
    <row r="2431" s="15" customFormat="1">
      <c r="A2431" s="15"/>
      <c r="B2431" s="269"/>
      <c r="C2431" s="270"/>
      <c r="D2431" s="249" t="s">
        <v>233</v>
      </c>
      <c r="E2431" s="271" t="s">
        <v>1</v>
      </c>
      <c r="F2431" s="272" t="s">
        <v>242</v>
      </c>
      <c r="G2431" s="270"/>
      <c r="H2431" s="273">
        <v>28.68</v>
      </c>
      <c r="I2431" s="274"/>
      <c r="J2431" s="270"/>
      <c r="K2431" s="270"/>
      <c r="L2431" s="275"/>
      <c r="M2431" s="276"/>
      <c r="N2431" s="277"/>
      <c r="O2431" s="277"/>
      <c r="P2431" s="277"/>
      <c r="Q2431" s="277"/>
      <c r="R2431" s="277"/>
      <c r="S2431" s="277"/>
      <c r="T2431" s="278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T2431" s="279" t="s">
        <v>233</v>
      </c>
      <c r="AU2431" s="279" t="s">
        <v>89</v>
      </c>
      <c r="AV2431" s="15" t="s">
        <v>114</v>
      </c>
      <c r="AW2431" s="15" t="s">
        <v>35</v>
      </c>
      <c r="AX2431" s="15" t="s">
        <v>87</v>
      </c>
      <c r="AY2431" s="279" t="s">
        <v>222</v>
      </c>
    </row>
    <row r="2432" s="2" customFormat="1" ht="24.15" customHeight="1">
      <c r="A2432" s="40"/>
      <c r="B2432" s="41"/>
      <c r="C2432" s="229" t="s">
        <v>2050</v>
      </c>
      <c r="D2432" s="229" t="s">
        <v>225</v>
      </c>
      <c r="E2432" s="230" t="s">
        <v>2051</v>
      </c>
      <c r="F2432" s="231" t="s">
        <v>2052</v>
      </c>
      <c r="G2432" s="232" t="s">
        <v>228</v>
      </c>
      <c r="H2432" s="233">
        <v>31.809999999999999</v>
      </c>
      <c r="I2432" s="234"/>
      <c r="J2432" s="235">
        <f>ROUND(I2432*H2432,2)</f>
        <v>0</v>
      </c>
      <c r="K2432" s="231" t="s">
        <v>229</v>
      </c>
      <c r="L2432" s="46"/>
      <c r="M2432" s="236" t="s">
        <v>1</v>
      </c>
      <c r="N2432" s="237" t="s">
        <v>45</v>
      </c>
      <c r="O2432" s="93"/>
      <c r="P2432" s="238">
        <f>O2432*H2432</f>
        <v>0</v>
      </c>
      <c r="Q2432" s="238">
        <v>0.0015</v>
      </c>
      <c r="R2432" s="238">
        <f>Q2432*H2432</f>
        <v>0.047715</v>
      </c>
      <c r="S2432" s="238">
        <v>0</v>
      </c>
      <c r="T2432" s="239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40" t="s">
        <v>267</v>
      </c>
      <c r="AT2432" s="240" t="s">
        <v>225</v>
      </c>
      <c r="AU2432" s="240" t="s">
        <v>89</v>
      </c>
      <c r="AY2432" s="19" t="s">
        <v>222</v>
      </c>
      <c r="BE2432" s="241">
        <f>IF(N2432="základní",J2432,0)</f>
        <v>0</v>
      </c>
      <c r="BF2432" s="241">
        <f>IF(N2432="snížená",J2432,0)</f>
        <v>0</v>
      </c>
      <c r="BG2432" s="241">
        <f>IF(N2432="zákl. přenesená",J2432,0)</f>
        <v>0</v>
      </c>
      <c r="BH2432" s="241">
        <f>IF(N2432="sníž. přenesená",J2432,0)</f>
        <v>0</v>
      </c>
      <c r="BI2432" s="241">
        <f>IF(N2432="nulová",J2432,0)</f>
        <v>0</v>
      </c>
      <c r="BJ2432" s="19" t="s">
        <v>87</v>
      </c>
      <c r="BK2432" s="241">
        <f>ROUND(I2432*H2432,2)</f>
        <v>0</v>
      </c>
      <c r="BL2432" s="19" t="s">
        <v>267</v>
      </c>
      <c r="BM2432" s="240" t="s">
        <v>2053</v>
      </c>
    </row>
    <row r="2433" s="2" customFormat="1">
      <c r="A2433" s="40"/>
      <c r="B2433" s="41"/>
      <c r="C2433" s="42"/>
      <c r="D2433" s="242" t="s">
        <v>231</v>
      </c>
      <c r="E2433" s="42"/>
      <c r="F2433" s="243" t="s">
        <v>2054</v>
      </c>
      <c r="G2433" s="42"/>
      <c r="H2433" s="42"/>
      <c r="I2433" s="244"/>
      <c r="J2433" s="42"/>
      <c r="K2433" s="42"/>
      <c r="L2433" s="46"/>
      <c r="M2433" s="245"/>
      <c r="N2433" s="246"/>
      <c r="O2433" s="93"/>
      <c r="P2433" s="93"/>
      <c r="Q2433" s="93"/>
      <c r="R2433" s="93"/>
      <c r="S2433" s="93"/>
      <c r="T2433" s="94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9" t="s">
        <v>231</v>
      </c>
      <c r="AU2433" s="19" t="s">
        <v>89</v>
      </c>
    </row>
    <row r="2434" s="13" customFormat="1">
      <c r="A2434" s="13"/>
      <c r="B2434" s="247"/>
      <c r="C2434" s="248"/>
      <c r="D2434" s="249" t="s">
        <v>233</v>
      </c>
      <c r="E2434" s="250" t="s">
        <v>1</v>
      </c>
      <c r="F2434" s="251" t="s">
        <v>234</v>
      </c>
      <c r="G2434" s="248"/>
      <c r="H2434" s="250" t="s">
        <v>1</v>
      </c>
      <c r="I2434" s="252"/>
      <c r="J2434" s="248"/>
      <c r="K2434" s="248"/>
      <c r="L2434" s="253"/>
      <c r="M2434" s="254"/>
      <c r="N2434" s="255"/>
      <c r="O2434" s="255"/>
      <c r="P2434" s="255"/>
      <c r="Q2434" s="255"/>
      <c r="R2434" s="255"/>
      <c r="S2434" s="255"/>
      <c r="T2434" s="256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7" t="s">
        <v>233</v>
      </c>
      <c r="AU2434" s="257" t="s">
        <v>89</v>
      </c>
      <c r="AV2434" s="13" t="s">
        <v>87</v>
      </c>
      <c r="AW2434" s="13" t="s">
        <v>35</v>
      </c>
      <c r="AX2434" s="13" t="s">
        <v>80</v>
      </c>
      <c r="AY2434" s="257" t="s">
        <v>222</v>
      </c>
    </row>
    <row r="2435" s="13" customFormat="1">
      <c r="A2435" s="13"/>
      <c r="B2435" s="247"/>
      <c r="C2435" s="248"/>
      <c r="D2435" s="249" t="s">
        <v>233</v>
      </c>
      <c r="E2435" s="250" t="s">
        <v>1</v>
      </c>
      <c r="F2435" s="251" t="s">
        <v>235</v>
      </c>
      <c r="G2435" s="248"/>
      <c r="H2435" s="250" t="s">
        <v>1</v>
      </c>
      <c r="I2435" s="252"/>
      <c r="J2435" s="248"/>
      <c r="K2435" s="248"/>
      <c r="L2435" s="253"/>
      <c r="M2435" s="254"/>
      <c r="N2435" s="255"/>
      <c r="O2435" s="255"/>
      <c r="P2435" s="255"/>
      <c r="Q2435" s="255"/>
      <c r="R2435" s="255"/>
      <c r="S2435" s="255"/>
      <c r="T2435" s="256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57" t="s">
        <v>233</v>
      </c>
      <c r="AU2435" s="257" t="s">
        <v>89</v>
      </c>
      <c r="AV2435" s="13" t="s">
        <v>87</v>
      </c>
      <c r="AW2435" s="13" t="s">
        <v>35</v>
      </c>
      <c r="AX2435" s="13" t="s">
        <v>80</v>
      </c>
      <c r="AY2435" s="257" t="s">
        <v>222</v>
      </c>
    </row>
    <row r="2436" s="13" customFormat="1">
      <c r="A2436" s="13"/>
      <c r="B2436" s="247"/>
      <c r="C2436" s="248"/>
      <c r="D2436" s="249" t="s">
        <v>233</v>
      </c>
      <c r="E2436" s="250" t="s">
        <v>1</v>
      </c>
      <c r="F2436" s="251" t="s">
        <v>237</v>
      </c>
      <c r="G2436" s="248"/>
      <c r="H2436" s="250" t="s">
        <v>1</v>
      </c>
      <c r="I2436" s="252"/>
      <c r="J2436" s="248"/>
      <c r="K2436" s="248"/>
      <c r="L2436" s="253"/>
      <c r="M2436" s="254"/>
      <c r="N2436" s="255"/>
      <c r="O2436" s="255"/>
      <c r="P2436" s="255"/>
      <c r="Q2436" s="255"/>
      <c r="R2436" s="255"/>
      <c r="S2436" s="255"/>
      <c r="T2436" s="256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57" t="s">
        <v>233</v>
      </c>
      <c r="AU2436" s="257" t="s">
        <v>89</v>
      </c>
      <c r="AV2436" s="13" t="s">
        <v>87</v>
      </c>
      <c r="AW2436" s="13" t="s">
        <v>35</v>
      </c>
      <c r="AX2436" s="13" t="s">
        <v>80</v>
      </c>
      <c r="AY2436" s="257" t="s">
        <v>222</v>
      </c>
    </row>
    <row r="2437" s="13" customFormat="1">
      <c r="A2437" s="13"/>
      <c r="B2437" s="247"/>
      <c r="C2437" s="248"/>
      <c r="D2437" s="249" t="s">
        <v>233</v>
      </c>
      <c r="E2437" s="250" t="s">
        <v>1</v>
      </c>
      <c r="F2437" s="251" t="s">
        <v>409</v>
      </c>
      <c r="G2437" s="248"/>
      <c r="H2437" s="250" t="s">
        <v>1</v>
      </c>
      <c r="I2437" s="252"/>
      <c r="J2437" s="248"/>
      <c r="K2437" s="248"/>
      <c r="L2437" s="253"/>
      <c r="M2437" s="254"/>
      <c r="N2437" s="255"/>
      <c r="O2437" s="255"/>
      <c r="P2437" s="255"/>
      <c r="Q2437" s="255"/>
      <c r="R2437" s="255"/>
      <c r="S2437" s="255"/>
      <c r="T2437" s="256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57" t="s">
        <v>233</v>
      </c>
      <c r="AU2437" s="257" t="s">
        <v>89</v>
      </c>
      <c r="AV2437" s="13" t="s">
        <v>87</v>
      </c>
      <c r="AW2437" s="13" t="s">
        <v>35</v>
      </c>
      <c r="AX2437" s="13" t="s">
        <v>80</v>
      </c>
      <c r="AY2437" s="257" t="s">
        <v>222</v>
      </c>
    </row>
    <row r="2438" s="14" customFormat="1">
      <c r="A2438" s="14"/>
      <c r="B2438" s="258"/>
      <c r="C2438" s="259"/>
      <c r="D2438" s="249" t="s">
        <v>233</v>
      </c>
      <c r="E2438" s="260" t="s">
        <v>1</v>
      </c>
      <c r="F2438" s="261" t="s">
        <v>817</v>
      </c>
      <c r="G2438" s="259"/>
      <c r="H2438" s="262">
        <v>4.04</v>
      </c>
      <c r="I2438" s="263"/>
      <c r="J2438" s="259"/>
      <c r="K2438" s="259"/>
      <c r="L2438" s="264"/>
      <c r="M2438" s="265"/>
      <c r="N2438" s="266"/>
      <c r="O2438" s="266"/>
      <c r="P2438" s="266"/>
      <c r="Q2438" s="266"/>
      <c r="R2438" s="266"/>
      <c r="S2438" s="266"/>
      <c r="T2438" s="267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68" t="s">
        <v>233</v>
      </c>
      <c r="AU2438" s="268" t="s">
        <v>89</v>
      </c>
      <c r="AV2438" s="14" t="s">
        <v>89</v>
      </c>
      <c r="AW2438" s="14" t="s">
        <v>35</v>
      </c>
      <c r="AX2438" s="14" t="s">
        <v>80</v>
      </c>
      <c r="AY2438" s="268" t="s">
        <v>222</v>
      </c>
    </row>
    <row r="2439" s="14" customFormat="1">
      <c r="A2439" s="14"/>
      <c r="B2439" s="258"/>
      <c r="C2439" s="259"/>
      <c r="D2439" s="249" t="s">
        <v>233</v>
      </c>
      <c r="E2439" s="260" t="s">
        <v>1</v>
      </c>
      <c r="F2439" s="261" t="s">
        <v>820</v>
      </c>
      <c r="G2439" s="259"/>
      <c r="H2439" s="262">
        <v>4.0999999999999996</v>
      </c>
      <c r="I2439" s="263"/>
      <c r="J2439" s="259"/>
      <c r="K2439" s="259"/>
      <c r="L2439" s="264"/>
      <c r="M2439" s="265"/>
      <c r="N2439" s="266"/>
      <c r="O2439" s="266"/>
      <c r="P2439" s="266"/>
      <c r="Q2439" s="266"/>
      <c r="R2439" s="266"/>
      <c r="S2439" s="266"/>
      <c r="T2439" s="267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68" t="s">
        <v>233</v>
      </c>
      <c r="AU2439" s="268" t="s">
        <v>89</v>
      </c>
      <c r="AV2439" s="14" t="s">
        <v>89</v>
      </c>
      <c r="AW2439" s="14" t="s">
        <v>35</v>
      </c>
      <c r="AX2439" s="14" t="s">
        <v>80</v>
      </c>
      <c r="AY2439" s="268" t="s">
        <v>222</v>
      </c>
    </row>
    <row r="2440" s="14" customFormat="1">
      <c r="A2440" s="14"/>
      <c r="B2440" s="258"/>
      <c r="C2440" s="259"/>
      <c r="D2440" s="249" t="s">
        <v>233</v>
      </c>
      <c r="E2440" s="260" t="s">
        <v>1</v>
      </c>
      <c r="F2440" s="261" t="s">
        <v>821</v>
      </c>
      <c r="G2440" s="259"/>
      <c r="H2440" s="262">
        <v>3.6899999999999999</v>
      </c>
      <c r="I2440" s="263"/>
      <c r="J2440" s="259"/>
      <c r="K2440" s="259"/>
      <c r="L2440" s="264"/>
      <c r="M2440" s="265"/>
      <c r="N2440" s="266"/>
      <c r="O2440" s="266"/>
      <c r="P2440" s="266"/>
      <c r="Q2440" s="266"/>
      <c r="R2440" s="266"/>
      <c r="S2440" s="266"/>
      <c r="T2440" s="267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8" t="s">
        <v>233</v>
      </c>
      <c r="AU2440" s="268" t="s">
        <v>89</v>
      </c>
      <c r="AV2440" s="14" t="s">
        <v>89</v>
      </c>
      <c r="AW2440" s="14" t="s">
        <v>35</v>
      </c>
      <c r="AX2440" s="14" t="s">
        <v>80</v>
      </c>
      <c r="AY2440" s="268" t="s">
        <v>222</v>
      </c>
    </row>
    <row r="2441" s="14" customFormat="1">
      <c r="A2441" s="14"/>
      <c r="B2441" s="258"/>
      <c r="C2441" s="259"/>
      <c r="D2441" s="249" t="s">
        <v>233</v>
      </c>
      <c r="E2441" s="260" t="s">
        <v>1</v>
      </c>
      <c r="F2441" s="261" t="s">
        <v>823</v>
      </c>
      <c r="G2441" s="259"/>
      <c r="H2441" s="262">
        <v>4.1600000000000001</v>
      </c>
      <c r="I2441" s="263"/>
      <c r="J2441" s="259"/>
      <c r="K2441" s="259"/>
      <c r="L2441" s="264"/>
      <c r="M2441" s="265"/>
      <c r="N2441" s="266"/>
      <c r="O2441" s="266"/>
      <c r="P2441" s="266"/>
      <c r="Q2441" s="266"/>
      <c r="R2441" s="266"/>
      <c r="S2441" s="266"/>
      <c r="T2441" s="267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8" t="s">
        <v>233</v>
      </c>
      <c r="AU2441" s="268" t="s">
        <v>89</v>
      </c>
      <c r="AV2441" s="14" t="s">
        <v>89</v>
      </c>
      <c r="AW2441" s="14" t="s">
        <v>35</v>
      </c>
      <c r="AX2441" s="14" t="s">
        <v>80</v>
      </c>
      <c r="AY2441" s="268" t="s">
        <v>222</v>
      </c>
    </row>
    <row r="2442" s="14" customFormat="1">
      <c r="A2442" s="14"/>
      <c r="B2442" s="258"/>
      <c r="C2442" s="259"/>
      <c r="D2442" s="249" t="s">
        <v>233</v>
      </c>
      <c r="E2442" s="260" t="s">
        <v>1</v>
      </c>
      <c r="F2442" s="261" t="s">
        <v>824</v>
      </c>
      <c r="G2442" s="259"/>
      <c r="H2442" s="262">
        <v>3.6899999999999999</v>
      </c>
      <c r="I2442" s="263"/>
      <c r="J2442" s="259"/>
      <c r="K2442" s="259"/>
      <c r="L2442" s="264"/>
      <c r="M2442" s="265"/>
      <c r="N2442" s="266"/>
      <c r="O2442" s="266"/>
      <c r="P2442" s="266"/>
      <c r="Q2442" s="266"/>
      <c r="R2442" s="266"/>
      <c r="S2442" s="266"/>
      <c r="T2442" s="267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8" t="s">
        <v>233</v>
      </c>
      <c r="AU2442" s="268" t="s">
        <v>89</v>
      </c>
      <c r="AV2442" s="14" t="s">
        <v>89</v>
      </c>
      <c r="AW2442" s="14" t="s">
        <v>35</v>
      </c>
      <c r="AX2442" s="14" t="s">
        <v>80</v>
      </c>
      <c r="AY2442" s="268" t="s">
        <v>222</v>
      </c>
    </row>
    <row r="2443" s="14" customFormat="1">
      <c r="A2443" s="14"/>
      <c r="B2443" s="258"/>
      <c r="C2443" s="259"/>
      <c r="D2443" s="249" t="s">
        <v>233</v>
      </c>
      <c r="E2443" s="260" t="s">
        <v>1</v>
      </c>
      <c r="F2443" s="261" t="s">
        <v>827</v>
      </c>
      <c r="G2443" s="259"/>
      <c r="H2443" s="262">
        <v>1.5</v>
      </c>
      <c r="I2443" s="263"/>
      <c r="J2443" s="259"/>
      <c r="K2443" s="259"/>
      <c r="L2443" s="264"/>
      <c r="M2443" s="265"/>
      <c r="N2443" s="266"/>
      <c r="O2443" s="266"/>
      <c r="P2443" s="266"/>
      <c r="Q2443" s="266"/>
      <c r="R2443" s="266"/>
      <c r="S2443" s="266"/>
      <c r="T2443" s="267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68" t="s">
        <v>233</v>
      </c>
      <c r="AU2443" s="268" t="s">
        <v>89</v>
      </c>
      <c r="AV2443" s="14" t="s">
        <v>89</v>
      </c>
      <c r="AW2443" s="14" t="s">
        <v>35</v>
      </c>
      <c r="AX2443" s="14" t="s">
        <v>80</v>
      </c>
      <c r="AY2443" s="268" t="s">
        <v>222</v>
      </c>
    </row>
    <row r="2444" s="14" customFormat="1">
      <c r="A2444" s="14"/>
      <c r="B2444" s="258"/>
      <c r="C2444" s="259"/>
      <c r="D2444" s="249" t="s">
        <v>233</v>
      </c>
      <c r="E2444" s="260" t="s">
        <v>1</v>
      </c>
      <c r="F2444" s="261" t="s">
        <v>828</v>
      </c>
      <c r="G2444" s="259"/>
      <c r="H2444" s="262">
        <v>1.97</v>
      </c>
      <c r="I2444" s="263"/>
      <c r="J2444" s="259"/>
      <c r="K2444" s="259"/>
      <c r="L2444" s="264"/>
      <c r="M2444" s="265"/>
      <c r="N2444" s="266"/>
      <c r="O2444" s="266"/>
      <c r="P2444" s="266"/>
      <c r="Q2444" s="266"/>
      <c r="R2444" s="266"/>
      <c r="S2444" s="266"/>
      <c r="T2444" s="267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8" t="s">
        <v>233</v>
      </c>
      <c r="AU2444" s="268" t="s">
        <v>89</v>
      </c>
      <c r="AV2444" s="14" t="s">
        <v>89</v>
      </c>
      <c r="AW2444" s="14" t="s">
        <v>35</v>
      </c>
      <c r="AX2444" s="14" t="s">
        <v>80</v>
      </c>
      <c r="AY2444" s="268" t="s">
        <v>222</v>
      </c>
    </row>
    <row r="2445" s="14" customFormat="1">
      <c r="A2445" s="14"/>
      <c r="B2445" s="258"/>
      <c r="C2445" s="259"/>
      <c r="D2445" s="249" t="s">
        <v>233</v>
      </c>
      <c r="E2445" s="260" t="s">
        <v>1</v>
      </c>
      <c r="F2445" s="261" t="s">
        <v>829</v>
      </c>
      <c r="G2445" s="259"/>
      <c r="H2445" s="262">
        <v>2.3100000000000001</v>
      </c>
      <c r="I2445" s="263"/>
      <c r="J2445" s="259"/>
      <c r="K2445" s="259"/>
      <c r="L2445" s="264"/>
      <c r="M2445" s="265"/>
      <c r="N2445" s="266"/>
      <c r="O2445" s="266"/>
      <c r="P2445" s="266"/>
      <c r="Q2445" s="266"/>
      <c r="R2445" s="266"/>
      <c r="S2445" s="266"/>
      <c r="T2445" s="267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68" t="s">
        <v>233</v>
      </c>
      <c r="AU2445" s="268" t="s">
        <v>89</v>
      </c>
      <c r="AV2445" s="14" t="s">
        <v>89</v>
      </c>
      <c r="AW2445" s="14" t="s">
        <v>35</v>
      </c>
      <c r="AX2445" s="14" t="s">
        <v>80</v>
      </c>
      <c r="AY2445" s="268" t="s">
        <v>222</v>
      </c>
    </row>
    <row r="2446" s="14" customFormat="1">
      <c r="A2446" s="14"/>
      <c r="B2446" s="258"/>
      <c r="C2446" s="259"/>
      <c r="D2446" s="249" t="s">
        <v>233</v>
      </c>
      <c r="E2446" s="260" t="s">
        <v>1</v>
      </c>
      <c r="F2446" s="261" t="s">
        <v>831</v>
      </c>
      <c r="G2446" s="259"/>
      <c r="H2446" s="262">
        <v>6.3499999999999996</v>
      </c>
      <c r="I2446" s="263"/>
      <c r="J2446" s="259"/>
      <c r="K2446" s="259"/>
      <c r="L2446" s="264"/>
      <c r="M2446" s="265"/>
      <c r="N2446" s="266"/>
      <c r="O2446" s="266"/>
      <c r="P2446" s="266"/>
      <c r="Q2446" s="266"/>
      <c r="R2446" s="266"/>
      <c r="S2446" s="266"/>
      <c r="T2446" s="267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8" t="s">
        <v>233</v>
      </c>
      <c r="AU2446" s="268" t="s">
        <v>89</v>
      </c>
      <c r="AV2446" s="14" t="s">
        <v>89</v>
      </c>
      <c r="AW2446" s="14" t="s">
        <v>35</v>
      </c>
      <c r="AX2446" s="14" t="s">
        <v>80</v>
      </c>
      <c r="AY2446" s="268" t="s">
        <v>222</v>
      </c>
    </row>
    <row r="2447" s="15" customFormat="1">
      <c r="A2447" s="15"/>
      <c r="B2447" s="269"/>
      <c r="C2447" s="270"/>
      <c r="D2447" s="249" t="s">
        <v>233</v>
      </c>
      <c r="E2447" s="271" t="s">
        <v>1</v>
      </c>
      <c r="F2447" s="272" t="s">
        <v>242</v>
      </c>
      <c r="G2447" s="270"/>
      <c r="H2447" s="273">
        <v>31.809999999999999</v>
      </c>
      <c r="I2447" s="274"/>
      <c r="J2447" s="270"/>
      <c r="K2447" s="270"/>
      <c r="L2447" s="275"/>
      <c r="M2447" s="276"/>
      <c r="N2447" s="277"/>
      <c r="O2447" s="277"/>
      <c r="P2447" s="277"/>
      <c r="Q2447" s="277"/>
      <c r="R2447" s="277"/>
      <c r="S2447" s="277"/>
      <c r="T2447" s="278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79" t="s">
        <v>233</v>
      </c>
      <c r="AU2447" s="279" t="s">
        <v>89</v>
      </c>
      <c r="AV2447" s="15" t="s">
        <v>114</v>
      </c>
      <c r="AW2447" s="15" t="s">
        <v>35</v>
      </c>
      <c r="AX2447" s="15" t="s">
        <v>87</v>
      </c>
      <c r="AY2447" s="279" t="s">
        <v>222</v>
      </c>
    </row>
    <row r="2448" s="2" customFormat="1" ht="16.5" customHeight="1">
      <c r="A2448" s="40"/>
      <c r="B2448" s="41"/>
      <c r="C2448" s="229" t="s">
        <v>2055</v>
      </c>
      <c r="D2448" s="229" t="s">
        <v>225</v>
      </c>
      <c r="E2448" s="230" t="s">
        <v>2056</v>
      </c>
      <c r="F2448" s="231" t="s">
        <v>2057</v>
      </c>
      <c r="G2448" s="232" t="s">
        <v>526</v>
      </c>
      <c r="H2448" s="233">
        <v>152.09999999999999</v>
      </c>
      <c r="I2448" s="234"/>
      <c r="J2448" s="235">
        <f>ROUND(I2448*H2448,2)</f>
        <v>0</v>
      </c>
      <c r="K2448" s="231" t="s">
        <v>229</v>
      </c>
      <c r="L2448" s="46"/>
      <c r="M2448" s="236" t="s">
        <v>1</v>
      </c>
      <c r="N2448" s="237" t="s">
        <v>45</v>
      </c>
      <c r="O2448" s="93"/>
      <c r="P2448" s="238">
        <f>O2448*H2448</f>
        <v>0</v>
      </c>
      <c r="Q2448" s="238">
        <v>3.0000000000000001E-05</v>
      </c>
      <c r="R2448" s="238">
        <f>Q2448*H2448</f>
        <v>0.0045630000000000002</v>
      </c>
      <c r="S2448" s="238">
        <v>0</v>
      </c>
      <c r="T2448" s="239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40" t="s">
        <v>267</v>
      </c>
      <c r="AT2448" s="240" t="s">
        <v>225</v>
      </c>
      <c r="AU2448" s="240" t="s">
        <v>89</v>
      </c>
      <c r="AY2448" s="19" t="s">
        <v>222</v>
      </c>
      <c r="BE2448" s="241">
        <f>IF(N2448="základní",J2448,0)</f>
        <v>0</v>
      </c>
      <c r="BF2448" s="241">
        <f>IF(N2448="snížená",J2448,0)</f>
        <v>0</v>
      </c>
      <c r="BG2448" s="241">
        <f>IF(N2448="zákl. přenesená",J2448,0)</f>
        <v>0</v>
      </c>
      <c r="BH2448" s="241">
        <f>IF(N2448="sníž. přenesená",J2448,0)</f>
        <v>0</v>
      </c>
      <c r="BI2448" s="241">
        <f>IF(N2448="nulová",J2448,0)</f>
        <v>0</v>
      </c>
      <c r="BJ2448" s="19" t="s">
        <v>87</v>
      </c>
      <c r="BK2448" s="241">
        <f>ROUND(I2448*H2448,2)</f>
        <v>0</v>
      </c>
      <c r="BL2448" s="19" t="s">
        <v>267</v>
      </c>
      <c r="BM2448" s="240" t="s">
        <v>2058</v>
      </c>
    </row>
    <row r="2449" s="2" customFormat="1">
      <c r="A2449" s="40"/>
      <c r="B2449" s="41"/>
      <c r="C2449" s="42"/>
      <c r="D2449" s="242" t="s">
        <v>231</v>
      </c>
      <c r="E2449" s="42"/>
      <c r="F2449" s="243" t="s">
        <v>2059</v>
      </c>
      <c r="G2449" s="42"/>
      <c r="H2449" s="42"/>
      <c r="I2449" s="244"/>
      <c r="J2449" s="42"/>
      <c r="K2449" s="42"/>
      <c r="L2449" s="46"/>
      <c r="M2449" s="245"/>
      <c r="N2449" s="246"/>
      <c r="O2449" s="93"/>
      <c r="P2449" s="93"/>
      <c r="Q2449" s="93"/>
      <c r="R2449" s="93"/>
      <c r="S2449" s="93"/>
      <c r="T2449" s="94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9" t="s">
        <v>231</v>
      </c>
      <c r="AU2449" s="19" t="s">
        <v>89</v>
      </c>
    </row>
    <row r="2450" s="13" customFormat="1">
      <c r="A2450" s="13"/>
      <c r="B2450" s="247"/>
      <c r="C2450" s="248"/>
      <c r="D2450" s="249" t="s">
        <v>233</v>
      </c>
      <c r="E2450" s="250" t="s">
        <v>1</v>
      </c>
      <c r="F2450" s="251" t="s">
        <v>409</v>
      </c>
      <c r="G2450" s="248"/>
      <c r="H2450" s="250" t="s">
        <v>1</v>
      </c>
      <c r="I2450" s="252"/>
      <c r="J2450" s="248"/>
      <c r="K2450" s="248"/>
      <c r="L2450" s="253"/>
      <c r="M2450" s="254"/>
      <c r="N2450" s="255"/>
      <c r="O2450" s="255"/>
      <c r="P2450" s="255"/>
      <c r="Q2450" s="255"/>
      <c r="R2450" s="255"/>
      <c r="S2450" s="255"/>
      <c r="T2450" s="256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57" t="s">
        <v>233</v>
      </c>
      <c r="AU2450" s="257" t="s">
        <v>89</v>
      </c>
      <c r="AV2450" s="13" t="s">
        <v>87</v>
      </c>
      <c r="AW2450" s="13" t="s">
        <v>35</v>
      </c>
      <c r="AX2450" s="13" t="s">
        <v>80</v>
      </c>
      <c r="AY2450" s="257" t="s">
        <v>222</v>
      </c>
    </row>
    <row r="2451" s="14" customFormat="1">
      <c r="A2451" s="14"/>
      <c r="B2451" s="258"/>
      <c r="C2451" s="259"/>
      <c r="D2451" s="249" t="s">
        <v>233</v>
      </c>
      <c r="E2451" s="260" t="s">
        <v>1</v>
      </c>
      <c r="F2451" s="261" t="s">
        <v>849</v>
      </c>
      <c r="G2451" s="259"/>
      <c r="H2451" s="262">
        <v>7.9299999999999997</v>
      </c>
      <c r="I2451" s="263"/>
      <c r="J2451" s="259"/>
      <c r="K2451" s="259"/>
      <c r="L2451" s="264"/>
      <c r="M2451" s="265"/>
      <c r="N2451" s="266"/>
      <c r="O2451" s="266"/>
      <c r="P2451" s="266"/>
      <c r="Q2451" s="266"/>
      <c r="R2451" s="266"/>
      <c r="S2451" s="266"/>
      <c r="T2451" s="267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68" t="s">
        <v>233</v>
      </c>
      <c r="AU2451" s="268" t="s">
        <v>89</v>
      </c>
      <c r="AV2451" s="14" t="s">
        <v>89</v>
      </c>
      <c r="AW2451" s="14" t="s">
        <v>35</v>
      </c>
      <c r="AX2451" s="14" t="s">
        <v>80</v>
      </c>
      <c r="AY2451" s="268" t="s">
        <v>222</v>
      </c>
    </row>
    <row r="2452" s="14" customFormat="1">
      <c r="A2452" s="14"/>
      <c r="B2452" s="258"/>
      <c r="C2452" s="259"/>
      <c r="D2452" s="249" t="s">
        <v>233</v>
      </c>
      <c r="E2452" s="260" t="s">
        <v>1</v>
      </c>
      <c r="F2452" s="261" t="s">
        <v>850</v>
      </c>
      <c r="G2452" s="259"/>
      <c r="H2452" s="262">
        <v>11.050000000000001</v>
      </c>
      <c r="I2452" s="263"/>
      <c r="J2452" s="259"/>
      <c r="K2452" s="259"/>
      <c r="L2452" s="264"/>
      <c r="M2452" s="265"/>
      <c r="N2452" s="266"/>
      <c r="O2452" s="266"/>
      <c r="P2452" s="266"/>
      <c r="Q2452" s="266"/>
      <c r="R2452" s="266"/>
      <c r="S2452" s="266"/>
      <c r="T2452" s="267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68" t="s">
        <v>233</v>
      </c>
      <c r="AU2452" s="268" t="s">
        <v>89</v>
      </c>
      <c r="AV2452" s="14" t="s">
        <v>89</v>
      </c>
      <c r="AW2452" s="14" t="s">
        <v>35</v>
      </c>
      <c r="AX2452" s="14" t="s">
        <v>80</v>
      </c>
      <c r="AY2452" s="268" t="s">
        <v>222</v>
      </c>
    </row>
    <row r="2453" s="14" customFormat="1">
      <c r="A2453" s="14"/>
      <c r="B2453" s="258"/>
      <c r="C2453" s="259"/>
      <c r="D2453" s="249" t="s">
        <v>233</v>
      </c>
      <c r="E2453" s="260" t="s">
        <v>1</v>
      </c>
      <c r="F2453" s="261" t="s">
        <v>852</v>
      </c>
      <c r="G2453" s="259"/>
      <c r="H2453" s="262">
        <v>8.0500000000000007</v>
      </c>
      <c r="I2453" s="263"/>
      <c r="J2453" s="259"/>
      <c r="K2453" s="259"/>
      <c r="L2453" s="264"/>
      <c r="M2453" s="265"/>
      <c r="N2453" s="266"/>
      <c r="O2453" s="266"/>
      <c r="P2453" s="266"/>
      <c r="Q2453" s="266"/>
      <c r="R2453" s="266"/>
      <c r="S2453" s="266"/>
      <c r="T2453" s="267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68" t="s">
        <v>233</v>
      </c>
      <c r="AU2453" s="268" t="s">
        <v>89</v>
      </c>
      <c r="AV2453" s="14" t="s">
        <v>89</v>
      </c>
      <c r="AW2453" s="14" t="s">
        <v>35</v>
      </c>
      <c r="AX2453" s="14" t="s">
        <v>80</v>
      </c>
      <c r="AY2453" s="268" t="s">
        <v>222</v>
      </c>
    </row>
    <row r="2454" s="14" customFormat="1">
      <c r="A2454" s="14"/>
      <c r="B2454" s="258"/>
      <c r="C2454" s="259"/>
      <c r="D2454" s="249" t="s">
        <v>233</v>
      </c>
      <c r="E2454" s="260" t="s">
        <v>1</v>
      </c>
      <c r="F2454" s="261" t="s">
        <v>853</v>
      </c>
      <c r="G2454" s="259"/>
      <c r="H2454" s="262">
        <v>6</v>
      </c>
      <c r="I2454" s="263"/>
      <c r="J2454" s="259"/>
      <c r="K2454" s="259"/>
      <c r="L2454" s="264"/>
      <c r="M2454" s="265"/>
      <c r="N2454" s="266"/>
      <c r="O2454" s="266"/>
      <c r="P2454" s="266"/>
      <c r="Q2454" s="266"/>
      <c r="R2454" s="266"/>
      <c r="S2454" s="266"/>
      <c r="T2454" s="267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8" t="s">
        <v>233</v>
      </c>
      <c r="AU2454" s="268" t="s">
        <v>89</v>
      </c>
      <c r="AV2454" s="14" t="s">
        <v>89</v>
      </c>
      <c r="AW2454" s="14" t="s">
        <v>35</v>
      </c>
      <c r="AX2454" s="14" t="s">
        <v>80</v>
      </c>
      <c r="AY2454" s="268" t="s">
        <v>222</v>
      </c>
    </row>
    <row r="2455" s="14" customFormat="1">
      <c r="A2455" s="14"/>
      <c r="B2455" s="258"/>
      <c r="C2455" s="259"/>
      <c r="D2455" s="249" t="s">
        <v>233</v>
      </c>
      <c r="E2455" s="260" t="s">
        <v>1</v>
      </c>
      <c r="F2455" s="261" t="s">
        <v>855</v>
      </c>
      <c r="G2455" s="259"/>
      <c r="H2455" s="262">
        <v>8.0999999999999996</v>
      </c>
      <c r="I2455" s="263"/>
      <c r="J2455" s="259"/>
      <c r="K2455" s="259"/>
      <c r="L2455" s="264"/>
      <c r="M2455" s="265"/>
      <c r="N2455" s="266"/>
      <c r="O2455" s="266"/>
      <c r="P2455" s="266"/>
      <c r="Q2455" s="266"/>
      <c r="R2455" s="266"/>
      <c r="S2455" s="266"/>
      <c r="T2455" s="267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68" t="s">
        <v>233</v>
      </c>
      <c r="AU2455" s="268" t="s">
        <v>89</v>
      </c>
      <c r="AV2455" s="14" t="s">
        <v>89</v>
      </c>
      <c r="AW2455" s="14" t="s">
        <v>35</v>
      </c>
      <c r="AX2455" s="14" t="s">
        <v>80</v>
      </c>
      <c r="AY2455" s="268" t="s">
        <v>222</v>
      </c>
    </row>
    <row r="2456" s="14" customFormat="1">
      <c r="A2456" s="14"/>
      <c r="B2456" s="258"/>
      <c r="C2456" s="259"/>
      <c r="D2456" s="249" t="s">
        <v>233</v>
      </c>
      <c r="E2456" s="260" t="s">
        <v>1</v>
      </c>
      <c r="F2456" s="261" t="s">
        <v>856</v>
      </c>
      <c r="G2456" s="259"/>
      <c r="H2456" s="262">
        <v>6</v>
      </c>
      <c r="I2456" s="263"/>
      <c r="J2456" s="259"/>
      <c r="K2456" s="259"/>
      <c r="L2456" s="264"/>
      <c r="M2456" s="265"/>
      <c r="N2456" s="266"/>
      <c r="O2456" s="266"/>
      <c r="P2456" s="266"/>
      <c r="Q2456" s="266"/>
      <c r="R2456" s="266"/>
      <c r="S2456" s="266"/>
      <c r="T2456" s="267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68" t="s">
        <v>233</v>
      </c>
      <c r="AU2456" s="268" t="s">
        <v>89</v>
      </c>
      <c r="AV2456" s="14" t="s">
        <v>89</v>
      </c>
      <c r="AW2456" s="14" t="s">
        <v>35</v>
      </c>
      <c r="AX2456" s="14" t="s">
        <v>80</v>
      </c>
      <c r="AY2456" s="268" t="s">
        <v>222</v>
      </c>
    </row>
    <row r="2457" s="14" customFormat="1">
      <c r="A2457" s="14"/>
      <c r="B2457" s="258"/>
      <c r="C2457" s="259"/>
      <c r="D2457" s="249" t="s">
        <v>233</v>
      </c>
      <c r="E2457" s="260" t="s">
        <v>1</v>
      </c>
      <c r="F2457" s="261" t="s">
        <v>857</v>
      </c>
      <c r="G2457" s="259"/>
      <c r="H2457" s="262">
        <v>11.6</v>
      </c>
      <c r="I2457" s="263"/>
      <c r="J2457" s="259"/>
      <c r="K2457" s="259"/>
      <c r="L2457" s="264"/>
      <c r="M2457" s="265"/>
      <c r="N2457" s="266"/>
      <c r="O2457" s="266"/>
      <c r="P2457" s="266"/>
      <c r="Q2457" s="266"/>
      <c r="R2457" s="266"/>
      <c r="S2457" s="266"/>
      <c r="T2457" s="267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8" t="s">
        <v>233</v>
      </c>
      <c r="AU2457" s="268" t="s">
        <v>89</v>
      </c>
      <c r="AV2457" s="14" t="s">
        <v>89</v>
      </c>
      <c r="AW2457" s="14" t="s">
        <v>35</v>
      </c>
      <c r="AX2457" s="14" t="s">
        <v>80</v>
      </c>
      <c r="AY2457" s="268" t="s">
        <v>222</v>
      </c>
    </row>
    <row r="2458" s="14" customFormat="1">
      <c r="A2458" s="14"/>
      <c r="B2458" s="258"/>
      <c r="C2458" s="259"/>
      <c r="D2458" s="249" t="s">
        <v>233</v>
      </c>
      <c r="E2458" s="260" t="s">
        <v>1</v>
      </c>
      <c r="F2458" s="261" t="s">
        <v>858</v>
      </c>
      <c r="G2458" s="259"/>
      <c r="H2458" s="262">
        <v>9.4000000000000004</v>
      </c>
      <c r="I2458" s="263"/>
      <c r="J2458" s="259"/>
      <c r="K2458" s="259"/>
      <c r="L2458" s="264"/>
      <c r="M2458" s="265"/>
      <c r="N2458" s="266"/>
      <c r="O2458" s="266"/>
      <c r="P2458" s="266"/>
      <c r="Q2458" s="266"/>
      <c r="R2458" s="266"/>
      <c r="S2458" s="266"/>
      <c r="T2458" s="267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68" t="s">
        <v>233</v>
      </c>
      <c r="AU2458" s="268" t="s">
        <v>89</v>
      </c>
      <c r="AV2458" s="14" t="s">
        <v>89</v>
      </c>
      <c r="AW2458" s="14" t="s">
        <v>35</v>
      </c>
      <c r="AX2458" s="14" t="s">
        <v>80</v>
      </c>
      <c r="AY2458" s="268" t="s">
        <v>222</v>
      </c>
    </row>
    <row r="2459" s="14" customFormat="1">
      <c r="A2459" s="14"/>
      <c r="B2459" s="258"/>
      <c r="C2459" s="259"/>
      <c r="D2459" s="249" t="s">
        <v>233</v>
      </c>
      <c r="E2459" s="260" t="s">
        <v>1</v>
      </c>
      <c r="F2459" s="261" t="s">
        <v>859</v>
      </c>
      <c r="G2459" s="259"/>
      <c r="H2459" s="262">
        <v>3.7599999999999998</v>
      </c>
      <c r="I2459" s="263"/>
      <c r="J2459" s="259"/>
      <c r="K2459" s="259"/>
      <c r="L2459" s="264"/>
      <c r="M2459" s="265"/>
      <c r="N2459" s="266"/>
      <c r="O2459" s="266"/>
      <c r="P2459" s="266"/>
      <c r="Q2459" s="266"/>
      <c r="R2459" s="266"/>
      <c r="S2459" s="266"/>
      <c r="T2459" s="267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8" t="s">
        <v>233</v>
      </c>
      <c r="AU2459" s="268" t="s">
        <v>89</v>
      </c>
      <c r="AV2459" s="14" t="s">
        <v>89</v>
      </c>
      <c r="AW2459" s="14" t="s">
        <v>35</v>
      </c>
      <c r="AX2459" s="14" t="s">
        <v>80</v>
      </c>
      <c r="AY2459" s="268" t="s">
        <v>222</v>
      </c>
    </row>
    <row r="2460" s="14" customFormat="1">
      <c r="A2460" s="14"/>
      <c r="B2460" s="258"/>
      <c r="C2460" s="259"/>
      <c r="D2460" s="249" t="s">
        <v>233</v>
      </c>
      <c r="E2460" s="260" t="s">
        <v>1</v>
      </c>
      <c r="F2460" s="261" t="s">
        <v>860</v>
      </c>
      <c r="G2460" s="259"/>
      <c r="H2460" s="262">
        <v>4.2599999999999998</v>
      </c>
      <c r="I2460" s="263"/>
      <c r="J2460" s="259"/>
      <c r="K2460" s="259"/>
      <c r="L2460" s="264"/>
      <c r="M2460" s="265"/>
      <c r="N2460" s="266"/>
      <c r="O2460" s="266"/>
      <c r="P2460" s="266"/>
      <c r="Q2460" s="266"/>
      <c r="R2460" s="266"/>
      <c r="S2460" s="266"/>
      <c r="T2460" s="267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68" t="s">
        <v>233</v>
      </c>
      <c r="AU2460" s="268" t="s">
        <v>89</v>
      </c>
      <c r="AV2460" s="14" t="s">
        <v>89</v>
      </c>
      <c r="AW2460" s="14" t="s">
        <v>35</v>
      </c>
      <c r="AX2460" s="14" t="s">
        <v>80</v>
      </c>
      <c r="AY2460" s="268" t="s">
        <v>222</v>
      </c>
    </row>
    <row r="2461" s="14" customFormat="1">
      <c r="A2461" s="14"/>
      <c r="B2461" s="258"/>
      <c r="C2461" s="259"/>
      <c r="D2461" s="249" t="s">
        <v>233</v>
      </c>
      <c r="E2461" s="260" t="s">
        <v>1</v>
      </c>
      <c r="F2461" s="261" t="s">
        <v>861</v>
      </c>
      <c r="G2461" s="259"/>
      <c r="H2461" s="262">
        <v>6.2999999999999998</v>
      </c>
      <c r="I2461" s="263"/>
      <c r="J2461" s="259"/>
      <c r="K2461" s="259"/>
      <c r="L2461" s="264"/>
      <c r="M2461" s="265"/>
      <c r="N2461" s="266"/>
      <c r="O2461" s="266"/>
      <c r="P2461" s="266"/>
      <c r="Q2461" s="266"/>
      <c r="R2461" s="266"/>
      <c r="S2461" s="266"/>
      <c r="T2461" s="267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68" t="s">
        <v>233</v>
      </c>
      <c r="AU2461" s="268" t="s">
        <v>89</v>
      </c>
      <c r="AV2461" s="14" t="s">
        <v>89</v>
      </c>
      <c r="AW2461" s="14" t="s">
        <v>35</v>
      </c>
      <c r="AX2461" s="14" t="s">
        <v>80</v>
      </c>
      <c r="AY2461" s="268" t="s">
        <v>222</v>
      </c>
    </row>
    <row r="2462" s="14" customFormat="1">
      <c r="A2462" s="14"/>
      <c r="B2462" s="258"/>
      <c r="C2462" s="259"/>
      <c r="D2462" s="249" t="s">
        <v>233</v>
      </c>
      <c r="E2462" s="260" t="s">
        <v>1</v>
      </c>
      <c r="F2462" s="261" t="s">
        <v>862</v>
      </c>
      <c r="G2462" s="259"/>
      <c r="H2462" s="262">
        <v>28.93</v>
      </c>
      <c r="I2462" s="263"/>
      <c r="J2462" s="259"/>
      <c r="K2462" s="259"/>
      <c r="L2462" s="264"/>
      <c r="M2462" s="265"/>
      <c r="N2462" s="266"/>
      <c r="O2462" s="266"/>
      <c r="P2462" s="266"/>
      <c r="Q2462" s="266"/>
      <c r="R2462" s="266"/>
      <c r="S2462" s="266"/>
      <c r="T2462" s="267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8" t="s">
        <v>233</v>
      </c>
      <c r="AU2462" s="268" t="s">
        <v>89</v>
      </c>
      <c r="AV2462" s="14" t="s">
        <v>89</v>
      </c>
      <c r="AW2462" s="14" t="s">
        <v>35</v>
      </c>
      <c r="AX2462" s="14" t="s">
        <v>80</v>
      </c>
      <c r="AY2462" s="268" t="s">
        <v>222</v>
      </c>
    </row>
    <row r="2463" s="14" customFormat="1">
      <c r="A2463" s="14"/>
      <c r="B2463" s="258"/>
      <c r="C2463" s="259"/>
      <c r="D2463" s="249" t="s">
        <v>233</v>
      </c>
      <c r="E2463" s="260" t="s">
        <v>1</v>
      </c>
      <c r="F2463" s="261" t="s">
        <v>863</v>
      </c>
      <c r="G2463" s="259"/>
      <c r="H2463" s="262">
        <v>10.220000000000001</v>
      </c>
      <c r="I2463" s="263"/>
      <c r="J2463" s="259"/>
      <c r="K2463" s="259"/>
      <c r="L2463" s="264"/>
      <c r="M2463" s="265"/>
      <c r="N2463" s="266"/>
      <c r="O2463" s="266"/>
      <c r="P2463" s="266"/>
      <c r="Q2463" s="266"/>
      <c r="R2463" s="266"/>
      <c r="S2463" s="266"/>
      <c r="T2463" s="267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8" t="s">
        <v>233</v>
      </c>
      <c r="AU2463" s="268" t="s">
        <v>89</v>
      </c>
      <c r="AV2463" s="14" t="s">
        <v>89</v>
      </c>
      <c r="AW2463" s="14" t="s">
        <v>35</v>
      </c>
      <c r="AX2463" s="14" t="s">
        <v>80</v>
      </c>
      <c r="AY2463" s="268" t="s">
        <v>222</v>
      </c>
    </row>
    <row r="2464" s="14" customFormat="1">
      <c r="A2464" s="14"/>
      <c r="B2464" s="258"/>
      <c r="C2464" s="259"/>
      <c r="D2464" s="249" t="s">
        <v>233</v>
      </c>
      <c r="E2464" s="260" t="s">
        <v>1</v>
      </c>
      <c r="F2464" s="261" t="s">
        <v>864</v>
      </c>
      <c r="G2464" s="259"/>
      <c r="H2464" s="262">
        <v>10.699999999999999</v>
      </c>
      <c r="I2464" s="263"/>
      <c r="J2464" s="259"/>
      <c r="K2464" s="259"/>
      <c r="L2464" s="264"/>
      <c r="M2464" s="265"/>
      <c r="N2464" s="266"/>
      <c r="O2464" s="266"/>
      <c r="P2464" s="266"/>
      <c r="Q2464" s="266"/>
      <c r="R2464" s="266"/>
      <c r="S2464" s="266"/>
      <c r="T2464" s="267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68" t="s">
        <v>233</v>
      </c>
      <c r="AU2464" s="268" t="s">
        <v>89</v>
      </c>
      <c r="AV2464" s="14" t="s">
        <v>89</v>
      </c>
      <c r="AW2464" s="14" t="s">
        <v>35</v>
      </c>
      <c r="AX2464" s="14" t="s">
        <v>80</v>
      </c>
      <c r="AY2464" s="268" t="s">
        <v>222</v>
      </c>
    </row>
    <row r="2465" s="14" customFormat="1">
      <c r="A2465" s="14"/>
      <c r="B2465" s="258"/>
      <c r="C2465" s="259"/>
      <c r="D2465" s="249" t="s">
        <v>233</v>
      </c>
      <c r="E2465" s="260" t="s">
        <v>1</v>
      </c>
      <c r="F2465" s="261" t="s">
        <v>865</v>
      </c>
      <c r="G2465" s="259"/>
      <c r="H2465" s="262">
        <v>12.75</v>
      </c>
      <c r="I2465" s="263"/>
      <c r="J2465" s="259"/>
      <c r="K2465" s="259"/>
      <c r="L2465" s="264"/>
      <c r="M2465" s="265"/>
      <c r="N2465" s="266"/>
      <c r="O2465" s="266"/>
      <c r="P2465" s="266"/>
      <c r="Q2465" s="266"/>
      <c r="R2465" s="266"/>
      <c r="S2465" s="266"/>
      <c r="T2465" s="267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68" t="s">
        <v>233</v>
      </c>
      <c r="AU2465" s="268" t="s">
        <v>89</v>
      </c>
      <c r="AV2465" s="14" t="s">
        <v>89</v>
      </c>
      <c r="AW2465" s="14" t="s">
        <v>35</v>
      </c>
      <c r="AX2465" s="14" t="s">
        <v>80</v>
      </c>
      <c r="AY2465" s="268" t="s">
        <v>222</v>
      </c>
    </row>
    <row r="2466" s="14" customFormat="1">
      <c r="A2466" s="14"/>
      <c r="B2466" s="258"/>
      <c r="C2466" s="259"/>
      <c r="D2466" s="249" t="s">
        <v>233</v>
      </c>
      <c r="E2466" s="260" t="s">
        <v>1</v>
      </c>
      <c r="F2466" s="261" t="s">
        <v>866</v>
      </c>
      <c r="G2466" s="259"/>
      <c r="H2466" s="262">
        <v>7.0499999999999998</v>
      </c>
      <c r="I2466" s="263"/>
      <c r="J2466" s="259"/>
      <c r="K2466" s="259"/>
      <c r="L2466" s="264"/>
      <c r="M2466" s="265"/>
      <c r="N2466" s="266"/>
      <c r="O2466" s="266"/>
      <c r="P2466" s="266"/>
      <c r="Q2466" s="266"/>
      <c r="R2466" s="266"/>
      <c r="S2466" s="266"/>
      <c r="T2466" s="267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68" t="s">
        <v>233</v>
      </c>
      <c r="AU2466" s="268" t="s">
        <v>89</v>
      </c>
      <c r="AV2466" s="14" t="s">
        <v>89</v>
      </c>
      <c r="AW2466" s="14" t="s">
        <v>35</v>
      </c>
      <c r="AX2466" s="14" t="s">
        <v>80</v>
      </c>
      <c r="AY2466" s="268" t="s">
        <v>222</v>
      </c>
    </row>
    <row r="2467" s="15" customFormat="1">
      <c r="A2467" s="15"/>
      <c r="B2467" s="269"/>
      <c r="C2467" s="270"/>
      <c r="D2467" s="249" t="s">
        <v>233</v>
      </c>
      <c r="E2467" s="271" t="s">
        <v>1</v>
      </c>
      <c r="F2467" s="272" t="s">
        <v>242</v>
      </c>
      <c r="G2467" s="270"/>
      <c r="H2467" s="273">
        <v>152.09999999999999</v>
      </c>
      <c r="I2467" s="274"/>
      <c r="J2467" s="270"/>
      <c r="K2467" s="270"/>
      <c r="L2467" s="275"/>
      <c r="M2467" s="276"/>
      <c r="N2467" s="277"/>
      <c r="O2467" s="277"/>
      <c r="P2467" s="277"/>
      <c r="Q2467" s="277"/>
      <c r="R2467" s="277"/>
      <c r="S2467" s="277"/>
      <c r="T2467" s="278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T2467" s="279" t="s">
        <v>233</v>
      </c>
      <c r="AU2467" s="279" t="s">
        <v>89</v>
      </c>
      <c r="AV2467" s="15" t="s">
        <v>114</v>
      </c>
      <c r="AW2467" s="15" t="s">
        <v>35</v>
      </c>
      <c r="AX2467" s="15" t="s">
        <v>87</v>
      </c>
      <c r="AY2467" s="279" t="s">
        <v>222</v>
      </c>
    </row>
    <row r="2468" s="2" customFormat="1" ht="16.5" customHeight="1">
      <c r="A2468" s="40"/>
      <c r="B2468" s="41"/>
      <c r="C2468" s="229" t="s">
        <v>2060</v>
      </c>
      <c r="D2468" s="229" t="s">
        <v>225</v>
      </c>
      <c r="E2468" s="230" t="s">
        <v>2061</v>
      </c>
      <c r="F2468" s="231" t="s">
        <v>2062</v>
      </c>
      <c r="G2468" s="232" t="s">
        <v>477</v>
      </c>
      <c r="H2468" s="233">
        <v>36</v>
      </c>
      <c r="I2468" s="234"/>
      <c r="J2468" s="235">
        <f>ROUND(I2468*H2468,2)</f>
        <v>0</v>
      </c>
      <c r="K2468" s="231" t="s">
        <v>229</v>
      </c>
      <c r="L2468" s="46"/>
      <c r="M2468" s="236" t="s">
        <v>1</v>
      </c>
      <c r="N2468" s="237" t="s">
        <v>45</v>
      </c>
      <c r="O2468" s="93"/>
      <c r="P2468" s="238">
        <f>O2468*H2468</f>
        <v>0</v>
      </c>
      <c r="Q2468" s="238">
        <v>0.00021000000000000001</v>
      </c>
      <c r="R2468" s="238">
        <f>Q2468*H2468</f>
        <v>0.0075600000000000007</v>
      </c>
      <c r="S2468" s="238">
        <v>0</v>
      </c>
      <c r="T2468" s="239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40" t="s">
        <v>267</v>
      </c>
      <c r="AT2468" s="240" t="s">
        <v>225</v>
      </c>
      <c r="AU2468" s="240" t="s">
        <v>89</v>
      </c>
      <c r="AY2468" s="19" t="s">
        <v>222</v>
      </c>
      <c r="BE2468" s="241">
        <f>IF(N2468="základní",J2468,0)</f>
        <v>0</v>
      </c>
      <c r="BF2468" s="241">
        <f>IF(N2468="snížená",J2468,0)</f>
        <v>0</v>
      </c>
      <c r="BG2468" s="241">
        <f>IF(N2468="zákl. přenesená",J2468,0)</f>
        <v>0</v>
      </c>
      <c r="BH2468" s="241">
        <f>IF(N2468="sníž. přenesená",J2468,0)</f>
        <v>0</v>
      </c>
      <c r="BI2468" s="241">
        <f>IF(N2468="nulová",J2468,0)</f>
        <v>0</v>
      </c>
      <c r="BJ2468" s="19" t="s">
        <v>87</v>
      </c>
      <c r="BK2468" s="241">
        <f>ROUND(I2468*H2468,2)</f>
        <v>0</v>
      </c>
      <c r="BL2468" s="19" t="s">
        <v>267</v>
      </c>
      <c r="BM2468" s="240" t="s">
        <v>2063</v>
      </c>
    </row>
    <row r="2469" s="2" customFormat="1">
      <c r="A2469" s="40"/>
      <c r="B2469" s="41"/>
      <c r="C2469" s="42"/>
      <c r="D2469" s="242" t="s">
        <v>231</v>
      </c>
      <c r="E2469" s="42"/>
      <c r="F2469" s="243" t="s">
        <v>2064</v>
      </c>
      <c r="G2469" s="42"/>
      <c r="H2469" s="42"/>
      <c r="I2469" s="244"/>
      <c r="J2469" s="42"/>
      <c r="K2469" s="42"/>
      <c r="L2469" s="46"/>
      <c r="M2469" s="245"/>
      <c r="N2469" s="246"/>
      <c r="O2469" s="93"/>
      <c r="P2469" s="93"/>
      <c r="Q2469" s="93"/>
      <c r="R2469" s="93"/>
      <c r="S2469" s="93"/>
      <c r="T2469" s="94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9" t="s">
        <v>231</v>
      </c>
      <c r="AU2469" s="19" t="s">
        <v>89</v>
      </c>
    </row>
    <row r="2470" s="13" customFormat="1">
      <c r="A2470" s="13"/>
      <c r="B2470" s="247"/>
      <c r="C2470" s="248"/>
      <c r="D2470" s="249" t="s">
        <v>233</v>
      </c>
      <c r="E2470" s="250" t="s">
        <v>1</v>
      </c>
      <c r="F2470" s="251" t="s">
        <v>409</v>
      </c>
      <c r="G2470" s="248"/>
      <c r="H2470" s="250" t="s">
        <v>1</v>
      </c>
      <c r="I2470" s="252"/>
      <c r="J2470" s="248"/>
      <c r="K2470" s="248"/>
      <c r="L2470" s="253"/>
      <c r="M2470" s="254"/>
      <c r="N2470" s="255"/>
      <c r="O2470" s="255"/>
      <c r="P2470" s="255"/>
      <c r="Q2470" s="255"/>
      <c r="R2470" s="255"/>
      <c r="S2470" s="255"/>
      <c r="T2470" s="256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7" t="s">
        <v>233</v>
      </c>
      <c r="AU2470" s="257" t="s">
        <v>89</v>
      </c>
      <c r="AV2470" s="13" t="s">
        <v>87</v>
      </c>
      <c r="AW2470" s="13" t="s">
        <v>35</v>
      </c>
      <c r="AX2470" s="13" t="s">
        <v>80</v>
      </c>
      <c r="AY2470" s="257" t="s">
        <v>222</v>
      </c>
    </row>
    <row r="2471" s="14" customFormat="1">
      <c r="A2471" s="14"/>
      <c r="B2471" s="258"/>
      <c r="C2471" s="259"/>
      <c r="D2471" s="249" t="s">
        <v>233</v>
      </c>
      <c r="E2471" s="260" t="s">
        <v>1</v>
      </c>
      <c r="F2471" s="261" t="s">
        <v>2065</v>
      </c>
      <c r="G2471" s="259"/>
      <c r="H2471" s="262">
        <v>4</v>
      </c>
      <c r="I2471" s="263"/>
      <c r="J2471" s="259"/>
      <c r="K2471" s="259"/>
      <c r="L2471" s="264"/>
      <c r="M2471" s="265"/>
      <c r="N2471" s="266"/>
      <c r="O2471" s="266"/>
      <c r="P2471" s="266"/>
      <c r="Q2471" s="266"/>
      <c r="R2471" s="266"/>
      <c r="S2471" s="266"/>
      <c r="T2471" s="267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8" t="s">
        <v>233</v>
      </c>
      <c r="AU2471" s="268" t="s">
        <v>89</v>
      </c>
      <c r="AV2471" s="14" t="s">
        <v>89</v>
      </c>
      <c r="AW2471" s="14" t="s">
        <v>35</v>
      </c>
      <c r="AX2471" s="14" t="s">
        <v>80</v>
      </c>
      <c r="AY2471" s="268" t="s">
        <v>222</v>
      </c>
    </row>
    <row r="2472" s="14" customFormat="1">
      <c r="A2472" s="14"/>
      <c r="B2472" s="258"/>
      <c r="C2472" s="259"/>
      <c r="D2472" s="249" t="s">
        <v>233</v>
      </c>
      <c r="E2472" s="260" t="s">
        <v>1</v>
      </c>
      <c r="F2472" s="261" t="s">
        <v>2066</v>
      </c>
      <c r="G2472" s="259"/>
      <c r="H2472" s="262">
        <v>4</v>
      </c>
      <c r="I2472" s="263"/>
      <c r="J2472" s="259"/>
      <c r="K2472" s="259"/>
      <c r="L2472" s="264"/>
      <c r="M2472" s="265"/>
      <c r="N2472" s="266"/>
      <c r="O2472" s="266"/>
      <c r="P2472" s="266"/>
      <c r="Q2472" s="266"/>
      <c r="R2472" s="266"/>
      <c r="S2472" s="266"/>
      <c r="T2472" s="267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68" t="s">
        <v>233</v>
      </c>
      <c r="AU2472" s="268" t="s">
        <v>89</v>
      </c>
      <c r="AV2472" s="14" t="s">
        <v>89</v>
      </c>
      <c r="AW2472" s="14" t="s">
        <v>35</v>
      </c>
      <c r="AX2472" s="14" t="s">
        <v>80</v>
      </c>
      <c r="AY2472" s="268" t="s">
        <v>222</v>
      </c>
    </row>
    <row r="2473" s="14" customFormat="1">
      <c r="A2473" s="14"/>
      <c r="B2473" s="258"/>
      <c r="C2473" s="259"/>
      <c r="D2473" s="249" t="s">
        <v>233</v>
      </c>
      <c r="E2473" s="260" t="s">
        <v>1</v>
      </c>
      <c r="F2473" s="261" t="s">
        <v>2067</v>
      </c>
      <c r="G2473" s="259"/>
      <c r="H2473" s="262">
        <v>4</v>
      </c>
      <c r="I2473" s="263"/>
      <c r="J2473" s="259"/>
      <c r="K2473" s="259"/>
      <c r="L2473" s="264"/>
      <c r="M2473" s="265"/>
      <c r="N2473" s="266"/>
      <c r="O2473" s="266"/>
      <c r="P2473" s="266"/>
      <c r="Q2473" s="266"/>
      <c r="R2473" s="266"/>
      <c r="S2473" s="266"/>
      <c r="T2473" s="267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68" t="s">
        <v>233</v>
      </c>
      <c r="AU2473" s="268" t="s">
        <v>89</v>
      </c>
      <c r="AV2473" s="14" t="s">
        <v>89</v>
      </c>
      <c r="AW2473" s="14" t="s">
        <v>35</v>
      </c>
      <c r="AX2473" s="14" t="s">
        <v>80</v>
      </c>
      <c r="AY2473" s="268" t="s">
        <v>222</v>
      </c>
    </row>
    <row r="2474" s="14" customFormat="1">
      <c r="A2474" s="14"/>
      <c r="B2474" s="258"/>
      <c r="C2474" s="259"/>
      <c r="D2474" s="249" t="s">
        <v>233</v>
      </c>
      <c r="E2474" s="260" t="s">
        <v>1</v>
      </c>
      <c r="F2474" s="261" t="s">
        <v>2068</v>
      </c>
      <c r="G2474" s="259"/>
      <c r="H2474" s="262">
        <v>4</v>
      </c>
      <c r="I2474" s="263"/>
      <c r="J2474" s="259"/>
      <c r="K2474" s="259"/>
      <c r="L2474" s="264"/>
      <c r="M2474" s="265"/>
      <c r="N2474" s="266"/>
      <c r="O2474" s="266"/>
      <c r="P2474" s="266"/>
      <c r="Q2474" s="266"/>
      <c r="R2474" s="266"/>
      <c r="S2474" s="266"/>
      <c r="T2474" s="267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8" t="s">
        <v>233</v>
      </c>
      <c r="AU2474" s="268" t="s">
        <v>89</v>
      </c>
      <c r="AV2474" s="14" t="s">
        <v>89</v>
      </c>
      <c r="AW2474" s="14" t="s">
        <v>35</v>
      </c>
      <c r="AX2474" s="14" t="s">
        <v>80</v>
      </c>
      <c r="AY2474" s="268" t="s">
        <v>222</v>
      </c>
    </row>
    <row r="2475" s="14" customFormat="1">
      <c r="A2475" s="14"/>
      <c r="B2475" s="258"/>
      <c r="C2475" s="259"/>
      <c r="D2475" s="249" t="s">
        <v>233</v>
      </c>
      <c r="E2475" s="260" t="s">
        <v>1</v>
      </c>
      <c r="F2475" s="261" t="s">
        <v>2069</v>
      </c>
      <c r="G2475" s="259"/>
      <c r="H2475" s="262">
        <v>4</v>
      </c>
      <c r="I2475" s="263"/>
      <c r="J2475" s="259"/>
      <c r="K2475" s="259"/>
      <c r="L2475" s="264"/>
      <c r="M2475" s="265"/>
      <c r="N2475" s="266"/>
      <c r="O2475" s="266"/>
      <c r="P2475" s="266"/>
      <c r="Q2475" s="266"/>
      <c r="R2475" s="266"/>
      <c r="S2475" s="266"/>
      <c r="T2475" s="267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68" t="s">
        <v>233</v>
      </c>
      <c r="AU2475" s="268" t="s">
        <v>89</v>
      </c>
      <c r="AV2475" s="14" t="s">
        <v>89</v>
      </c>
      <c r="AW2475" s="14" t="s">
        <v>35</v>
      </c>
      <c r="AX2475" s="14" t="s">
        <v>80</v>
      </c>
      <c r="AY2475" s="268" t="s">
        <v>222</v>
      </c>
    </row>
    <row r="2476" s="14" customFormat="1">
      <c r="A2476" s="14"/>
      <c r="B2476" s="258"/>
      <c r="C2476" s="259"/>
      <c r="D2476" s="249" t="s">
        <v>233</v>
      </c>
      <c r="E2476" s="260" t="s">
        <v>1</v>
      </c>
      <c r="F2476" s="261" t="s">
        <v>2070</v>
      </c>
      <c r="G2476" s="259"/>
      <c r="H2476" s="262">
        <v>4</v>
      </c>
      <c r="I2476" s="263"/>
      <c r="J2476" s="259"/>
      <c r="K2476" s="259"/>
      <c r="L2476" s="264"/>
      <c r="M2476" s="265"/>
      <c r="N2476" s="266"/>
      <c r="O2476" s="266"/>
      <c r="P2476" s="266"/>
      <c r="Q2476" s="266"/>
      <c r="R2476" s="266"/>
      <c r="S2476" s="266"/>
      <c r="T2476" s="267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68" t="s">
        <v>233</v>
      </c>
      <c r="AU2476" s="268" t="s">
        <v>89</v>
      </c>
      <c r="AV2476" s="14" t="s">
        <v>89</v>
      </c>
      <c r="AW2476" s="14" t="s">
        <v>35</v>
      </c>
      <c r="AX2476" s="14" t="s">
        <v>80</v>
      </c>
      <c r="AY2476" s="268" t="s">
        <v>222</v>
      </c>
    </row>
    <row r="2477" s="14" customFormat="1">
      <c r="A2477" s="14"/>
      <c r="B2477" s="258"/>
      <c r="C2477" s="259"/>
      <c r="D2477" s="249" t="s">
        <v>233</v>
      </c>
      <c r="E2477" s="260" t="s">
        <v>1</v>
      </c>
      <c r="F2477" s="261" t="s">
        <v>2071</v>
      </c>
      <c r="G2477" s="259"/>
      <c r="H2477" s="262">
        <v>4</v>
      </c>
      <c r="I2477" s="263"/>
      <c r="J2477" s="259"/>
      <c r="K2477" s="259"/>
      <c r="L2477" s="264"/>
      <c r="M2477" s="265"/>
      <c r="N2477" s="266"/>
      <c r="O2477" s="266"/>
      <c r="P2477" s="266"/>
      <c r="Q2477" s="266"/>
      <c r="R2477" s="266"/>
      <c r="S2477" s="266"/>
      <c r="T2477" s="267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68" t="s">
        <v>233</v>
      </c>
      <c r="AU2477" s="268" t="s">
        <v>89</v>
      </c>
      <c r="AV2477" s="14" t="s">
        <v>89</v>
      </c>
      <c r="AW2477" s="14" t="s">
        <v>35</v>
      </c>
      <c r="AX2477" s="14" t="s">
        <v>80</v>
      </c>
      <c r="AY2477" s="268" t="s">
        <v>222</v>
      </c>
    </row>
    <row r="2478" s="14" customFormat="1">
      <c r="A2478" s="14"/>
      <c r="B2478" s="258"/>
      <c r="C2478" s="259"/>
      <c r="D2478" s="249" t="s">
        <v>233</v>
      </c>
      <c r="E2478" s="260" t="s">
        <v>1</v>
      </c>
      <c r="F2478" s="261" t="s">
        <v>2072</v>
      </c>
      <c r="G2478" s="259"/>
      <c r="H2478" s="262">
        <v>4</v>
      </c>
      <c r="I2478" s="263"/>
      <c r="J2478" s="259"/>
      <c r="K2478" s="259"/>
      <c r="L2478" s="264"/>
      <c r="M2478" s="265"/>
      <c r="N2478" s="266"/>
      <c r="O2478" s="266"/>
      <c r="P2478" s="266"/>
      <c r="Q2478" s="266"/>
      <c r="R2478" s="266"/>
      <c r="S2478" s="266"/>
      <c r="T2478" s="267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68" t="s">
        <v>233</v>
      </c>
      <c r="AU2478" s="268" t="s">
        <v>89</v>
      </c>
      <c r="AV2478" s="14" t="s">
        <v>89</v>
      </c>
      <c r="AW2478" s="14" t="s">
        <v>35</v>
      </c>
      <c r="AX2478" s="14" t="s">
        <v>80</v>
      </c>
      <c r="AY2478" s="268" t="s">
        <v>222</v>
      </c>
    </row>
    <row r="2479" s="14" customFormat="1">
      <c r="A2479" s="14"/>
      <c r="B2479" s="258"/>
      <c r="C2479" s="259"/>
      <c r="D2479" s="249" t="s">
        <v>233</v>
      </c>
      <c r="E2479" s="260" t="s">
        <v>1</v>
      </c>
      <c r="F2479" s="261" t="s">
        <v>2073</v>
      </c>
      <c r="G2479" s="259"/>
      <c r="H2479" s="262">
        <v>4</v>
      </c>
      <c r="I2479" s="263"/>
      <c r="J2479" s="259"/>
      <c r="K2479" s="259"/>
      <c r="L2479" s="264"/>
      <c r="M2479" s="265"/>
      <c r="N2479" s="266"/>
      <c r="O2479" s="266"/>
      <c r="P2479" s="266"/>
      <c r="Q2479" s="266"/>
      <c r="R2479" s="266"/>
      <c r="S2479" s="266"/>
      <c r="T2479" s="267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68" t="s">
        <v>233</v>
      </c>
      <c r="AU2479" s="268" t="s">
        <v>89</v>
      </c>
      <c r="AV2479" s="14" t="s">
        <v>89</v>
      </c>
      <c r="AW2479" s="14" t="s">
        <v>35</v>
      </c>
      <c r="AX2479" s="14" t="s">
        <v>80</v>
      </c>
      <c r="AY2479" s="268" t="s">
        <v>222</v>
      </c>
    </row>
    <row r="2480" s="15" customFormat="1">
      <c r="A2480" s="15"/>
      <c r="B2480" s="269"/>
      <c r="C2480" s="270"/>
      <c r="D2480" s="249" t="s">
        <v>233</v>
      </c>
      <c r="E2480" s="271" t="s">
        <v>1</v>
      </c>
      <c r="F2480" s="272" t="s">
        <v>242</v>
      </c>
      <c r="G2480" s="270"/>
      <c r="H2480" s="273">
        <v>36</v>
      </c>
      <c r="I2480" s="274"/>
      <c r="J2480" s="270"/>
      <c r="K2480" s="270"/>
      <c r="L2480" s="275"/>
      <c r="M2480" s="276"/>
      <c r="N2480" s="277"/>
      <c r="O2480" s="277"/>
      <c r="P2480" s="277"/>
      <c r="Q2480" s="277"/>
      <c r="R2480" s="277"/>
      <c r="S2480" s="277"/>
      <c r="T2480" s="278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79" t="s">
        <v>233</v>
      </c>
      <c r="AU2480" s="279" t="s">
        <v>89</v>
      </c>
      <c r="AV2480" s="15" t="s">
        <v>114</v>
      </c>
      <c r="AW2480" s="15" t="s">
        <v>35</v>
      </c>
      <c r="AX2480" s="15" t="s">
        <v>87</v>
      </c>
      <c r="AY2480" s="279" t="s">
        <v>222</v>
      </c>
    </row>
    <row r="2481" s="2" customFormat="1" ht="16.5" customHeight="1">
      <c r="A2481" s="40"/>
      <c r="B2481" s="41"/>
      <c r="C2481" s="229" t="s">
        <v>1657</v>
      </c>
      <c r="D2481" s="229" t="s">
        <v>225</v>
      </c>
      <c r="E2481" s="230" t="s">
        <v>2074</v>
      </c>
      <c r="F2481" s="231" t="s">
        <v>2075</v>
      </c>
      <c r="G2481" s="232" t="s">
        <v>526</v>
      </c>
      <c r="H2481" s="233">
        <v>60.619999999999997</v>
      </c>
      <c r="I2481" s="234"/>
      <c r="J2481" s="235">
        <f>ROUND(I2481*H2481,2)</f>
        <v>0</v>
      </c>
      <c r="K2481" s="231" t="s">
        <v>229</v>
      </c>
      <c r="L2481" s="46"/>
      <c r="M2481" s="236" t="s">
        <v>1</v>
      </c>
      <c r="N2481" s="237" t="s">
        <v>45</v>
      </c>
      <c r="O2481" s="93"/>
      <c r="P2481" s="238">
        <f>O2481*H2481</f>
        <v>0</v>
      </c>
      <c r="Q2481" s="238">
        <v>0.00032000000000000003</v>
      </c>
      <c r="R2481" s="238">
        <f>Q2481*H2481</f>
        <v>0.0193984</v>
      </c>
      <c r="S2481" s="238">
        <v>0</v>
      </c>
      <c r="T2481" s="239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40" t="s">
        <v>267</v>
      </c>
      <c r="AT2481" s="240" t="s">
        <v>225</v>
      </c>
      <c r="AU2481" s="240" t="s">
        <v>89</v>
      </c>
      <c r="AY2481" s="19" t="s">
        <v>222</v>
      </c>
      <c r="BE2481" s="241">
        <f>IF(N2481="základní",J2481,0)</f>
        <v>0</v>
      </c>
      <c r="BF2481" s="241">
        <f>IF(N2481="snížená",J2481,0)</f>
        <v>0</v>
      </c>
      <c r="BG2481" s="241">
        <f>IF(N2481="zákl. přenesená",J2481,0)</f>
        <v>0</v>
      </c>
      <c r="BH2481" s="241">
        <f>IF(N2481="sníž. přenesená",J2481,0)</f>
        <v>0</v>
      </c>
      <c r="BI2481" s="241">
        <f>IF(N2481="nulová",J2481,0)</f>
        <v>0</v>
      </c>
      <c r="BJ2481" s="19" t="s">
        <v>87</v>
      </c>
      <c r="BK2481" s="241">
        <f>ROUND(I2481*H2481,2)</f>
        <v>0</v>
      </c>
      <c r="BL2481" s="19" t="s">
        <v>267</v>
      </c>
      <c r="BM2481" s="240" t="s">
        <v>2076</v>
      </c>
    </row>
    <row r="2482" s="2" customFormat="1">
      <c r="A2482" s="40"/>
      <c r="B2482" s="41"/>
      <c r="C2482" s="42"/>
      <c r="D2482" s="242" t="s">
        <v>231</v>
      </c>
      <c r="E2482" s="42"/>
      <c r="F2482" s="243" t="s">
        <v>2077</v>
      </c>
      <c r="G2482" s="42"/>
      <c r="H2482" s="42"/>
      <c r="I2482" s="244"/>
      <c r="J2482" s="42"/>
      <c r="K2482" s="42"/>
      <c r="L2482" s="46"/>
      <c r="M2482" s="245"/>
      <c r="N2482" s="246"/>
      <c r="O2482" s="93"/>
      <c r="P2482" s="93"/>
      <c r="Q2482" s="93"/>
      <c r="R2482" s="93"/>
      <c r="S2482" s="93"/>
      <c r="T2482" s="94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T2482" s="19" t="s">
        <v>231</v>
      </c>
      <c r="AU2482" s="19" t="s">
        <v>89</v>
      </c>
    </row>
    <row r="2483" s="13" customFormat="1">
      <c r="A2483" s="13"/>
      <c r="B2483" s="247"/>
      <c r="C2483" s="248"/>
      <c r="D2483" s="249" t="s">
        <v>233</v>
      </c>
      <c r="E2483" s="250" t="s">
        <v>1</v>
      </c>
      <c r="F2483" s="251" t="s">
        <v>409</v>
      </c>
      <c r="G2483" s="248"/>
      <c r="H2483" s="250" t="s">
        <v>1</v>
      </c>
      <c r="I2483" s="252"/>
      <c r="J2483" s="248"/>
      <c r="K2483" s="248"/>
      <c r="L2483" s="253"/>
      <c r="M2483" s="254"/>
      <c r="N2483" s="255"/>
      <c r="O2483" s="255"/>
      <c r="P2483" s="255"/>
      <c r="Q2483" s="255"/>
      <c r="R2483" s="255"/>
      <c r="S2483" s="255"/>
      <c r="T2483" s="256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57" t="s">
        <v>233</v>
      </c>
      <c r="AU2483" s="257" t="s">
        <v>89</v>
      </c>
      <c r="AV2483" s="13" t="s">
        <v>87</v>
      </c>
      <c r="AW2483" s="13" t="s">
        <v>35</v>
      </c>
      <c r="AX2483" s="13" t="s">
        <v>80</v>
      </c>
      <c r="AY2483" s="257" t="s">
        <v>222</v>
      </c>
    </row>
    <row r="2484" s="14" customFormat="1">
      <c r="A2484" s="14"/>
      <c r="B2484" s="258"/>
      <c r="C2484" s="259"/>
      <c r="D2484" s="249" t="s">
        <v>233</v>
      </c>
      <c r="E2484" s="260" t="s">
        <v>1</v>
      </c>
      <c r="F2484" s="261" t="s">
        <v>849</v>
      </c>
      <c r="G2484" s="259"/>
      <c r="H2484" s="262">
        <v>7.9299999999999997</v>
      </c>
      <c r="I2484" s="263"/>
      <c r="J2484" s="259"/>
      <c r="K2484" s="259"/>
      <c r="L2484" s="264"/>
      <c r="M2484" s="265"/>
      <c r="N2484" s="266"/>
      <c r="O2484" s="266"/>
      <c r="P2484" s="266"/>
      <c r="Q2484" s="266"/>
      <c r="R2484" s="266"/>
      <c r="S2484" s="266"/>
      <c r="T2484" s="267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8" t="s">
        <v>233</v>
      </c>
      <c r="AU2484" s="268" t="s">
        <v>89</v>
      </c>
      <c r="AV2484" s="14" t="s">
        <v>89</v>
      </c>
      <c r="AW2484" s="14" t="s">
        <v>35</v>
      </c>
      <c r="AX2484" s="14" t="s">
        <v>80</v>
      </c>
      <c r="AY2484" s="268" t="s">
        <v>222</v>
      </c>
    </row>
    <row r="2485" s="14" customFormat="1">
      <c r="A2485" s="14"/>
      <c r="B2485" s="258"/>
      <c r="C2485" s="259"/>
      <c r="D2485" s="249" t="s">
        <v>233</v>
      </c>
      <c r="E2485" s="260" t="s">
        <v>1</v>
      </c>
      <c r="F2485" s="261" t="s">
        <v>852</v>
      </c>
      <c r="G2485" s="259"/>
      <c r="H2485" s="262">
        <v>8.0500000000000007</v>
      </c>
      <c r="I2485" s="263"/>
      <c r="J2485" s="259"/>
      <c r="K2485" s="259"/>
      <c r="L2485" s="264"/>
      <c r="M2485" s="265"/>
      <c r="N2485" s="266"/>
      <c r="O2485" s="266"/>
      <c r="P2485" s="266"/>
      <c r="Q2485" s="266"/>
      <c r="R2485" s="266"/>
      <c r="S2485" s="266"/>
      <c r="T2485" s="267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8" t="s">
        <v>233</v>
      </c>
      <c r="AU2485" s="268" t="s">
        <v>89</v>
      </c>
      <c r="AV2485" s="14" t="s">
        <v>89</v>
      </c>
      <c r="AW2485" s="14" t="s">
        <v>35</v>
      </c>
      <c r="AX2485" s="14" t="s">
        <v>80</v>
      </c>
      <c r="AY2485" s="268" t="s">
        <v>222</v>
      </c>
    </row>
    <row r="2486" s="14" customFormat="1">
      <c r="A2486" s="14"/>
      <c r="B2486" s="258"/>
      <c r="C2486" s="259"/>
      <c r="D2486" s="249" t="s">
        <v>233</v>
      </c>
      <c r="E2486" s="260" t="s">
        <v>1</v>
      </c>
      <c r="F2486" s="261" t="s">
        <v>853</v>
      </c>
      <c r="G2486" s="259"/>
      <c r="H2486" s="262">
        <v>6</v>
      </c>
      <c r="I2486" s="263"/>
      <c r="J2486" s="259"/>
      <c r="K2486" s="259"/>
      <c r="L2486" s="264"/>
      <c r="M2486" s="265"/>
      <c r="N2486" s="266"/>
      <c r="O2486" s="266"/>
      <c r="P2486" s="266"/>
      <c r="Q2486" s="266"/>
      <c r="R2486" s="266"/>
      <c r="S2486" s="266"/>
      <c r="T2486" s="267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8" t="s">
        <v>233</v>
      </c>
      <c r="AU2486" s="268" t="s">
        <v>89</v>
      </c>
      <c r="AV2486" s="14" t="s">
        <v>89</v>
      </c>
      <c r="AW2486" s="14" t="s">
        <v>35</v>
      </c>
      <c r="AX2486" s="14" t="s">
        <v>80</v>
      </c>
      <c r="AY2486" s="268" t="s">
        <v>222</v>
      </c>
    </row>
    <row r="2487" s="14" customFormat="1">
      <c r="A2487" s="14"/>
      <c r="B2487" s="258"/>
      <c r="C2487" s="259"/>
      <c r="D2487" s="249" t="s">
        <v>233</v>
      </c>
      <c r="E2487" s="260" t="s">
        <v>1</v>
      </c>
      <c r="F2487" s="261" t="s">
        <v>855</v>
      </c>
      <c r="G2487" s="259"/>
      <c r="H2487" s="262">
        <v>8.0999999999999996</v>
      </c>
      <c r="I2487" s="263"/>
      <c r="J2487" s="259"/>
      <c r="K2487" s="259"/>
      <c r="L2487" s="264"/>
      <c r="M2487" s="265"/>
      <c r="N2487" s="266"/>
      <c r="O2487" s="266"/>
      <c r="P2487" s="266"/>
      <c r="Q2487" s="266"/>
      <c r="R2487" s="266"/>
      <c r="S2487" s="266"/>
      <c r="T2487" s="267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8" t="s">
        <v>233</v>
      </c>
      <c r="AU2487" s="268" t="s">
        <v>89</v>
      </c>
      <c r="AV2487" s="14" t="s">
        <v>89</v>
      </c>
      <c r="AW2487" s="14" t="s">
        <v>35</v>
      </c>
      <c r="AX2487" s="14" t="s">
        <v>80</v>
      </c>
      <c r="AY2487" s="268" t="s">
        <v>222</v>
      </c>
    </row>
    <row r="2488" s="14" customFormat="1">
      <c r="A2488" s="14"/>
      <c r="B2488" s="258"/>
      <c r="C2488" s="259"/>
      <c r="D2488" s="249" t="s">
        <v>233</v>
      </c>
      <c r="E2488" s="260" t="s">
        <v>1</v>
      </c>
      <c r="F2488" s="261" t="s">
        <v>856</v>
      </c>
      <c r="G2488" s="259"/>
      <c r="H2488" s="262">
        <v>6</v>
      </c>
      <c r="I2488" s="263"/>
      <c r="J2488" s="259"/>
      <c r="K2488" s="259"/>
      <c r="L2488" s="264"/>
      <c r="M2488" s="265"/>
      <c r="N2488" s="266"/>
      <c r="O2488" s="266"/>
      <c r="P2488" s="266"/>
      <c r="Q2488" s="266"/>
      <c r="R2488" s="266"/>
      <c r="S2488" s="266"/>
      <c r="T2488" s="267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8" t="s">
        <v>233</v>
      </c>
      <c r="AU2488" s="268" t="s">
        <v>89</v>
      </c>
      <c r="AV2488" s="14" t="s">
        <v>89</v>
      </c>
      <c r="AW2488" s="14" t="s">
        <v>35</v>
      </c>
      <c r="AX2488" s="14" t="s">
        <v>80</v>
      </c>
      <c r="AY2488" s="268" t="s">
        <v>222</v>
      </c>
    </row>
    <row r="2489" s="14" customFormat="1">
      <c r="A2489" s="14"/>
      <c r="B2489" s="258"/>
      <c r="C2489" s="259"/>
      <c r="D2489" s="249" t="s">
        <v>233</v>
      </c>
      <c r="E2489" s="260" t="s">
        <v>1</v>
      </c>
      <c r="F2489" s="261" t="s">
        <v>859</v>
      </c>
      <c r="G2489" s="259"/>
      <c r="H2489" s="262">
        <v>3.7599999999999998</v>
      </c>
      <c r="I2489" s="263"/>
      <c r="J2489" s="259"/>
      <c r="K2489" s="259"/>
      <c r="L2489" s="264"/>
      <c r="M2489" s="265"/>
      <c r="N2489" s="266"/>
      <c r="O2489" s="266"/>
      <c r="P2489" s="266"/>
      <c r="Q2489" s="266"/>
      <c r="R2489" s="266"/>
      <c r="S2489" s="266"/>
      <c r="T2489" s="267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8" t="s">
        <v>233</v>
      </c>
      <c r="AU2489" s="268" t="s">
        <v>89</v>
      </c>
      <c r="AV2489" s="14" t="s">
        <v>89</v>
      </c>
      <c r="AW2489" s="14" t="s">
        <v>35</v>
      </c>
      <c r="AX2489" s="14" t="s">
        <v>80</v>
      </c>
      <c r="AY2489" s="268" t="s">
        <v>222</v>
      </c>
    </row>
    <row r="2490" s="14" customFormat="1">
      <c r="A2490" s="14"/>
      <c r="B2490" s="258"/>
      <c r="C2490" s="259"/>
      <c r="D2490" s="249" t="s">
        <v>233</v>
      </c>
      <c r="E2490" s="260" t="s">
        <v>1</v>
      </c>
      <c r="F2490" s="261" t="s">
        <v>860</v>
      </c>
      <c r="G2490" s="259"/>
      <c r="H2490" s="262">
        <v>4.2599999999999998</v>
      </c>
      <c r="I2490" s="263"/>
      <c r="J2490" s="259"/>
      <c r="K2490" s="259"/>
      <c r="L2490" s="264"/>
      <c r="M2490" s="265"/>
      <c r="N2490" s="266"/>
      <c r="O2490" s="266"/>
      <c r="P2490" s="266"/>
      <c r="Q2490" s="266"/>
      <c r="R2490" s="266"/>
      <c r="S2490" s="266"/>
      <c r="T2490" s="267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8" t="s">
        <v>233</v>
      </c>
      <c r="AU2490" s="268" t="s">
        <v>89</v>
      </c>
      <c r="AV2490" s="14" t="s">
        <v>89</v>
      </c>
      <c r="AW2490" s="14" t="s">
        <v>35</v>
      </c>
      <c r="AX2490" s="14" t="s">
        <v>80</v>
      </c>
      <c r="AY2490" s="268" t="s">
        <v>222</v>
      </c>
    </row>
    <row r="2491" s="14" customFormat="1">
      <c r="A2491" s="14"/>
      <c r="B2491" s="258"/>
      <c r="C2491" s="259"/>
      <c r="D2491" s="249" t="s">
        <v>233</v>
      </c>
      <c r="E2491" s="260" t="s">
        <v>1</v>
      </c>
      <c r="F2491" s="261" t="s">
        <v>861</v>
      </c>
      <c r="G2491" s="259"/>
      <c r="H2491" s="262">
        <v>6.2999999999999998</v>
      </c>
      <c r="I2491" s="263"/>
      <c r="J2491" s="259"/>
      <c r="K2491" s="259"/>
      <c r="L2491" s="264"/>
      <c r="M2491" s="265"/>
      <c r="N2491" s="266"/>
      <c r="O2491" s="266"/>
      <c r="P2491" s="266"/>
      <c r="Q2491" s="266"/>
      <c r="R2491" s="266"/>
      <c r="S2491" s="266"/>
      <c r="T2491" s="267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68" t="s">
        <v>233</v>
      </c>
      <c r="AU2491" s="268" t="s">
        <v>89</v>
      </c>
      <c r="AV2491" s="14" t="s">
        <v>89</v>
      </c>
      <c r="AW2491" s="14" t="s">
        <v>35</v>
      </c>
      <c r="AX2491" s="14" t="s">
        <v>80</v>
      </c>
      <c r="AY2491" s="268" t="s">
        <v>222</v>
      </c>
    </row>
    <row r="2492" s="14" customFormat="1">
      <c r="A2492" s="14"/>
      <c r="B2492" s="258"/>
      <c r="C2492" s="259"/>
      <c r="D2492" s="249" t="s">
        <v>233</v>
      </c>
      <c r="E2492" s="260" t="s">
        <v>1</v>
      </c>
      <c r="F2492" s="261" t="s">
        <v>863</v>
      </c>
      <c r="G2492" s="259"/>
      <c r="H2492" s="262">
        <v>10.220000000000001</v>
      </c>
      <c r="I2492" s="263"/>
      <c r="J2492" s="259"/>
      <c r="K2492" s="259"/>
      <c r="L2492" s="264"/>
      <c r="M2492" s="265"/>
      <c r="N2492" s="266"/>
      <c r="O2492" s="266"/>
      <c r="P2492" s="266"/>
      <c r="Q2492" s="266"/>
      <c r="R2492" s="266"/>
      <c r="S2492" s="266"/>
      <c r="T2492" s="267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68" t="s">
        <v>233</v>
      </c>
      <c r="AU2492" s="268" t="s">
        <v>89</v>
      </c>
      <c r="AV2492" s="14" t="s">
        <v>89</v>
      </c>
      <c r="AW2492" s="14" t="s">
        <v>35</v>
      </c>
      <c r="AX2492" s="14" t="s">
        <v>80</v>
      </c>
      <c r="AY2492" s="268" t="s">
        <v>222</v>
      </c>
    </row>
    <row r="2493" s="15" customFormat="1">
      <c r="A2493" s="15"/>
      <c r="B2493" s="269"/>
      <c r="C2493" s="270"/>
      <c r="D2493" s="249" t="s">
        <v>233</v>
      </c>
      <c r="E2493" s="271" t="s">
        <v>1</v>
      </c>
      <c r="F2493" s="272" t="s">
        <v>242</v>
      </c>
      <c r="G2493" s="270"/>
      <c r="H2493" s="273">
        <v>60.619999999999997</v>
      </c>
      <c r="I2493" s="274"/>
      <c r="J2493" s="270"/>
      <c r="K2493" s="270"/>
      <c r="L2493" s="275"/>
      <c r="M2493" s="276"/>
      <c r="N2493" s="277"/>
      <c r="O2493" s="277"/>
      <c r="P2493" s="277"/>
      <c r="Q2493" s="277"/>
      <c r="R2493" s="277"/>
      <c r="S2493" s="277"/>
      <c r="T2493" s="278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79" t="s">
        <v>233</v>
      </c>
      <c r="AU2493" s="279" t="s">
        <v>89</v>
      </c>
      <c r="AV2493" s="15" t="s">
        <v>114</v>
      </c>
      <c r="AW2493" s="15" t="s">
        <v>35</v>
      </c>
      <c r="AX2493" s="15" t="s">
        <v>87</v>
      </c>
      <c r="AY2493" s="279" t="s">
        <v>222</v>
      </c>
    </row>
    <row r="2494" s="2" customFormat="1" ht="24.15" customHeight="1">
      <c r="A2494" s="40"/>
      <c r="B2494" s="41"/>
      <c r="C2494" s="229" t="s">
        <v>2078</v>
      </c>
      <c r="D2494" s="229" t="s">
        <v>225</v>
      </c>
      <c r="E2494" s="230" t="s">
        <v>2079</v>
      </c>
      <c r="F2494" s="231" t="s">
        <v>2080</v>
      </c>
      <c r="G2494" s="232" t="s">
        <v>329</v>
      </c>
      <c r="H2494" s="233">
        <v>2.9929999999999999</v>
      </c>
      <c r="I2494" s="234"/>
      <c r="J2494" s="235">
        <f>ROUND(I2494*H2494,2)</f>
        <v>0</v>
      </c>
      <c r="K2494" s="231" t="s">
        <v>229</v>
      </c>
      <c r="L2494" s="46"/>
      <c r="M2494" s="236" t="s">
        <v>1</v>
      </c>
      <c r="N2494" s="237" t="s">
        <v>45</v>
      </c>
      <c r="O2494" s="93"/>
      <c r="P2494" s="238">
        <f>O2494*H2494</f>
        <v>0</v>
      </c>
      <c r="Q2494" s="238">
        <v>0</v>
      </c>
      <c r="R2494" s="238">
        <f>Q2494*H2494</f>
        <v>0</v>
      </c>
      <c r="S2494" s="238">
        <v>0</v>
      </c>
      <c r="T2494" s="239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40" t="s">
        <v>267</v>
      </c>
      <c r="AT2494" s="240" t="s">
        <v>225</v>
      </c>
      <c r="AU2494" s="240" t="s">
        <v>89</v>
      </c>
      <c r="AY2494" s="19" t="s">
        <v>222</v>
      </c>
      <c r="BE2494" s="241">
        <f>IF(N2494="základní",J2494,0)</f>
        <v>0</v>
      </c>
      <c r="BF2494" s="241">
        <f>IF(N2494="snížená",J2494,0)</f>
        <v>0</v>
      </c>
      <c r="BG2494" s="241">
        <f>IF(N2494="zákl. přenesená",J2494,0)</f>
        <v>0</v>
      </c>
      <c r="BH2494" s="241">
        <f>IF(N2494="sníž. přenesená",J2494,0)</f>
        <v>0</v>
      </c>
      <c r="BI2494" s="241">
        <f>IF(N2494="nulová",J2494,0)</f>
        <v>0</v>
      </c>
      <c r="BJ2494" s="19" t="s">
        <v>87</v>
      </c>
      <c r="BK2494" s="241">
        <f>ROUND(I2494*H2494,2)</f>
        <v>0</v>
      </c>
      <c r="BL2494" s="19" t="s">
        <v>267</v>
      </c>
      <c r="BM2494" s="240" t="s">
        <v>2081</v>
      </c>
    </row>
    <row r="2495" s="2" customFormat="1">
      <c r="A2495" s="40"/>
      <c r="B2495" s="41"/>
      <c r="C2495" s="42"/>
      <c r="D2495" s="242" t="s">
        <v>231</v>
      </c>
      <c r="E2495" s="42"/>
      <c r="F2495" s="243" t="s">
        <v>2082</v>
      </c>
      <c r="G2495" s="42"/>
      <c r="H2495" s="42"/>
      <c r="I2495" s="244"/>
      <c r="J2495" s="42"/>
      <c r="K2495" s="42"/>
      <c r="L2495" s="46"/>
      <c r="M2495" s="245"/>
      <c r="N2495" s="246"/>
      <c r="O2495" s="93"/>
      <c r="P2495" s="93"/>
      <c r="Q2495" s="93"/>
      <c r="R2495" s="93"/>
      <c r="S2495" s="93"/>
      <c r="T2495" s="94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9" t="s">
        <v>231</v>
      </c>
      <c r="AU2495" s="19" t="s">
        <v>89</v>
      </c>
    </row>
    <row r="2496" s="12" customFormat="1" ht="22.8" customHeight="1">
      <c r="A2496" s="12"/>
      <c r="B2496" s="213"/>
      <c r="C2496" s="214"/>
      <c r="D2496" s="215" t="s">
        <v>79</v>
      </c>
      <c r="E2496" s="227" t="s">
        <v>2083</v>
      </c>
      <c r="F2496" s="227" t="s">
        <v>2084</v>
      </c>
      <c r="G2496" s="214"/>
      <c r="H2496" s="214"/>
      <c r="I2496" s="217"/>
      <c r="J2496" s="228">
        <f>BK2496</f>
        <v>0</v>
      </c>
      <c r="K2496" s="214"/>
      <c r="L2496" s="219"/>
      <c r="M2496" s="220"/>
      <c r="N2496" s="221"/>
      <c r="O2496" s="221"/>
      <c r="P2496" s="222">
        <f>SUM(P2497:P2545)</f>
        <v>0</v>
      </c>
      <c r="Q2496" s="221"/>
      <c r="R2496" s="222">
        <f>SUM(R2497:R2545)</f>
        <v>0.41973379999999999</v>
      </c>
      <c r="S2496" s="221"/>
      <c r="T2496" s="223">
        <f>SUM(T2497:T2545)</f>
        <v>0</v>
      </c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R2496" s="224" t="s">
        <v>89</v>
      </c>
      <c r="AT2496" s="225" t="s">
        <v>79</v>
      </c>
      <c r="AU2496" s="225" t="s">
        <v>87</v>
      </c>
      <c r="AY2496" s="224" t="s">
        <v>222</v>
      </c>
      <c r="BK2496" s="226">
        <f>SUM(BK2497:BK2545)</f>
        <v>0</v>
      </c>
    </row>
    <row r="2497" s="2" customFormat="1" ht="16.5" customHeight="1">
      <c r="A2497" s="40"/>
      <c r="B2497" s="41"/>
      <c r="C2497" s="229" t="s">
        <v>1664</v>
      </c>
      <c r="D2497" s="229" t="s">
        <v>225</v>
      </c>
      <c r="E2497" s="230" t="s">
        <v>2085</v>
      </c>
      <c r="F2497" s="231" t="s">
        <v>2086</v>
      </c>
      <c r="G2497" s="232" t="s">
        <v>228</v>
      </c>
      <c r="H2497" s="233">
        <v>86.730000000000004</v>
      </c>
      <c r="I2497" s="234"/>
      <c r="J2497" s="235">
        <f>ROUND(I2497*H2497,2)</f>
        <v>0</v>
      </c>
      <c r="K2497" s="231" t="s">
        <v>229</v>
      </c>
      <c r="L2497" s="46"/>
      <c r="M2497" s="236" t="s">
        <v>1</v>
      </c>
      <c r="N2497" s="237" t="s">
        <v>45</v>
      </c>
      <c r="O2497" s="93"/>
      <c r="P2497" s="238">
        <f>O2497*H2497</f>
        <v>0</v>
      </c>
      <c r="Q2497" s="238">
        <v>0</v>
      </c>
      <c r="R2497" s="238">
        <f>Q2497*H2497</f>
        <v>0</v>
      </c>
      <c r="S2497" s="238">
        <v>0</v>
      </c>
      <c r="T2497" s="239">
        <f>S2497*H2497</f>
        <v>0</v>
      </c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R2497" s="240" t="s">
        <v>267</v>
      </c>
      <c r="AT2497" s="240" t="s">
        <v>225</v>
      </c>
      <c r="AU2497" s="240" t="s">
        <v>89</v>
      </c>
      <c r="AY2497" s="19" t="s">
        <v>222</v>
      </c>
      <c r="BE2497" s="241">
        <f>IF(N2497="základní",J2497,0)</f>
        <v>0</v>
      </c>
      <c r="BF2497" s="241">
        <f>IF(N2497="snížená",J2497,0)</f>
        <v>0</v>
      </c>
      <c r="BG2497" s="241">
        <f>IF(N2497="zákl. přenesená",J2497,0)</f>
        <v>0</v>
      </c>
      <c r="BH2497" s="241">
        <f>IF(N2497="sníž. přenesená",J2497,0)</f>
        <v>0</v>
      </c>
      <c r="BI2497" s="241">
        <f>IF(N2497="nulová",J2497,0)</f>
        <v>0</v>
      </c>
      <c r="BJ2497" s="19" t="s">
        <v>87</v>
      </c>
      <c r="BK2497" s="241">
        <f>ROUND(I2497*H2497,2)</f>
        <v>0</v>
      </c>
      <c r="BL2497" s="19" t="s">
        <v>267</v>
      </c>
      <c r="BM2497" s="240" t="s">
        <v>2087</v>
      </c>
    </row>
    <row r="2498" s="2" customFormat="1">
      <c r="A2498" s="40"/>
      <c r="B2498" s="41"/>
      <c r="C2498" s="42"/>
      <c r="D2498" s="242" t="s">
        <v>231</v>
      </c>
      <c r="E2498" s="42"/>
      <c r="F2498" s="243" t="s">
        <v>2088</v>
      </c>
      <c r="G2498" s="42"/>
      <c r="H2498" s="42"/>
      <c r="I2498" s="244"/>
      <c r="J2498" s="42"/>
      <c r="K2498" s="42"/>
      <c r="L2498" s="46"/>
      <c r="M2498" s="245"/>
      <c r="N2498" s="246"/>
      <c r="O2498" s="93"/>
      <c r="P2498" s="93"/>
      <c r="Q2498" s="93"/>
      <c r="R2498" s="93"/>
      <c r="S2498" s="93"/>
      <c r="T2498" s="94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T2498" s="19" t="s">
        <v>231</v>
      </c>
      <c r="AU2498" s="19" t="s">
        <v>89</v>
      </c>
    </row>
    <row r="2499" s="14" customFormat="1">
      <c r="A2499" s="14"/>
      <c r="B2499" s="258"/>
      <c r="C2499" s="259"/>
      <c r="D2499" s="249" t="s">
        <v>233</v>
      </c>
      <c r="E2499" s="260" t="s">
        <v>1</v>
      </c>
      <c r="F2499" s="261" t="s">
        <v>955</v>
      </c>
      <c r="G2499" s="259"/>
      <c r="H2499" s="262">
        <v>11.029999999999999</v>
      </c>
      <c r="I2499" s="263"/>
      <c r="J2499" s="259"/>
      <c r="K2499" s="259"/>
      <c r="L2499" s="264"/>
      <c r="M2499" s="265"/>
      <c r="N2499" s="266"/>
      <c r="O2499" s="266"/>
      <c r="P2499" s="266"/>
      <c r="Q2499" s="266"/>
      <c r="R2499" s="266"/>
      <c r="S2499" s="266"/>
      <c r="T2499" s="267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68" t="s">
        <v>233</v>
      </c>
      <c r="AU2499" s="268" t="s">
        <v>89</v>
      </c>
      <c r="AV2499" s="14" t="s">
        <v>89</v>
      </c>
      <c r="AW2499" s="14" t="s">
        <v>35</v>
      </c>
      <c r="AX2499" s="14" t="s">
        <v>80</v>
      </c>
      <c r="AY2499" s="268" t="s">
        <v>222</v>
      </c>
    </row>
    <row r="2500" s="14" customFormat="1">
      <c r="A2500" s="14"/>
      <c r="B2500" s="258"/>
      <c r="C2500" s="259"/>
      <c r="D2500" s="249" t="s">
        <v>233</v>
      </c>
      <c r="E2500" s="260" t="s">
        <v>1</v>
      </c>
      <c r="F2500" s="261" t="s">
        <v>956</v>
      </c>
      <c r="G2500" s="259"/>
      <c r="H2500" s="262">
        <v>10.93</v>
      </c>
      <c r="I2500" s="263"/>
      <c r="J2500" s="259"/>
      <c r="K2500" s="259"/>
      <c r="L2500" s="264"/>
      <c r="M2500" s="265"/>
      <c r="N2500" s="266"/>
      <c r="O2500" s="266"/>
      <c r="P2500" s="266"/>
      <c r="Q2500" s="266"/>
      <c r="R2500" s="266"/>
      <c r="S2500" s="266"/>
      <c r="T2500" s="267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8" t="s">
        <v>233</v>
      </c>
      <c r="AU2500" s="268" t="s">
        <v>89</v>
      </c>
      <c r="AV2500" s="14" t="s">
        <v>89</v>
      </c>
      <c r="AW2500" s="14" t="s">
        <v>35</v>
      </c>
      <c r="AX2500" s="14" t="s">
        <v>80</v>
      </c>
      <c r="AY2500" s="268" t="s">
        <v>222</v>
      </c>
    </row>
    <row r="2501" s="14" customFormat="1">
      <c r="A2501" s="14"/>
      <c r="B2501" s="258"/>
      <c r="C2501" s="259"/>
      <c r="D2501" s="249" t="s">
        <v>233</v>
      </c>
      <c r="E2501" s="260" t="s">
        <v>1</v>
      </c>
      <c r="F2501" s="261" t="s">
        <v>957</v>
      </c>
      <c r="G2501" s="259"/>
      <c r="H2501" s="262">
        <v>37.229999999999997</v>
      </c>
      <c r="I2501" s="263"/>
      <c r="J2501" s="259"/>
      <c r="K2501" s="259"/>
      <c r="L2501" s="264"/>
      <c r="M2501" s="265"/>
      <c r="N2501" s="266"/>
      <c r="O2501" s="266"/>
      <c r="P2501" s="266"/>
      <c r="Q2501" s="266"/>
      <c r="R2501" s="266"/>
      <c r="S2501" s="266"/>
      <c r="T2501" s="267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68" t="s">
        <v>233</v>
      </c>
      <c r="AU2501" s="268" t="s">
        <v>89</v>
      </c>
      <c r="AV2501" s="14" t="s">
        <v>89</v>
      </c>
      <c r="AW2501" s="14" t="s">
        <v>35</v>
      </c>
      <c r="AX2501" s="14" t="s">
        <v>80</v>
      </c>
      <c r="AY2501" s="268" t="s">
        <v>222</v>
      </c>
    </row>
    <row r="2502" s="14" customFormat="1">
      <c r="A2502" s="14"/>
      <c r="B2502" s="258"/>
      <c r="C2502" s="259"/>
      <c r="D2502" s="249" t="s">
        <v>233</v>
      </c>
      <c r="E2502" s="260" t="s">
        <v>1</v>
      </c>
      <c r="F2502" s="261" t="s">
        <v>960</v>
      </c>
      <c r="G2502" s="259"/>
      <c r="H2502" s="262">
        <v>13.77</v>
      </c>
      <c r="I2502" s="263"/>
      <c r="J2502" s="259"/>
      <c r="K2502" s="259"/>
      <c r="L2502" s="264"/>
      <c r="M2502" s="265"/>
      <c r="N2502" s="266"/>
      <c r="O2502" s="266"/>
      <c r="P2502" s="266"/>
      <c r="Q2502" s="266"/>
      <c r="R2502" s="266"/>
      <c r="S2502" s="266"/>
      <c r="T2502" s="267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68" t="s">
        <v>233</v>
      </c>
      <c r="AU2502" s="268" t="s">
        <v>89</v>
      </c>
      <c r="AV2502" s="14" t="s">
        <v>89</v>
      </c>
      <c r="AW2502" s="14" t="s">
        <v>35</v>
      </c>
      <c r="AX2502" s="14" t="s">
        <v>80</v>
      </c>
      <c r="AY2502" s="268" t="s">
        <v>222</v>
      </c>
    </row>
    <row r="2503" s="14" customFormat="1">
      <c r="A2503" s="14"/>
      <c r="B2503" s="258"/>
      <c r="C2503" s="259"/>
      <c r="D2503" s="249" t="s">
        <v>233</v>
      </c>
      <c r="E2503" s="260" t="s">
        <v>1</v>
      </c>
      <c r="F2503" s="261" t="s">
        <v>963</v>
      </c>
      <c r="G2503" s="259"/>
      <c r="H2503" s="262">
        <v>13.77</v>
      </c>
      <c r="I2503" s="263"/>
      <c r="J2503" s="259"/>
      <c r="K2503" s="259"/>
      <c r="L2503" s="264"/>
      <c r="M2503" s="265"/>
      <c r="N2503" s="266"/>
      <c r="O2503" s="266"/>
      <c r="P2503" s="266"/>
      <c r="Q2503" s="266"/>
      <c r="R2503" s="266"/>
      <c r="S2503" s="266"/>
      <c r="T2503" s="267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68" t="s">
        <v>233</v>
      </c>
      <c r="AU2503" s="268" t="s">
        <v>89</v>
      </c>
      <c r="AV2503" s="14" t="s">
        <v>89</v>
      </c>
      <c r="AW2503" s="14" t="s">
        <v>35</v>
      </c>
      <c r="AX2503" s="14" t="s">
        <v>80</v>
      </c>
      <c r="AY2503" s="268" t="s">
        <v>222</v>
      </c>
    </row>
    <row r="2504" s="15" customFormat="1">
      <c r="A2504" s="15"/>
      <c r="B2504" s="269"/>
      <c r="C2504" s="270"/>
      <c r="D2504" s="249" t="s">
        <v>233</v>
      </c>
      <c r="E2504" s="271" t="s">
        <v>1</v>
      </c>
      <c r="F2504" s="272" t="s">
        <v>242</v>
      </c>
      <c r="G2504" s="270"/>
      <c r="H2504" s="273">
        <v>86.730000000000004</v>
      </c>
      <c r="I2504" s="274"/>
      <c r="J2504" s="270"/>
      <c r="K2504" s="270"/>
      <c r="L2504" s="275"/>
      <c r="M2504" s="276"/>
      <c r="N2504" s="277"/>
      <c r="O2504" s="277"/>
      <c r="P2504" s="277"/>
      <c r="Q2504" s="277"/>
      <c r="R2504" s="277"/>
      <c r="S2504" s="277"/>
      <c r="T2504" s="278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79" t="s">
        <v>233</v>
      </c>
      <c r="AU2504" s="279" t="s">
        <v>89</v>
      </c>
      <c r="AV2504" s="15" t="s">
        <v>114</v>
      </c>
      <c r="AW2504" s="15" t="s">
        <v>35</v>
      </c>
      <c r="AX2504" s="15" t="s">
        <v>87</v>
      </c>
      <c r="AY2504" s="279" t="s">
        <v>222</v>
      </c>
    </row>
    <row r="2505" s="2" customFormat="1" ht="24.15" customHeight="1">
      <c r="A2505" s="40"/>
      <c r="B2505" s="41"/>
      <c r="C2505" s="229" t="s">
        <v>2089</v>
      </c>
      <c r="D2505" s="229" t="s">
        <v>225</v>
      </c>
      <c r="E2505" s="230" t="s">
        <v>2090</v>
      </c>
      <c r="F2505" s="231" t="s">
        <v>2091</v>
      </c>
      <c r="G2505" s="232" t="s">
        <v>228</v>
      </c>
      <c r="H2505" s="233">
        <v>86.730000000000004</v>
      </c>
      <c r="I2505" s="234"/>
      <c r="J2505" s="235">
        <f>ROUND(I2505*H2505,2)</f>
        <v>0</v>
      </c>
      <c r="K2505" s="231" t="s">
        <v>229</v>
      </c>
      <c r="L2505" s="46"/>
      <c r="M2505" s="236" t="s">
        <v>1</v>
      </c>
      <c r="N2505" s="237" t="s">
        <v>45</v>
      </c>
      <c r="O2505" s="93"/>
      <c r="P2505" s="238">
        <f>O2505*H2505</f>
        <v>0</v>
      </c>
      <c r="Q2505" s="238">
        <v>0.00020000000000000001</v>
      </c>
      <c r="R2505" s="238">
        <f>Q2505*H2505</f>
        <v>0.017346</v>
      </c>
      <c r="S2505" s="238">
        <v>0</v>
      </c>
      <c r="T2505" s="239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40" t="s">
        <v>267</v>
      </c>
      <c r="AT2505" s="240" t="s">
        <v>225</v>
      </c>
      <c r="AU2505" s="240" t="s">
        <v>89</v>
      </c>
      <c r="AY2505" s="19" t="s">
        <v>222</v>
      </c>
      <c r="BE2505" s="241">
        <f>IF(N2505="základní",J2505,0)</f>
        <v>0</v>
      </c>
      <c r="BF2505" s="241">
        <f>IF(N2505="snížená",J2505,0)</f>
        <v>0</v>
      </c>
      <c r="BG2505" s="241">
        <f>IF(N2505="zákl. přenesená",J2505,0)</f>
        <v>0</v>
      </c>
      <c r="BH2505" s="241">
        <f>IF(N2505="sníž. přenesená",J2505,0)</f>
        <v>0</v>
      </c>
      <c r="BI2505" s="241">
        <f>IF(N2505="nulová",J2505,0)</f>
        <v>0</v>
      </c>
      <c r="BJ2505" s="19" t="s">
        <v>87</v>
      </c>
      <c r="BK2505" s="241">
        <f>ROUND(I2505*H2505,2)</f>
        <v>0</v>
      </c>
      <c r="BL2505" s="19" t="s">
        <v>267</v>
      </c>
      <c r="BM2505" s="240" t="s">
        <v>2092</v>
      </c>
    </row>
    <row r="2506" s="2" customFormat="1">
      <c r="A2506" s="40"/>
      <c r="B2506" s="41"/>
      <c r="C2506" s="42"/>
      <c r="D2506" s="242" t="s">
        <v>231</v>
      </c>
      <c r="E2506" s="42"/>
      <c r="F2506" s="243" t="s">
        <v>2093</v>
      </c>
      <c r="G2506" s="42"/>
      <c r="H2506" s="42"/>
      <c r="I2506" s="244"/>
      <c r="J2506" s="42"/>
      <c r="K2506" s="42"/>
      <c r="L2506" s="46"/>
      <c r="M2506" s="245"/>
      <c r="N2506" s="246"/>
      <c r="O2506" s="93"/>
      <c r="P2506" s="93"/>
      <c r="Q2506" s="93"/>
      <c r="R2506" s="93"/>
      <c r="S2506" s="93"/>
      <c r="T2506" s="94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T2506" s="19" t="s">
        <v>231</v>
      </c>
      <c r="AU2506" s="19" t="s">
        <v>89</v>
      </c>
    </row>
    <row r="2507" s="14" customFormat="1">
      <c r="A2507" s="14"/>
      <c r="B2507" s="258"/>
      <c r="C2507" s="259"/>
      <c r="D2507" s="249" t="s">
        <v>233</v>
      </c>
      <c r="E2507" s="260" t="s">
        <v>1</v>
      </c>
      <c r="F2507" s="261" t="s">
        <v>2094</v>
      </c>
      <c r="G2507" s="259"/>
      <c r="H2507" s="262">
        <v>86.730000000000004</v>
      </c>
      <c r="I2507" s="263"/>
      <c r="J2507" s="259"/>
      <c r="K2507" s="259"/>
      <c r="L2507" s="264"/>
      <c r="M2507" s="265"/>
      <c r="N2507" s="266"/>
      <c r="O2507" s="266"/>
      <c r="P2507" s="266"/>
      <c r="Q2507" s="266"/>
      <c r="R2507" s="266"/>
      <c r="S2507" s="266"/>
      <c r="T2507" s="267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8" t="s">
        <v>233</v>
      </c>
      <c r="AU2507" s="268" t="s">
        <v>89</v>
      </c>
      <c r="AV2507" s="14" t="s">
        <v>89</v>
      </c>
      <c r="AW2507" s="14" t="s">
        <v>35</v>
      </c>
      <c r="AX2507" s="14" t="s">
        <v>80</v>
      </c>
      <c r="AY2507" s="268" t="s">
        <v>222</v>
      </c>
    </row>
    <row r="2508" s="15" customFormat="1">
      <c r="A2508" s="15"/>
      <c r="B2508" s="269"/>
      <c r="C2508" s="270"/>
      <c r="D2508" s="249" t="s">
        <v>233</v>
      </c>
      <c r="E2508" s="271" t="s">
        <v>1</v>
      </c>
      <c r="F2508" s="272" t="s">
        <v>242</v>
      </c>
      <c r="G2508" s="270"/>
      <c r="H2508" s="273">
        <v>86.730000000000004</v>
      </c>
      <c r="I2508" s="274"/>
      <c r="J2508" s="270"/>
      <c r="K2508" s="270"/>
      <c r="L2508" s="275"/>
      <c r="M2508" s="276"/>
      <c r="N2508" s="277"/>
      <c r="O2508" s="277"/>
      <c r="P2508" s="277"/>
      <c r="Q2508" s="277"/>
      <c r="R2508" s="277"/>
      <c r="S2508" s="277"/>
      <c r="T2508" s="278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T2508" s="279" t="s">
        <v>233</v>
      </c>
      <c r="AU2508" s="279" t="s">
        <v>89</v>
      </c>
      <c r="AV2508" s="15" t="s">
        <v>114</v>
      </c>
      <c r="AW2508" s="15" t="s">
        <v>35</v>
      </c>
      <c r="AX2508" s="15" t="s">
        <v>87</v>
      </c>
      <c r="AY2508" s="279" t="s">
        <v>222</v>
      </c>
    </row>
    <row r="2509" s="2" customFormat="1" ht="21.75" customHeight="1">
      <c r="A2509" s="40"/>
      <c r="B2509" s="41"/>
      <c r="C2509" s="229" t="s">
        <v>1669</v>
      </c>
      <c r="D2509" s="229" t="s">
        <v>225</v>
      </c>
      <c r="E2509" s="230" t="s">
        <v>2095</v>
      </c>
      <c r="F2509" s="231" t="s">
        <v>2096</v>
      </c>
      <c r="G2509" s="232" t="s">
        <v>228</v>
      </c>
      <c r="H2509" s="233">
        <v>86.730000000000004</v>
      </c>
      <c r="I2509" s="234"/>
      <c r="J2509" s="235">
        <f>ROUND(I2509*H2509,2)</f>
        <v>0</v>
      </c>
      <c r="K2509" s="231" t="s">
        <v>229</v>
      </c>
      <c r="L2509" s="46"/>
      <c r="M2509" s="236" t="s">
        <v>1</v>
      </c>
      <c r="N2509" s="237" t="s">
        <v>45</v>
      </c>
      <c r="O2509" s="93"/>
      <c r="P2509" s="238">
        <f>O2509*H2509</f>
        <v>0</v>
      </c>
      <c r="Q2509" s="238">
        <v>0.00029999999999999997</v>
      </c>
      <c r="R2509" s="238">
        <f>Q2509*H2509</f>
        <v>0.026019</v>
      </c>
      <c r="S2509" s="238">
        <v>0</v>
      </c>
      <c r="T2509" s="239">
        <f>S2509*H2509</f>
        <v>0</v>
      </c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R2509" s="240" t="s">
        <v>267</v>
      </c>
      <c r="AT2509" s="240" t="s">
        <v>225</v>
      </c>
      <c r="AU2509" s="240" t="s">
        <v>89</v>
      </c>
      <c r="AY2509" s="19" t="s">
        <v>222</v>
      </c>
      <c r="BE2509" s="241">
        <f>IF(N2509="základní",J2509,0)</f>
        <v>0</v>
      </c>
      <c r="BF2509" s="241">
        <f>IF(N2509="snížená",J2509,0)</f>
        <v>0</v>
      </c>
      <c r="BG2509" s="241">
        <f>IF(N2509="zákl. přenesená",J2509,0)</f>
        <v>0</v>
      </c>
      <c r="BH2509" s="241">
        <f>IF(N2509="sníž. přenesená",J2509,0)</f>
        <v>0</v>
      </c>
      <c r="BI2509" s="241">
        <f>IF(N2509="nulová",J2509,0)</f>
        <v>0</v>
      </c>
      <c r="BJ2509" s="19" t="s">
        <v>87</v>
      </c>
      <c r="BK2509" s="241">
        <f>ROUND(I2509*H2509,2)</f>
        <v>0</v>
      </c>
      <c r="BL2509" s="19" t="s">
        <v>267</v>
      </c>
      <c r="BM2509" s="240" t="s">
        <v>2097</v>
      </c>
    </row>
    <row r="2510" s="2" customFormat="1">
      <c r="A2510" s="40"/>
      <c r="B2510" s="41"/>
      <c r="C2510" s="42"/>
      <c r="D2510" s="242" t="s">
        <v>231</v>
      </c>
      <c r="E2510" s="42"/>
      <c r="F2510" s="243" t="s">
        <v>2098</v>
      </c>
      <c r="G2510" s="42"/>
      <c r="H2510" s="42"/>
      <c r="I2510" s="244"/>
      <c r="J2510" s="42"/>
      <c r="K2510" s="42"/>
      <c r="L2510" s="46"/>
      <c r="M2510" s="245"/>
      <c r="N2510" s="246"/>
      <c r="O2510" s="93"/>
      <c r="P2510" s="93"/>
      <c r="Q2510" s="93"/>
      <c r="R2510" s="93"/>
      <c r="S2510" s="93"/>
      <c r="T2510" s="94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T2510" s="19" t="s">
        <v>231</v>
      </c>
      <c r="AU2510" s="19" t="s">
        <v>89</v>
      </c>
    </row>
    <row r="2511" s="13" customFormat="1">
      <c r="A2511" s="13"/>
      <c r="B2511" s="247"/>
      <c r="C2511" s="248"/>
      <c r="D2511" s="249" t="s">
        <v>233</v>
      </c>
      <c r="E2511" s="250" t="s">
        <v>1</v>
      </c>
      <c r="F2511" s="251" t="s">
        <v>234</v>
      </c>
      <c r="G2511" s="248"/>
      <c r="H2511" s="250" t="s">
        <v>1</v>
      </c>
      <c r="I2511" s="252"/>
      <c r="J2511" s="248"/>
      <c r="K2511" s="248"/>
      <c r="L2511" s="253"/>
      <c r="M2511" s="254"/>
      <c r="N2511" s="255"/>
      <c r="O2511" s="255"/>
      <c r="P2511" s="255"/>
      <c r="Q2511" s="255"/>
      <c r="R2511" s="255"/>
      <c r="S2511" s="255"/>
      <c r="T2511" s="256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7" t="s">
        <v>233</v>
      </c>
      <c r="AU2511" s="257" t="s">
        <v>89</v>
      </c>
      <c r="AV2511" s="13" t="s">
        <v>87</v>
      </c>
      <c r="AW2511" s="13" t="s">
        <v>35</v>
      </c>
      <c r="AX2511" s="13" t="s">
        <v>80</v>
      </c>
      <c r="AY2511" s="257" t="s">
        <v>222</v>
      </c>
    </row>
    <row r="2512" s="13" customFormat="1">
      <c r="A2512" s="13"/>
      <c r="B2512" s="247"/>
      <c r="C2512" s="248"/>
      <c r="D2512" s="249" t="s">
        <v>233</v>
      </c>
      <c r="E2512" s="250" t="s">
        <v>1</v>
      </c>
      <c r="F2512" s="251" t="s">
        <v>235</v>
      </c>
      <c r="G2512" s="248"/>
      <c r="H2512" s="250" t="s">
        <v>1</v>
      </c>
      <c r="I2512" s="252"/>
      <c r="J2512" s="248"/>
      <c r="K2512" s="248"/>
      <c r="L2512" s="253"/>
      <c r="M2512" s="254"/>
      <c r="N2512" s="255"/>
      <c r="O2512" s="255"/>
      <c r="P2512" s="255"/>
      <c r="Q2512" s="255"/>
      <c r="R2512" s="255"/>
      <c r="S2512" s="255"/>
      <c r="T2512" s="256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57" t="s">
        <v>233</v>
      </c>
      <c r="AU2512" s="257" t="s">
        <v>89</v>
      </c>
      <c r="AV2512" s="13" t="s">
        <v>87</v>
      </c>
      <c r="AW2512" s="13" t="s">
        <v>35</v>
      </c>
      <c r="AX2512" s="13" t="s">
        <v>80</v>
      </c>
      <c r="AY2512" s="257" t="s">
        <v>222</v>
      </c>
    </row>
    <row r="2513" s="13" customFormat="1">
      <c r="A2513" s="13"/>
      <c r="B2513" s="247"/>
      <c r="C2513" s="248"/>
      <c r="D2513" s="249" t="s">
        <v>233</v>
      </c>
      <c r="E2513" s="250" t="s">
        <v>1</v>
      </c>
      <c r="F2513" s="251" t="s">
        <v>237</v>
      </c>
      <c r="G2513" s="248"/>
      <c r="H2513" s="250" t="s">
        <v>1</v>
      </c>
      <c r="I2513" s="252"/>
      <c r="J2513" s="248"/>
      <c r="K2513" s="248"/>
      <c r="L2513" s="253"/>
      <c r="M2513" s="254"/>
      <c r="N2513" s="255"/>
      <c r="O2513" s="255"/>
      <c r="P2513" s="255"/>
      <c r="Q2513" s="255"/>
      <c r="R2513" s="255"/>
      <c r="S2513" s="255"/>
      <c r="T2513" s="256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57" t="s">
        <v>233</v>
      </c>
      <c r="AU2513" s="257" t="s">
        <v>89</v>
      </c>
      <c r="AV2513" s="13" t="s">
        <v>87</v>
      </c>
      <c r="AW2513" s="13" t="s">
        <v>35</v>
      </c>
      <c r="AX2513" s="13" t="s">
        <v>80</v>
      </c>
      <c r="AY2513" s="257" t="s">
        <v>222</v>
      </c>
    </row>
    <row r="2514" s="14" customFormat="1">
      <c r="A2514" s="14"/>
      <c r="B2514" s="258"/>
      <c r="C2514" s="259"/>
      <c r="D2514" s="249" t="s">
        <v>233</v>
      </c>
      <c r="E2514" s="260" t="s">
        <v>1</v>
      </c>
      <c r="F2514" s="261" t="s">
        <v>2094</v>
      </c>
      <c r="G2514" s="259"/>
      <c r="H2514" s="262">
        <v>86.730000000000004</v>
      </c>
      <c r="I2514" s="263"/>
      <c r="J2514" s="259"/>
      <c r="K2514" s="259"/>
      <c r="L2514" s="264"/>
      <c r="M2514" s="265"/>
      <c r="N2514" s="266"/>
      <c r="O2514" s="266"/>
      <c r="P2514" s="266"/>
      <c r="Q2514" s="266"/>
      <c r="R2514" s="266"/>
      <c r="S2514" s="266"/>
      <c r="T2514" s="267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68" t="s">
        <v>233</v>
      </c>
      <c r="AU2514" s="268" t="s">
        <v>89</v>
      </c>
      <c r="AV2514" s="14" t="s">
        <v>89</v>
      </c>
      <c r="AW2514" s="14" t="s">
        <v>35</v>
      </c>
      <c r="AX2514" s="14" t="s">
        <v>80</v>
      </c>
      <c r="AY2514" s="268" t="s">
        <v>222</v>
      </c>
    </row>
    <row r="2515" s="15" customFormat="1">
      <c r="A2515" s="15"/>
      <c r="B2515" s="269"/>
      <c r="C2515" s="270"/>
      <c r="D2515" s="249" t="s">
        <v>233</v>
      </c>
      <c r="E2515" s="271" t="s">
        <v>1</v>
      </c>
      <c r="F2515" s="272" t="s">
        <v>242</v>
      </c>
      <c r="G2515" s="270"/>
      <c r="H2515" s="273">
        <v>86.730000000000004</v>
      </c>
      <c r="I2515" s="274"/>
      <c r="J2515" s="270"/>
      <c r="K2515" s="270"/>
      <c r="L2515" s="275"/>
      <c r="M2515" s="276"/>
      <c r="N2515" s="277"/>
      <c r="O2515" s="277"/>
      <c r="P2515" s="277"/>
      <c r="Q2515" s="277"/>
      <c r="R2515" s="277"/>
      <c r="S2515" s="277"/>
      <c r="T2515" s="278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79" t="s">
        <v>233</v>
      </c>
      <c r="AU2515" s="279" t="s">
        <v>89</v>
      </c>
      <c r="AV2515" s="15" t="s">
        <v>114</v>
      </c>
      <c r="AW2515" s="15" t="s">
        <v>35</v>
      </c>
      <c r="AX2515" s="15" t="s">
        <v>87</v>
      </c>
      <c r="AY2515" s="279" t="s">
        <v>222</v>
      </c>
    </row>
    <row r="2516" s="2" customFormat="1" ht="44.25" customHeight="1">
      <c r="A2516" s="40"/>
      <c r="B2516" s="41"/>
      <c r="C2516" s="280" t="s">
        <v>2099</v>
      </c>
      <c r="D2516" s="280" t="s">
        <v>367</v>
      </c>
      <c r="E2516" s="281" t="s">
        <v>2100</v>
      </c>
      <c r="F2516" s="282" t="s">
        <v>2101</v>
      </c>
      <c r="G2516" s="283" t="s">
        <v>228</v>
      </c>
      <c r="H2516" s="284">
        <v>95.403000000000006</v>
      </c>
      <c r="I2516" s="285"/>
      <c r="J2516" s="286">
        <f>ROUND(I2516*H2516,2)</f>
        <v>0</v>
      </c>
      <c r="K2516" s="282" t="s">
        <v>229</v>
      </c>
      <c r="L2516" s="287"/>
      <c r="M2516" s="288" t="s">
        <v>1</v>
      </c>
      <c r="N2516" s="289" t="s">
        <v>45</v>
      </c>
      <c r="O2516" s="93"/>
      <c r="P2516" s="238">
        <f>O2516*H2516</f>
        <v>0</v>
      </c>
      <c r="Q2516" s="238">
        <v>0.0036800000000000001</v>
      </c>
      <c r="R2516" s="238">
        <f>Q2516*H2516</f>
        <v>0.35108304000000001</v>
      </c>
      <c r="S2516" s="238">
        <v>0</v>
      </c>
      <c r="T2516" s="239">
        <f>S2516*H2516</f>
        <v>0</v>
      </c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R2516" s="240" t="s">
        <v>468</v>
      </c>
      <c r="AT2516" s="240" t="s">
        <v>367</v>
      </c>
      <c r="AU2516" s="240" t="s">
        <v>89</v>
      </c>
      <c r="AY2516" s="19" t="s">
        <v>222</v>
      </c>
      <c r="BE2516" s="241">
        <f>IF(N2516="základní",J2516,0)</f>
        <v>0</v>
      </c>
      <c r="BF2516" s="241">
        <f>IF(N2516="snížená",J2516,0)</f>
        <v>0</v>
      </c>
      <c r="BG2516" s="241">
        <f>IF(N2516="zákl. přenesená",J2516,0)</f>
        <v>0</v>
      </c>
      <c r="BH2516" s="241">
        <f>IF(N2516="sníž. přenesená",J2516,0)</f>
        <v>0</v>
      </c>
      <c r="BI2516" s="241">
        <f>IF(N2516="nulová",J2516,0)</f>
        <v>0</v>
      </c>
      <c r="BJ2516" s="19" t="s">
        <v>87</v>
      </c>
      <c r="BK2516" s="241">
        <f>ROUND(I2516*H2516,2)</f>
        <v>0</v>
      </c>
      <c r="BL2516" s="19" t="s">
        <v>267</v>
      </c>
      <c r="BM2516" s="240" t="s">
        <v>2102</v>
      </c>
    </row>
    <row r="2517" s="14" customFormat="1">
      <c r="A2517" s="14"/>
      <c r="B2517" s="258"/>
      <c r="C2517" s="259"/>
      <c r="D2517" s="249" t="s">
        <v>233</v>
      </c>
      <c r="E2517" s="260" t="s">
        <v>1</v>
      </c>
      <c r="F2517" s="261" t="s">
        <v>2103</v>
      </c>
      <c r="G2517" s="259"/>
      <c r="H2517" s="262">
        <v>95.403000000000006</v>
      </c>
      <c r="I2517" s="263"/>
      <c r="J2517" s="259"/>
      <c r="K2517" s="259"/>
      <c r="L2517" s="264"/>
      <c r="M2517" s="265"/>
      <c r="N2517" s="266"/>
      <c r="O2517" s="266"/>
      <c r="P2517" s="266"/>
      <c r="Q2517" s="266"/>
      <c r="R2517" s="266"/>
      <c r="S2517" s="266"/>
      <c r="T2517" s="267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8" t="s">
        <v>233</v>
      </c>
      <c r="AU2517" s="268" t="s">
        <v>89</v>
      </c>
      <c r="AV2517" s="14" t="s">
        <v>89</v>
      </c>
      <c r="AW2517" s="14" t="s">
        <v>35</v>
      </c>
      <c r="AX2517" s="14" t="s">
        <v>80</v>
      </c>
      <c r="AY2517" s="268" t="s">
        <v>222</v>
      </c>
    </row>
    <row r="2518" s="15" customFormat="1">
      <c r="A2518" s="15"/>
      <c r="B2518" s="269"/>
      <c r="C2518" s="270"/>
      <c r="D2518" s="249" t="s">
        <v>233</v>
      </c>
      <c r="E2518" s="271" t="s">
        <v>1</v>
      </c>
      <c r="F2518" s="272" t="s">
        <v>242</v>
      </c>
      <c r="G2518" s="270"/>
      <c r="H2518" s="273">
        <v>95.403000000000006</v>
      </c>
      <c r="I2518" s="274"/>
      <c r="J2518" s="270"/>
      <c r="K2518" s="270"/>
      <c r="L2518" s="275"/>
      <c r="M2518" s="276"/>
      <c r="N2518" s="277"/>
      <c r="O2518" s="277"/>
      <c r="P2518" s="277"/>
      <c r="Q2518" s="277"/>
      <c r="R2518" s="277"/>
      <c r="S2518" s="277"/>
      <c r="T2518" s="278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79" t="s">
        <v>233</v>
      </c>
      <c r="AU2518" s="279" t="s">
        <v>89</v>
      </c>
      <c r="AV2518" s="15" t="s">
        <v>114</v>
      </c>
      <c r="AW2518" s="15" t="s">
        <v>35</v>
      </c>
      <c r="AX2518" s="15" t="s">
        <v>87</v>
      </c>
      <c r="AY2518" s="279" t="s">
        <v>222</v>
      </c>
    </row>
    <row r="2519" s="2" customFormat="1" ht="16.5" customHeight="1">
      <c r="A2519" s="40"/>
      <c r="B2519" s="41"/>
      <c r="C2519" s="229" t="s">
        <v>2104</v>
      </c>
      <c r="D2519" s="229" t="s">
        <v>225</v>
      </c>
      <c r="E2519" s="230" t="s">
        <v>2105</v>
      </c>
      <c r="F2519" s="231" t="s">
        <v>2106</v>
      </c>
      <c r="G2519" s="232" t="s">
        <v>526</v>
      </c>
      <c r="H2519" s="233">
        <v>82.340000000000003</v>
      </c>
      <c r="I2519" s="234"/>
      <c r="J2519" s="235">
        <f>ROUND(I2519*H2519,2)</f>
        <v>0</v>
      </c>
      <c r="K2519" s="231" t="s">
        <v>229</v>
      </c>
      <c r="L2519" s="46"/>
      <c r="M2519" s="236" t="s">
        <v>1</v>
      </c>
      <c r="N2519" s="237" t="s">
        <v>45</v>
      </c>
      <c r="O2519" s="93"/>
      <c r="P2519" s="238">
        <f>O2519*H2519</f>
        <v>0</v>
      </c>
      <c r="Q2519" s="238">
        <v>1.0000000000000001E-05</v>
      </c>
      <c r="R2519" s="238">
        <f>Q2519*H2519</f>
        <v>0.00082340000000000006</v>
      </c>
      <c r="S2519" s="238">
        <v>0</v>
      </c>
      <c r="T2519" s="239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40" t="s">
        <v>267</v>
      </c>
      <c r="AT2519" s="240" t="s">
        <v>225</v>
      </c>
      <c r="AU2519" s="240" t="s">
        <v>89</v>
      </c>
      <c r="AY2519" s="19" t="s">
        <v>222</v>
      </c>
      <c r="BE2519" s="241">
        <f>IF(N2519="základní",J2519,0)</f>
        <v>0</v>
      </c>
      <c r="BF2519" s="241">
        <f>IF(N2519="snížená",J2519,0)</f>
        <v>0</v>
      </c>
      <c r="BG2519" s="241">
        <f>IF(N2519="zákl. přenesená",J2519,0)</f>
        <v>0</v>
      </c>
      <c r="BH2519" s="241">
        <f>IF(N2519="sníž. přenesená",J2519,0)</f>
        <v>0</v>
      </c>
      <c r="BI2519" s="241">
        <f>IF(N2519="nulová",J2519,0)</f>
        <v>0</v>
      </c>
      <c r="BJ2519" s="19" t="s">
        <v>87</v>
      </c>
      <c r="BK2519" s="241">
        <f>ROUND(I2519*H2519,2)</f>
        <v>0</v>
      </c>
      <c r="BL2519" s="19" t="s">
        <v>267</v>
      </c>
      <c r="BM2519" s="240" t="s">
        <v>2107</v>
      </c>
    </row>
    <row r="2520" s="2" customFormat="1">
      <c r="A2520" s="40"/>
      <c r="B2520" s="41"/>
      <c r="C2520" s="42"/>
      <c r="D2520" s="242" t="s">
        <v>231</v>
      </c>
      <c r="E2520" s="42"/>
      <c r="F2520" s="243" t="s">
        <v>2108</v>
      </c>
      <c r="G2520" s="42"/>
      <c r="H2520" s="42"/>
      <c r="I2520" s="244"/>
      <c r="J2520" s="42"/>
      <c r="K2520" s="42"/>
      <c r="L2520" s="46"/>
      <c r="M2520" s="245"/>
      <c r="N2520" s="246"/>
      <c r="O2520" s="93"/>
      <c r="P2520" s="93"/>
      <c r="Q2520" s="93"/>
      <c r="R2520" s="93"/>
      <c r="S2520" s="93"/>
      <c r="T2520" s="94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231</v>
      </c>
      <c r="AU2520" s="19" t="s">
        <v>89</v>
      </c>
    </row>
    <row r="2521" s="14" customFormat="1">
      <c r="A2521" s="14"/>
      <c r="B2521" s="258"/>
      <c r="C2521" s="259"/>
      <c r="D2521" s="249" t="s">
        <v>233</v>
      </c>
      <c r="E2521" s="260" t="s">
        <v>1</v>
      </c>
      <c r="F2521" s="261" t="s">
        <v>846</v>
      </c>
      <c r="G2521" s="259"/>
      <c r="H2521" s="262">
        <v>13.6</v>
      </c>
      <c r="I2521" s="263"/>
      <c r="J2521" s="259"/>
      <c r="K2521" s="259"/>
      <c r="L2521" s="264"/>
      <c r="M2521" s="265"/>
      <c r="N2521" s="266"/>
      <c r="O2521" s="266"/>
      <c r="P2521" s="266"/>
      <c r="Q2521" s="266"/>
      <c r="R2521" s="266"/>
      <c r="S2521" s="266"/>
      <c r="T2521" s="267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8" t="s">
        <v>233</v>
      </c>
      <c r="AU2521" s="268" t="s">
        <v>89</v>
      </c>
      <c r="AV2521" s="14" t="s">
        <v>89</v>
      </c>
      <c r="AW2521" s="14" t="s">
        <v>35</v>
      </c>
      <c r="AX2521" s="14" t="s">
        <v>80</v>
      </c>
      <c r="AY2521" s="268" t="s">
        <v>222</v>
      </c>
    </row>
    <row r="2522" s="14" customFormat="1">
      <c r="A2522" s="14"/>
      <c r="B2522" s="258"/>
      <c r="C2522" s="259"/>
      <c r="D2522" s="249" t="s">
        <v>233</v>
      </c>
      <c r="E2522" s="260" t="s">
        <v>1</v>
      </c>
      <c r="F2522" s="261" t="s">
        <v>847</v>
      </c>
      <c r="G2522" s="259"/>
      <c r="H2522" s="262">
        <v>13.550000000000001</v>
      </c>
      <c r="I2522" s="263"/>
      <c r="J2522" s="259"/>
      <c r="K2522" s="259"/>
      <c r="L2522" s="264"/>
      <c r="M2522" s="265"/>
      <c r="N2522" s="266"/>
      <c r="O2522" s="266"/>
      <c r="P2522" s="266"/>
      <c r="Q2522" s="266"/>
      <c r="R2522" s="266"/>
      <c r="S2522" s="266"/>
      <c r="T2522" s="267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68" t="s">
        <v>233</v>
      </c>
      <c r="AU2522" s="268" t="s">
        <v>89</v>
      </c>
      <c r="AV2522" s="14" t="s">
        <v>89</v>
      </c>
      <c r="AW2522" s="14" t="s">
        <v>35</v>
      </c>
      <c r="AX2522" s="14" t="s">
        <v>80</v>
      </c>
      <c r="AY2522" s="268" t="s">
        <v>222</v>
      </c>
    </row>
    <row r="2523" s="14" customFormat="1">
      <c r="A2523" s="14"/>
      <c r="B2523" s="258"/>
      <c r="C2523" s="259"/>
      <c r="D2523" s="249" t="s">
        <v>233</v>
      </c>
      <c r="E2523" s="260" t="s">
        <v>1</v>
      </c>
      <c r="F2523" s="261" t="s">
        <v>848</v>
      </c>
      <c r="G2523" s="259"/>
      <c r="H2523" s="262">
        <v>24.390000000000001</v>
      </c>
      <c r="I2523" s="263"/>
      <c r="J2523" s="259"/>
      <c r="K2523" s="259"/>
      <c r="L2523" s="264"/>
      <c r="M2523" s="265"/>
      <c r="N2523" s="266"/>
      <c r="O2523" s="266"/>
      <c r="P2523" s="266"/>
      <c r="Q2523" s="266"/>
      <c r="R2523" s="266"/>
      <c r="S2523" s="266"/>
      <c r="T2523" s="267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8" t="s">
        <v>233</v>
      </c>
      <c r="AU2523" s="268" t="s">
        <v>89</v>
      </c>
      <c r="AV2523" s="14" t="s">
        <v>89</v>
      </c>
      <c r="AW2523" s="14" t="s">
        <v>35</v>
      </c>
      <c r="AX2523" s="14" t="s">
        <v>80</v>
      </c>
      <c r="AY2523" s="268" t="s">
        <v>222</v>
      </c>
    </row>
    <row r="2524" s="14" customFormat="1">
      <c r="A2524" s="14"/>
      <c r="B2524" s="258"/>
      <c r="C2524" s="259"/>
      <c r="D2524" s="249" t="s">
        <v>233</v>
      </c>
      <c r="E2524" s="260" t="s">
        <v>1</v>
      </c>
      <c r="F2524" s="261" t="s">
        <v>851</v>
      </c>
      <c r="G2524" s="259"/>
      <c r="H2524" s="262">
        <v>15.4</v>
      </c>
      <c r="I2524" s="263"/>
      <c r="J2524" s="259"/>
      <c r="K2524" s="259"/>
      <c r="L2524" s="264"/>
      <c r="M2524" s="265"/>
      <c r="N2524" s="266"/>
      <c r="O2524" s="266"/>
      <c r="P2524" s="266"/>
      <c r="Q2524" s="266"/>
      <c r="R2524" s="266"/>
      <c r="S2524" s="266"/>
      <c r="T2524" s="267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68" t="s">
        <v>233</v>
      </c>
      <c r="AU2524" s="268" t="s">
        <v>89</v>
      </c>
      <c r="AV2524" s="14" t="s">
        <v>89</v>
      </c>
      <c r="AW2524" s="14" t="s">
        <v>35</v>
      </c>
      <c r="AX2524" s="14" t="s">
        <v>80</v>
      </c>
      <c r="AY2524" s="268" t="s">
        <v>222</v>
      </c>
    </row>
    <row r="2525" s="14" customFormat="1">
      <c r="A2525" s="14"/>
      <c r="B2525" s="258"/>
      <c r="C2525" s="259"/>
      <c r="D2525" s="249" t="s">
        <v>233</v>
      </c>
      <c r="E2525" s="260" t="s">
        <v>1</v>
      </c>
      <c r="F2525" s="261" t="s">
        <v>854</v>
      </c>
      <c r="G2525" s="259"/>
      <c r="H2525" s="262">
        <v>15.4</v>
      </c>
      <c r="I2525" s="263"/>
      <c r="J2525" s="259"/>
      <c r="K2525" s="259"/>
      <c r="L2525" s="264"/>
      <c r="M2525" s="265"/>
      <c r="N2525" s="266"/>
      <c r="O2525" s="266"/>
      <c r="P2525" s="266"/>
      <c r="Q2525" s="266"/>
      <c r="R2525" s="266"/>
      <c r="S2525" s="266"/>
      <c r="T2525" s="267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68" t="s">
        <v>233</v>
      </c>
      <c r="AU2525" s="268" t="s">
        <v>89</v>
      </c>
      <c r="AV2525" s="14" t="s">
        <v>89</v>
      </c>
      <c r="AW2525" s="14" t="s">
        <v>35</v>
      </c>
      <c r="AX2525" s="14" t="s">
        <v>80</v>
      </c>
      <c r="AY2525" s="268" t="s">
        <v>222</v>
      </c>
    </row>
    <row r="2526" s="15" customFormat="1">
      <c r="A2526" s="15"/>
      <c r="B2526" s="269"/>
      <c r="C2526" s="270"/>
      <c r="D2526" s="249" t="s">
        <v>233</v>
      </c>
      <c r="E2526" s="271" t="s">
        <v>1</v>
      </c>
      <c r="F2526" s="272" t="s">
        <v>242</v>
      </c>
      <c r="G2526" s="270"/>
      <c r="H2526" s="273">
        <v>82.340000000000003</v>
      </c>
      <c r="I2526" s="274"/>
      <c r="J2526" s="270"/>
      <c r="K2526" s="270"/>
      <c r="L2526" s="275"/>
      <c r="M2526" s="276"/>
      <c r="N2526" s="277"/>
      <c r="O2526" s="277"/>
      <c r="P2526" s="277"/>
      <c r="Q2526" s="277"/>
      <c r="R2526" s="277"/>
      <c r="S2526" s="277"/>
      <c r="T2526" s="278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79" t="s">
        <v>233</v>
      </c>
      <c r="AU2526" s="279" t="s">
        <v>89</v>
      </c>
      <c r="AV2526" s="15" t="s">
        <v>114</v>
      </c>
      <c r="AW2526" s="15" t="s">
        <v>35</v>
      </c>
      <c r="AX2526" s="15" t="s">
        <v>87</v>
      </c>
      <c r="AY2526" s="279" t="s">
        <v>222</v>
      </c>
    </row>
    <row r="2527" s="2" customFormat="1" ht="16.5" customHeight="1">
      <c r="A2527" s="40"/>
      <c r="B2527" s="41"/>
      <c r="C2527" s="280" t="s">
        <v>2109</v>
      </c>
      <c r="D2527" s="280" t="s">
        <v>367</v>
      </c>
      <c r="E2527" s="281" t="s">
        <v>2110</v>
      </c>
      <c r="F2527" s="282" t="s">
        <v>2111</v>
      </c>
      <c r="G2527" s="283" t="s">
        <v>526</v>
      </c>
      <c r="H2527" s="284">
        <v>83.986999999999995</v>
      </c>
      <c r="I2527" s="285"/>
      <c r="J2527" s="286">
        <f>ROUND(I2527*H2527,2)</f>
        <v>0</v>
      </c>
      <c r="K2527" s="282" t="s">
        <v>229</v>
      </c>
      <c r="L2527" s="287"/>
      <c r="M2527" s="288" t="s">
        <v>1</v>
      </c>
      <c r="N2527" s="289" t="s">
        <v>45</v>
      </c>
      <c r="O2527" s="93"/>
      <c r="P2527" s="238">
        <f>O2527*H2527</f>
        <v>0</v>
      </c>
      <c r="Q2527" s="238">
        <v>0.00027999999999999998</v>
      </c>
      <c r="R2527" s="238">
        <f>Q2527*H2527</f>
        <v>0.023516359999999997</v>
      </c>
      <c r="S2527" s="238">
        <v>0</v>
      </c>
      <c r="T2527" s="239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40" t="s">
        <v>468</v>
      </c>
      <c r="AT2527" s="240" t="s">
        <v>367</v>
      </c>
      <c r="AU2527" s="240" t="s">
        <v>89</v>
      </c>
      <c r="AY2527" s="19" t="s">
        <v>222</v>
      </c>
      <c r="BE2527" s="241">
        <f>IF(N2527="základní",J2527,0)</f>
        <v>0</v>
      </c>
      <c r="BF2527" s="241">
        <f>IF(N2527="snížená",J2527,0)</f>
        <v>0</v>
      </c>
      <c r="BG2527" s="241">
        <f>IF(N2527="zákl. přenesená",J2527,0)</f>
        <v>0</v>
      </c>
      <c r="BH2527" s="241">
        <f>IF(N2527="sníž. přenesená",J2527,0)</f>
        <v>0</v>
      </c>
      <c r="BI2527" s="241">
        <f>IF(N2527="nulová",J2527,0)</f>
        <v>0</v>
      </c>
      <c r="BJ2527" s="19" t="s">
        <v>87</v>
      </c>
      <c r="BK2527" s="241">
        <f>ROUND(I2527*H2527,2)</f>
        <v>0</v>
      </c>
      <c r="BL2527" s="19" t="s">
        <v>267</v>
      </c>
      <c r="BM2527" s="240" t="s">
        <v>2112</v>
      </c>
    </row>
    <row r="2528" s="14" customFormat="1">
      <c r="A2528" s="14"/>
      <c r="B2528" s="258"/>
      <c r="C2528" s="259"/>
      <c r="D2528" s="249" t="s">
        <v>233</v>
      </c>
      <c r="E2528" s="260" t="s">
        <v>1</v>
      </c>
      <c r="F2528" s="261" t="s">
        <v>2113</v>
      </c>
      <c r="G2528" s="259"/>
      <c r="H2528" s="262">
        <v>83.986999999999995</v>
      </c>
      <c r="I2528" s="263"/>
      <c r="J2528" s="259"/>
      <c r="K2528" s="259"/>
      <c r="L2528" s="264"/>
      <c r="M2528" s="265"/>
      <c r="N2528" s="266"/>
      <c r="O2528" s="266"/>
      <c r="P2528" s="266"/>
      <c r="Q2528" s="266"/>
      <c r="R2528" s="266"/>
      <c r="S2528" s="266"/>
      <c r="T2528" s="267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68" t="s">
        <v>233</v>
      </c>
      <c r="AU2528" s="268" t="s">
        <v>89</v>
      </c>
      <c r="AV2528" s="14" t="s">
        <v>89</v>
      </c>
      <c r="AW2528" s="14" t="s">
        <v>35</v>
      </c>
      <c r="AX2528" s="14" t="s">
        <v>80</v>
      </c>
      <c r="AY2528" s="268" t="s">
        <v>222</v>
      </c>
    </row>
    <row r="2529" s="15" customFormat="1">
      <c r="A2529" s="15"/>
      <c r="B2529" s="269"/>
      <c r="C2529" s="270"/>
      <c r="D2529" s="249" t="s">
        <v>233</v>
      </c>
      <c r="E2529" s="271" t="s">
        <v>1</v>
      </c>
      <c r="F2529" s="272" t="s">
        <v>242</v>
      </c>
      <c r="G2529" s="270"/>
      <c r="H2529" s="273">
        <v>83.986999999999995</v>
      </c>
      <c r="I2529" s="274"/>
      <c r="J2529" s="270"/>
      <c r="K2529" s="270"/>
      <c r="L2529" s="275"/>
      <c r="M2529" s="276"/>
      <c r="N2529" s="277"/>
      <c r="O2529" s="277"/>
      <c r="P2529" s="277"/>
      <c r="Q2529" s="277"/>
      <c r="R2529" s="277"/>
      <c r="S2529" s="277"/>
      <c r="T2529" s="278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T2529" s="279" t="s">
        <v>233</v>
      </c>
      <c r="AU2529" s="279" t="s">
        <v>89</v>
      </c>
      <c r="AV2529" s="15" t="s">
        <v>114</v>
      </c>
      <c r="AW2529" s="15" t="s">
        <v>35</v>
      </c>
      <c r="AX2529" s="15" t="s">
        <v>87</v>
      </c>
      <c r="AY2529" s="279" t="s">
        <v>222</v>
      </c>
    </row>
    <row r="2530" s="2" customFormat="1" ht="16.5" customHeight="1">
      <c r="A2530" s="40"/>
      <c r="B2530" s="41"/>
      <c r="C2530" s="229" t="s">
        <v>1759</v>
      </c>
      <c r="D2530" s="229" t="s">
        <v>225</v>
      </c>
      <c r="E2530" s="230" t="s">
        <v>2114</v>
      </c>
      <c r="F2530" s="231" t="s">
        <v>2115</v>
      </c>
      <c r="G2530" s="232" t="s">
        <v>526</v>
      </c>
      <c r="H2530" s="233">
        <v>4.2999999999999998</v>
      </c>
      <c r="I2530" s="234"/>
      <c r="J2530" s="235">
        <f>ROUND(I2530*H2530,2)</f>
        <v>0</v>
      </c>
      <c r="K2530" s="231" t="s">
        <v>229</v>
      </c>
      <c r="L2530" s="46"/>
      <c r="M2530" s="236" t="s">
        <v>1</v>
      </c>
      <c r="N2530" s="237" t="s">
        <v>45</v>
      </c>
      <c r="O2530" s="93"/>
      <c r="P2530" s="238">
        <f>O2530*H2530</f>
        <v>0</v>
      </c>
      <c r="Q2530" s="238">
        <v>0</v>
      </c>
      <c r="R2530" s="238">
        <f>Q2530*H2530</f>
        <v>0</v>
      </c>
      <c r="S2530" s="238">
        <v>0</v>
      </c>
      <c r="T2530" s="239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40" t="s">
        <v>267</v>
      </c>
      <c r="AT2530" s="240" t="s">
        <v>225</v>
      </c>
      <c r="AU2530" s="240" t="s">
        <v>89</v>
      </c>
      <c r="AY2530" s="19" t="s">
        <v>222</v>
      </c>
      <c r="BE2530" s="241">
        <f>IF(N2530="základní",J2530,0)</f>
        <v>0</v>
      </c>
      <c r="BF2530" s="241">
        <f>IF(N2530="snížená",J2530,0)</f>
        <v>0</v>
      </c>
      <c r="BG2530" s="241">
        <f>IF(N2530="zákl. přenesená",J2530,0)</f>
        <v>0</v>
      </c>
      <c r="BH2530" s="241">
        <f>IF(N2530="sníž. přenesená",J2530,0)</f>
        <v>0</v>
      </c>
      <c r="BI2530" s="241">
        <f>IF(N2530="nulová",J2530,0)</f>
        <v>0</v>
      </c>
      <c r="BJ2530" s="19" t="s">
        <v>87</v>
      </c>
      <c r="BK2530" s="241">
        <f>ROUND(I2530*H2530,2)</f>
        <v>0</v>
      </c>
      <c r="BL2530" s="19" t="s">
        <v>267</v>
      </c>
      <c r="BM2530" s="240" t="s">
        <v>2116</v>
      </c>
    </row>
    <row r="2531" s="2" customFormat="1">
      <c r="A2531" s="40"/>
      <c r="B2531" s="41"/>
      <c r="C2531" s="42"/>
      <c r="D2531" s="242" t="s">
        <v>231</v>
      </c>
      <c r="E2531" s="42"/>
      <c r="F2531" s="243" t="s">
        <v>2117</v>
      </c>
      <c r="G2531" s="42"/>
      <c r="H2531" s="42"/>
      <c r="I2531" s="244"/>
      <c r="J2531" s="42"/>
      <c r="K2531" s="42"/>
      <c r="L2531" s="46"/>
      <c r="M2531" s="245"/>
      <c r="N2531" s="246"/>
      <c r="O2531" s="93"/>
      <c r="P2531" s="93"/>
      <c r="Q2531" s="93"/>
      <c r="R2531" s="93"/>
      <c r="S2531" s="93"/>
      <c r="T2531" s="94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231</v>
      </c>
      <c r="AU2531" s="19" t="s">
        <v>89</v>
      </c>
    </row>
    <row r="2532" s="2" customFormat="1">
      <c r="A2532" s="40"/>
      <c r="B2532" s="41"/>
      <c r="C2532" s="42"/>
      <c r="D2532" s="249" t="s">
        <v>1184</v>
      </c>
      <c r="E2532" s="42"/>
      <c r="F2532" s="314" t="s">
        <v>2118</v>
      </c>
      <c r="G2532" s="42"/>
      <c r="H2532" s="42"/>
      <c r="I2532" s="244"/>
      <c r="J2532" s="42"/>
      <c r="K2532" s="42"/>
      <c r="L2532" s="46"/>
      <c r="M2532" s="245"/>
      <c r="N2532" s="246"/>
      <c r="O2532" s="93"/>
      <c r="P2532" s="93"/>
      <c r="Q2532" s="93"/>
      <c r="R2532" s="93"/>
      <c r="S2532" s="93"/>
      <c r="T2532" s="94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T2532" s="19" t="s">
        <v>1184</v>
      </c>
      <c r="AU2532" s="19" t="s">
        <v>89</v>
      </c>
    </row>
    <row r="2533" s="13" customFormat="1">
      <c r="A2533" s="13"/>
      <c r="B2533" s="247"/>
      <c r="C2533" s="248"/>
      <c r="D2533" s="249" t="s">
        <v>233</v>
      </c>
      <c r="E2533" s="250" t="s">
        <v>1</v>
      </c>
      <c r="F2533" s="251" t="s">
        <v>2119</v>
      </c>
      <c r="G2533" s="248"/>
      <c r="H2533" s="250" t="s">
        <v>1</v>
      </c>
      <c r="I2533" s="252"/>
      <c r="J2533" s="248"/>
      <c r="K2533" s="248"/>
      <c r="L2533" s="253"/>
      <c r="M2533" s="254"/>
      <c r="N2533" s="255"/>
      <c r="O2533" s="255"/>
      <c r="P2533" s="255"/>
      <c r="Q2533" s="255"/>
      <c r="R2533" s="255"/>
      <c r="S2533" s="255"/>
      <c r="T2533" s="256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57" t="s">
        <v>233</v>
      </c>
      <c r="AU2533" s="257" t="s">
        <v>89</v>
      </c>
      <c r="AV2533" s="13" t="s">
        <v>87</v>
      </c>
      <c r="AW2533" s="13" t="s">
        <v>35</v>
      </c>
      <c r="AX2533" s="13" t="s">
        <v>80</v>
      </c>
      <c r="AY2533" s="257" t="s">
        <v>222</v>
      </c>
    </row>
    <row r="2534" s="14" customFormat="1">
      <c r="A2534" s="14"/>
      <c r="B2534" s="258"/>
      <c r="C2534" s="259"/>
      <c r="D2534" s="249" t="s">
        <v>233</v>
      </c>
      <c r="E2534" s="260" t="s">
        <v>1</v>
      </c>
      <c r="F2534" s="261" t="s">
        <v>2120</v>
      </c>
      <c r="G2534" s="259"/>
      <c r="H2534" s="262">
        <v>1.7</v>
      </c>
      <c r="I2534" s="263"/>
      <c r="J2534" s="259"/>
      <c r="K2534" s="259"/>
      <c r="L2534" s="264"/>
      <c r="M2534" s="265"/>
      <c r="N2534" s="266"/>
      <c r="O2534" s="266"/>
      <c r="P2534" s="266"/>
      <c r="Q2534" s="266"/>
      <c r="R2534" s="266"/>
      <c r="S2534" s="266"/>
      <c r="T2534" s="267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8" t="s">
        <v>233</v>
      </c>
      <c r="AU2534" s="268" t="s">
        <v>89</v>
      </c>
      <c r="AV2534" s="14" t="s">
        <v>89</v>
      </c>
      <c r="AW2534" s="14" t="s">
        <v>35</v>
      </c>
      <c r="AX2534" s="14" t="s">
        <v>80</v>
      </c>
      <c r="AY2534" s="268" t="s">
        <v>222</v>
      </c>
    </row>
    <row r="2535" s="13" customFormat="1">
      <c r="A2535" s="13"/>
      <c r="B2535" s="247"/>
      <c r="C2535" s="248"/>
      <c r="D2535" s="249" t="s">
        <v>233</v>
      </c>
      <c r="E2535" s="250" t="s">
        <v>1</v>
      </c>
      <c r="F2535" s="251" t="s">
        <v>2121</v>
      </c>
      <c r="G2535" s="248"/>
      <c r="H2535" s="250" t="s">
        <v>1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57" t="s">
        <v>233</v>
      </c>
      <c r="AU2535" s="257" t="s">
        <v>89</v>
      </c>
      <c r="AV2535" s="13" t="s">
        <v>87</v>
      </c>
      <c r="AW2535" s="13" t="s">
        <v>35</v>
      </c>
      <c r="AX2535" s="13" t="s">
        <v>80</v>
      </c>
      <c r="AY2535" s="257" t="s">
        <v>222</v>
      </c>
    </row>
    <row r="2536" s="14" customFormat="1">
      <c r="A2536" s="14"/>
      <c r="B2536" s="258"/>
      <c r="C2536" s="259"/>
      <c r="D2536" s="249" t="s">
        <v>233</v>
      </c>
      <c r="E2536" s="260" t="s">
        <v>1</v>
      </c>
      <c r="F2536" s="261" t="s">
        <v>2120</v>
      </c>
      <c r="G2536" s="259"/>
      <c r="H2536" s="262">
        <v>1.7</v>
      </c>
      <c r="I2536" s="263"/>
      <c r="J2536" s="259"/>
      <c r="K2536" s="259"/>
      <c r="L2536" s="264"/>
      <c r="M2536" s="265"/>
      <c r="N2536" s="266"/>
      <c r="O2536" s="266"/>
      <c r="P2536" s="266"/>
      <c r="Q2536" s="266"/>
      <c r="R2536" s="266"/>
      <c r="S2536" s="266"/>
      <c r="T2536" s="267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68" t="s">
        <v>233</v>
      </c>
      <c r="AU2536" s="268" t="s">
        <v>89</v>
      </c>
      <c r="AV2536" s="14" t="s">
        <v>89</v>
      </c>
      <c r="AW2536" s="14" t="s">
        <v>35</v>
      </c>
      <c r="AX2536" s="14" t="s">
        <v>80</v>
      </c>
      <c r="AY2536" s="268" t="s">
        <v>222</v>
      </c>
    </row>
    <row r="2537" s="13" customFormat="1">
      <c r="A2537" s="13"/>
      <c r="B2537" s="247"/>
      <c r="C2537" s="248"/>
      <c r="D2537" s="249" t="s">
        <v>233</v>
      </c>
      <c r="E2537" s="250" t="s">
        <v>1</v>
      </c>
      <c r="F2537" s="251" t="s">
        <v>2122</v>
      </c>
      <c r="G2537" s="248"/>
      <c r="H2537" s="250" t="s">
        <v>1</v>
      </c>
      <c r="I2537" s="252"/>
      <c r="J2537" s="248"/>
      <c r="K2537" s="248"/>
      <c r="L2537" s="253"/>
      <c r="M2537" s="254"/>
      <c r="N2537" s="255"/>
      <c r="O2537" s="255"/>
      <c r="P2537" s="255"/>
      <c r="Q2537" s="255"/>
      <c r="R2537" s="255"/>
      <c r="S2537" s="255"/>
      <c r="T2537" s="256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57" t="s">
        <v>233</v>
      </c>
      <c r="AU2537" s="257" t="s">
        <v>89</v>
      </c>
      <c r="AV2537" s="13" t="s">
        <v>87</v>
      </c>
      <c r="AW2537" s="13" t="s">
        <v>35</v>
      </c>
      <c r="AX2537" s="13" t="s">
        <v>80</v>
      </c>
      <c r="AY2537" s="257" t="s">
        <v>222</v>
      </c>
    </row>
    <row r="2538" s="14" customFormat="1">
      <c r="A2538" s="14"/>
      <c r="B2538" s="258"/>
      <c r="C2538" s="259"/>
      <c r="D2538" s="249" t="s">
        <v>233</v>
      </c>
      <c r="E2538" s="260" t="s">
        <v>1</v>
      </c>
      <c r="F2538" s="261" t="s">
        <v>2123</v>
      </c>
      <c r="G2538" s="259"/>
      <c r="H2538" s="262">
        <v>0.90000000000000002</v>
      </c>
      <c r="I2538" s="263"/>
      <c r="J2538" s="259"/>
      <c r="K2538" s="259"/>
      <c r="L2538" s="264"/>
      <c r="M2538" s="265"/>
      <c r="N2538" s="266"/>
      <c r="O2538" s="266"/>
      <c r="P2538" s="266"/>
      <c r="Q2538" s="266"/>
      <c r="R2538" s="266"/>
      <c r="S2538" s="266"/>
      <c r="T2538" s="267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68" t="s">
        <v>233</v>
      </c>
      <c r="AU2538" s="268" t="s">
        <v>89</v>
      </c>
      <c r="AV2538" s="14" t="s">
        <v>89</v>
      </c>
      <c r="AW2538" s="14" t="s">
        <v>35</v>
      </c>
      <c r="AX2538" s="14" t="s">
        <v>80</v>
      </c>
      <c r="AY2538" s="268" t="s">
        <v>222</v>
      </c>
    </row>
    <row r="2539" s="15" customFormat="1">
      <c r="A2539" s="15"/>
      <c r="B2539" s="269"/>
      <c r="C2539" s="270"/>
      <c r="D2539" s="249" t="s">
        <v>233</v>
      </c>
      <c r="E2539" s="271" t="s">
        <v>1</v>
      </c>
      <c r="F2539" s="272" t="s">
        <v>242</v>
      </c>
      <c r="G2539" s="270"/>
      <c r="H2539" s="273">
        <v>4.2999999999999998</v>
      </c>
      <c r="I2539" s="274"/>
      <c r="J2539" s="270"/>
      <c r="K2539" s="270"/>
      <c r="L2539" s="275"/>
      <c r="M2539" s="276"/>
      <c r="N2539" s="277"/>
      <c r="O2539" s="277"/>
      <c r="P2539" s="277"/>
      <c r="Q2539" s="277"/>
      <c r="R2539" s="277"/>
      <c r="S2539" s="277"/>
      <c r="T2539" s="278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79" t="s">
        <v>233</v>
      </c>
      <c r="AU2539" s="279" t="s">
        <v>89</v>
      </c>
      <c r="AV2539" s="15" t="s">
        <v>114</v>
      </c>
      <c r="AW2539" s="15" t="s">
        <v>35</v>
      </c>
      <c r="AX2539" s="15" t="s">
        <v>87</v>
      </c>
      <c r="AY2539" s="279" t="s">
        <v>222</v>
      </c>
    </row>
    <row r="2540" s="2" customFormat="1" ht="24.15" customHeight="1">
      <c r="A2540" s="40"/>
      <c r="B2540" s="41"/>
      <c r="C2540" s="280" t="s">
        <v>2124</v>
      </c>
      <c r="D2540" s="280" t="s">
        <v>367</v>
      </c>
      <c r="E2540" s="281" t="s">
        <v>2125</v>
      </c>
      <c r="F2540" s="282" t="s">
        <v>2126</v>
      </c>
      <c r="G2540" s="283" t="s">
        <v>526</v>
      </c>
      <c r="H2540" s="284">
        <v>4.7300000000000004</v>
      </c>
      <c r="I2540" s="285"/>
      <c r="J2540" s="286">
        <f>ROUND(I2540*H2540,2)</f>
        <v>0</v>
      </c>
      <c r="K2540" s="282" t="s">
        <v>229</v>
      </c>
      <c r="L2540" s="287"/>
      <c r="M2540" s="288" t="s">
        <v>1</v>
      </c>
      <c r="N2540" s="289" t="s">
        <v>45</v>
      </c>
      <c r="O2540" s="93"/>
      <c r="P2540" s="238">
        <f>O2540*H2540</f>
        <v>0</v>
      </c>
      <c r="Q2540" s="238">
        <v>0.00020000000000000001</v>
      </c>
      <c r="R2540" s="238">
        <f>Q2540*H2540</f>
        <v>0.00094600000000000012</v>
      </c>
      <c r="S2540" s="238">
        <v>0</v>
      </c>
      <c r="T2540" s="239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40" t="s">
        <v>468</v>
      </c>
      <c r="AT2540" s="240" t="s">
        <v>367</v>
      </c>
      <c r="AU2540" s="240" t="s">
        <v>89</v>
      </c>
      <c r="AY2540" s="19" t="s">
        <v>222</v>
      </c>
      <c r="BE2540" s="241">
        <f>IF(N2540="základní",J2540,0)</f>
        <v>0</v>
      </c>
      <c r="BF2540" s="241">
        <f>IF(N2540="snížená",J2540,0)</f>
        <v>0</v>
      </c>
      <c r="BG2540" s="241">
        <f>IF(N2540="zákl. přenesená",J2540,0)</f>
        <v>0</v>
      </c>
      <c r="BH2540" s="241">
        <f>IF(N2540="sníž. přenesená",J2540,0)</f>
        <v>0</v>
      </c>
      <c r="BI2540" s="241">
        <f>IF(N2540="nulová",J2540,0)</f>
        <v>0</v>
      </c>
      <c r="BJ2540" s="19" t="s">
        <v>87</v>
      </c>
      <c r="BK2540" s="241">
        <f>ROUND(I2540*H2540,2)</f>
        <v>0</v>
      </c>
      <c r="BL2540" s="19" t="s">
        <v>267</v>
      </c>
      <c r="BM2540" s="240" t="s">
        <v>2127</v>
      </c>
    </row>
    <row r="2541" s="2" customFormat="1">
      <c r="A2541" s="40"/>
      <c r="B2541" s="41"/>
      <c r="C2541" s="42"/>
      <c r="D2541" s="249" t="s">
        <v>1184</v>
      </c>
      <c r="E2541" s="42"/>
      <c r="F2541" s="314" t="s">
        <v>2128</v>
      </c>
      <c r="G2541" s="42"/>
      <c r="H2541" s="42"/>
      <c r="I2541" s="244"/>
      <c r="J2541" s="42"/>
      <c r="K2541" s="42"/>
      <c r="L2541" s="46"/>
      <c r="M2541" s="245"/>
      <c r="N2541" s="246"/>
      <c r="O2541" s="93"/>
      <c r="P2541" s="93"/>
      <c r="Q2541" s="93"/>
      <c r="R2541" s="93"/>
      <c r="S2541" s="93"/>
      <c r="T2541" s="94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9" t="s">
        <v>1184</v>
      </c>
      <c r="AU2541" s="19" t="s">
        <v>89</v>
      </c>
    </row>
    <row r="2542" s="14" customFormat="1">
      <c r="A2542" s="14"/>
      <c r="B2542" s="258"/>
      <c r="C2542" s="259"/>
      <c r="D2542" s="249" t="s">
        <v>233</v>
      </c>
      <c r="E2542" s="260" t="s">
        <v>1</v>
      </c>
      <c r="F2542" s="261" t="s">
        <v>2129</v>
      </c>
      <c r="G2542" s="259"/>
      <c r="H2542" s="262">
        <v>4.7300000000000004</v>
      </c>
      <c r="I2542" s="263"/>
      <c r="J2542" s="259"/>
      <c r="K2542" s="259"/>
      <c r="L2542" s="264"/>
      <c r="M2542" s="265"/>
      <c r="N2542" s="266"/>
      <c r="O2542" s="266"/>
      <c r="P2542" s="266"/>
      <c r="Q2542" s="266"/>
      <c r="R2542" s="266"/>
      <c r="S2542" s="266"/>
      <c r="T2542" s="267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68" t="s">
        <v>233</v>
      </c>
      <c r="AU2542" s="268" t="s">
        <v>89</v>
      </c>
      <c r="AV2542" s="14" t="s">
        <v>89</v>
      </c>
      <c r="AW2542" s="14" t="s">
        <v>35</v>
      </c>
      <c r="AX2542" s="14" t="s">
        <v>80</v>
      </c>
      <c r="AY2542" s="268" t="s">
        <v>222</v>
      </c>
    </row>
    <row r="2543" s="15" customFormat="1">
      <c r="A2543" s="15"/>
      <c r="B2543" s="269"/>
      <c r="C2543" s="270"/>
      <c r="D2543" s="249" t="s">
        <v>233</v>
      </c>
      <c r="E2543" s="271" t="s">
        <v>1</v>
      </c>
      <c r="F2543" s="272" t="s">
        <v>242</v>
      </c>
      <c r="G2543" s="270"/>
      <c r="H2543" s="273">
        <v>4.7300000000000004</v>
      </c>
      <c r="I2543" s="274"/>
      <c r="J2543" s="270"/>
      <c r="K2543" s="270"/>
      <c r="L2543" s="275"/>
      <c r="M2543" s="276"/>
      <c r="N2543" s="277"/>
      <c r="O2543" s="277"/>
      <c r="P2543" s="277"/>
      <c r="Q2543" s="277"/>
      <c r="R2543" s="277"/>
      <c r="S2543" s="277"/>
      <c r="T2543" s="278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79" t="s">
        <v>233</v>
      </c>
      <c r="AU2543" s="279" t="s">
        <v>89</v>
      </c>
      <c r="AV2543" s="15" t="s">
        <v>114</v>
      </c>
      <c r="AW2543" s="15" t="s">
        <v>35</v>
      </c>
      <c r="AX2543" s="15" t="s">
        <v>87</v>
      </c>
      <c r="AY2543" s="279" t="s">
        <v>222</v>
      </c>
    </row>
    <row r="2544" s="2" customFormat="1" ht="24.15" customHeight="1">
      <c r="A2544" s="40"/>
      <c r="B2544" s="41"/>
      <c r="C2544" s="229" t="s">
        <v>2130</v>
      </c>
      <c r="D2544" s="229" t="s">
        <v>225</v>
      </c>
      <c r="E2544" s="230" t="s">
        <v>2131</v>
      </c>
      <c r="F2544" s="231" t="s">
        <v>2132</v>
      </c>
      <c r="G2544" s="232" t="s">
        <v>329</v>
      </c>
      <c r="H2544" s="233">
        <v>0.41999999999999998</v>
      </c>
      <c r="I2544" s="234"/>
      <c r="J2544" s="235">
        <f>ROUND(I2544*H2544,2)</f>
        <v>0</v>
      </c>
      <c r="K2544" s="231" t="s">
        <v>229</v>
      </c>
      <c r="L2544" s="46"/>
      <c r="M2544" s="236" t="s">
        <v>1</v>
      </c>
      <c r="N2544" s="237" t="s">
        <v>45</v>
      </c>
      <c r="O2544" s="93"/>
      <c r="P2544" s="238">
        <f>O2544*H2544</f>
        <v>0</v>
      </c>
      <c r="Q2544" s="238">
        <v>0</v>
      </c>
      <c r="R2544" s="238">
        <f>Q2544*H2544</f>
        <v>0</v>
      </c>
      <c r="S2544" s="238">
        <v>0</v>
      </c>
      <c r="T2544" s="239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40" t="s">
        <v>267</v>
      </c>
      <c r="AT2544" s="240" t="s">
        <v>225</v>
      </c>
      <c r="AU2544" s="240" t="s">
        <v>89</v>
      </c>
      <c r="AY2544" s="19" t="s">
        <v>222</v>
      </c>
      <c r="BE2544" s="241">
        <f>IF(N2544="základní",J2544,0)</f>
        <v>0</v>
      </c>
      <c r="BF2544" s="241">
        <f>IF(N2544="snížená",J2544,0)</f>
        <v>0</v>
      </c>
      <c r="BG2544" s="241">
        <f>IF(N2544="zákl. přenesená",J2544,0)</f>
        <v>0</v>
      </c>
      <c r="BH2544" s="241">
        <f>IF(N2544="sníž. přenesená",J2544,0)</f>
        <v>0</v>
      </c>
      <c r="BI2544" s="241">
        <f>IF(N2544="nulová",J2544,0)</f>
        <v>0</v>
      </c>
      <c r="BJ2544" s="19" t="s">
        <v>87</v>
      </c>
      <c r="BK2544" s="241">
        <f>ROUND(I2544*H2544,2)</f>
        <v>0</v>
      </c>
      <c r="BL2544" s="19" t="s">
        <v>267</v>
      </c>
      <c r="BM2544" s="240" t="s">
        <v>2133</v>
      </c>
    </row>
    <row r="2545" s="2" customFormat="1">
      <c r="A2545" s="40"/>
      <c r="B2545" s="41"/>
      <c r="C2545" s="42"/>
      <c r="D2545" s="242" t="s">
        <v>231</v>
      </c>
      <c r="E2545" s="42"/>
      <c r="F2545" s="243" t="s">
        <v>2134</v>
      </c>
      <c r="G2545" s="42"/>
      <c r="H2545" s="42"/>
      <c r="I2545" s="244"/>
      <c r="J2545" s="42"/>
      <c r="K2545" s="42"/>
      <c r="L2545" s="46"/>
      <c r="M2545" s="245"/>
      <c r="N2545" s="246"/>
      <c r="O2545" s="93"/>
      <c r="P2545" s="93"/>
      <c r="Q2545" s="93"/>
      <c r="R2545" s="93"/>
      <c r="S2545" s="93"/>
      <c r="T2545" s="94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231</v>
      </c>
      <c r="AU2545" s="19" t="s">
        <v>89</v>
      </c>
    </row>
    <row r="2546" s="12" customFormat="1" ht="22.8" customHeight="1">
      <c r="A2546" s="12"/>
      <c r="B2546" s="213"/>
      <c r="C2546" s="214"/>
      <c r="D2546" s="215" t="s">
        <v>79</v>
      </c>
      <c r="E2546" s="227" t="s">
        <v>2135</v>
      </c>
      <c r="F2546" s="227" t="s">
        <v>2136</v>
      </c>
      <c r="G2546" s="214"/>
      <c r="H2546" s="214"/>
      <c r="I2546" s="217"/>
      <c r="J2546" s="228">
        <f>BK2546</f>
        <v>0</v>
      </c>
      <c r="K2546" s="214"/>
      <c r="L2546" s="219"/>
      <c r="M2546" s="220"/>
      <c r="N2546" s="221"/>
      <c r="O2546" s="221"/>
      <c r="P2546" s="222">
        <f>SUM(P2547:P2574)</f>
        <v>0</v>
      </c>
      <c r="Q2546" s="221"/>
      <c r="R2546" s="222">
        <f>SUM(R2547:R2574)</f>
        <v>0.21943700999999999</v>
      </c>
      <c r="S2546" s="221"/>
      <c r="T2546" s="223">
        <f>SUM(T2547:T2574)</f>
        <v>0</v>
      </c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R2546" s="224" t="s">
        <v>89</v>
      </c>
      <c r="AT2546" s="225" t="s">
        <v>79</v>
      </c>
      <c r="AU2546" s="225" t="s">
        <v>87</v>
      </c>
      <c r="AY2546" s="224" t="s">
        <v>222</v>
      </c>
      <c r="BK2546" s="226">
        <f>SUM(BK2547:BK2574)</f>
        <v>0</v>
      </c>
    </row>
    <row r="2547" s="2" customFormat="1" ht="24.15" customHeight="1">
      <c r="A2547" s="40"/>
      <c r="B2547" s="41"/>
      <c r="C2547" s="229" t="s">
        <v>2137</v>
      </c>
      <c r="D2547" s="229" t="s">
        <v>225</v>
      </c>
      <c r="E2547" s="230" t="s">
        <v>2138</v>
      </c>
      <c r="F2547" s="231" t="s">
        <v>2139</v>
      </c>
      <c r="G2547" s="232" t="s">
        <v>228</v>
      </c>
      <c r="H2547" s="233">
        <v>53.390999999999998</v>
      </c>
      <c r="I2547" s="234"/>
      <c r="J2547" s="235">
        <f>ROUND(I2547*H2547,2)</f>
        <v>0</v>
      </c>
      <c r="K2547" s="231" t="s">
        <v>229</v>
      </c>
      <c r="L2547" s="46"/>
      <c r="M2547" s="236" t="s">
        <v>1</v>
      </c>
      <c r="N2547" s="237" t="s">
        <v>45</v>
      </c>
      <c r="O2547" s="93"/>
      <c r="P2547" s="238">
        <f>O2547*H2547</f>
        <v>0</v>
      </c>
      <c r="Q2547" s="238">
        <v>0.00071000000000000002</v>
      </c>
      <c r="R2547" s="238">
        <f>Q2547*H2547</f>
        <v>0.037907610000000001</v>
      </c>
      <c r="S2547" s="238">
        <v>0</v>
      </c>
      <c r="T2547" s="239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40" t="s">
        <v>267</v>
      </c>
      <c r="AT2547" s="240" t="s">
        <v>225</v>
      </c>
      <c r="AU2547" s="240" t="s">
        <v>89</v>
      </c>
      <c r="AY2547" s="19" t="s">
        <v>222</v>
      </c>
      <c r="BE2547" s="241">
        <f>IF(N2547="základní",J2547,0)</f>
        <v>0</v>
      </c>
      <c r="BF2547" s="241">
        <f>IF(N2547="snížená",J2547,0)</f>
        <v>0</v>
      </c>
      <c r="BG2547" s="241">
        <f>IF(N2547="zákl. přenesená",J2547,0)</f>
        <v>0</v>
      </c>
      <c r="BH2547" s="241">
        <f>IF(N2547="sníž. přenesená",J2547,0)</f>
        <v>0</v>
      </c>
      <c r="BI2547" s="241">
        <f>IF(N2547="nulová",J2547,0)</f>
        <v>0</v>
      </c>
      <c r="BJ2547" s="19" t="s">
        <v>87</v>
      </c>
      <c r="BK2547" s="241">
        <f>ROUND(I2547*H2547,2)</f>
        <v>0</v>
      </c>
      <c r="BL2547" s="19" t="s">
        <v>267</v>
      </c>
      <c r="BM2547" s="240" t="s">
        <v>2140</v>
      </c>
    </row>
    <row r="2548" s="2" customFormat="1">
      <c r="A2548" s="40"/>
      <c r="B2548" s="41"/>
      <c r="C2548" s="42"/>
      <c r="D2548" s="242" t="s">
        <v>231</v>
      </c>
      <c r="E2548" s="42"/>
      <c r="F2548" s="243" t="s">
        <v>2141</v>
      </c>
      <c r="G2548" s="42"/>
      <c r="H2548" s="42"/>
      <c r="I2548" s="244"/>
      <c r="J2548" s="42"/>
      <c r="K2548" s="42"/>
      <c r="L2548" s="46"/>
      <c r="M2548" s="245"/>
      <c r="N2548" s="246"/>
      <c r="O2548" s="93"/>
      <c r="P2548" s="93"/>
      <c r="Q2548" s="93"/>
      <c r="R2548" s="93"/>
      <c r="S2548" s="93"/>
      <c r="T2548" s="94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231</v>
      </c>
      <c r="AU2548" s="19" t="s">
        <v>89</v>
      </c>
    </row>
    <row r="2549" s="13" customFormat="1">
      <c r="A2549" s="13"/>
      <c r="B2549" s="247"/>
      <c r="C2549" s="248"/>
      <c r="D2549" s="249" t="s">
        <v>233</v>
      </c>
      <c r="E2549" s="250" t="s">
        <v>1</v>
      </c>
      <c r="F2549" s="251" t="s">
        <v>234</v>
      </c>
      <c r="G2549" s="248"/>
      <c r="H2549" s="250" t="s">
        <v>1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57" t="s">
        <v>233</v>
      </c>
      <c r="AU2549" s="257" t="s">
        <v>89</v>
      </c>
      <c r="AV2549" s="13" t="s">
        <v>87</v>
      </c>
      <c r="AW2549" s="13" t="s">
        <v>35</v>
      </c>
      <c r="AX2549" s="13" t="s">
        <v>80</v>
      </c>
      <c r="AY2549" s="257" t="s">
        <v>222</v>
      </c>
    </row>
    <row r="2550" s="13" customFormat="1">
      <c r="A2550" s="13"/>
      <c r="B2550" s="247"/>
      <c r="C2550" s="248"/>
      <c r="D2550" s="249" t="s">
        <v>233</v>
      </c>
      <c r="E2550" s="250" t="s">
        <v>1</v>
      </c>
      <c r="F2550" s="251" t="s">
        <v>235</v>
      </c>
      <c r="G2550" s="248"/>
      <c r="H2550" s="250" t="s">
        <v>1</v>
      </c>
      <c r="I2550" s="252"/>
      <c r="J2550" s="248"/>
      <c r="K2550" s="248"/>
      <c r="L2550" s="253"/>
      <c r="M2550" s="254"/>
      <c r="N2550" s="255"/>
      <c r="O2550" s="255"/>
      <c r="P2550" s="255"/>
      <c r="Q2550" s="255"/>
      <c r="R2550" s="255"/>
      <c r="S2550" s="255"/>
      <c r="T2550" s="256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57" t="s">
        <v>233</v>
      </c>
      <c r="AU2550" s="257" t="s">
        <v>89</v>
      </c>
      <c r="AV2550" s="13" t="s">
        <v>87</v>
      </c>
      <c r="AW2550" s="13" t="s">
        <v>35</v>
      </c>
      <c r="AX2550" s="13" t="s">
        <v>80</v>
      </c>
      <c r="AY2550" s="257" t="s">
        <v>222</v>
      </c>
    </row>
    <row r="2551" s="13" customFormat="1">
      <c r="A2551" s="13"/>
      <c r="B2551" s="247"/>
      <c r="C2551" s="248"/>
      <c r="D2551" s="249" t="s">
        <v>233</v>
      </c>
      <c r="E2551" s="250" t="s">
        <v>1</v>
      </c>
      <c r="F2551" s="251" t="s">
        <v>237</v>
      </c>
      <c r="G2551" s="248"/>
      <c r="H2551" s="250" t="s">
        <v>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57" t="s">
        <v>233</v>
      </c>
      <c r="AU2551" s="257" t="s">
        <v>89</v>
      </c>
      <c r="AV2551" s="13" t="s">
        <v>87</v>
      </c>
      <c r="AW2551" s="13" t="s">
        <v>35</v>
      </c>
      <c r="AX2551" s="13" t="s">
        <v>80</v>
      </c>
      <c r="AY2551" s="257" t="s">
        <v>222</v>
      </c>
    </row>
    <row r="2552" s="13" customFormat="1">
      <c r="A2552" s="13"/>
      <c r="B2552" s="247"/>
      <c r="C2552" s="248"/>
      <c r="D2552" s="249" t="s">
        <v>233</v>
      </c>
      <c r="E2552" s="250" t="s">
        <v>1</v>
      </c>
      <c r="F2552" s="251" t="s">
        <v>409</v>
      </c>
      <c r="G2552" s="248"/>
      <c r="H2552" s="250" t="s">
        <v>1</v>
      </c>
      <c r="I2552" s="252"/>
      <c r="J2552" s="248"/>
      <c r="K2552" s="248"/>
      <c r="L2552" s="253"/>
      <c r="M2552" s="254"/>
      <c r="N2552" s="255"/>
      <c r="O2552" s="255"/>
      <c r="P2552" s="255"/>
      <c r="Q2552" s="255"/>
      <c r="R2552" s="255"/>
      <c r="S2552" s="255"/>
      <c r="T2552" s="256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57" t="s">
        <v>233</v>
      </c>
      <c r="AU2552" s="257" t="s">
        <v>89</v>
      </c>
      <c r="AV2552" s="13" t="s">
        <v>87</v>
      </c>
      <c r="AW2552" s="13" t="s">
        <v>35</v>
      </c>
      <c r="AX2552" s="13" t="s">
        <v>80</v>
      </c>
      <c r="AY2552" s="257" t="s">
        <v>222</v>
      </c>
    </row>
    <row r="2553" s="13" customFormat="1">
      <c r="A2553" s="13"/>
      <c r="B2553" s="247"/>
      <c r="C2553" s="248"/>
      <c r="D2553" s="249" t="s">
        <v>233</v>
      </c>
      <c r="E2553" s="250" t="s">
        <v>1</v>
      </c>
      <c r="F2553" s="251" t="s">
        <v>2142</v>
      </c>
      <c r="G2553" s="248"/>
      <c r="H2553" s="250" t="s">
        <v>1</v>
      </c>
      <c r="I2553" s="252"/>
      <c r="J2553" s="248"/>
      <c r="K2553" s="248"/>
      <c r="L2553" s="253"/>
      <c r="M2553" s="254"/>
      <c r="N2553" s="255"/>
      <c r="O2553" s="255"/>
      <c r="P2553" s="255"/>
      <c r="Q2553" s="255"/>
      <c r="R2553" s="255"/>
      <c r="S2553" s="255"/>
      <c r="T2553" s="256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57" t="s">
        <v>233</v>
      </c>
      <c r="AU2553" s="257" t="s">
        <v>89</v>
      </c>
      <c r="AV2553" s="13" t="s">
        <v>87</v>
      </c>
      <c r="AW2553" s="13" t="s">
        <v>35</v>
      </c>
      <c r="AX2553" s="13" t="s">
        <v>80</v>
      </c>
      <c r="AY2553" s="257" t="s">
        <v>222</v>
      </c>
    </row>
    <row r="2554" s="14" customFormat="1">
      <c r="A2554" s="14"/>
      <c r="B2554" s="258"/>
      <c r="C2554" s="259"/>
      <c r="D2554" s="249" t="s">
        <v>233</v>
      </c>
      <c r="E2554" s="260" t="s">
        <v>1</v>
      </c>
      <c r="F2554" s="261" t="s">
        <v>2143</v>
      </c>
      <c r="G2554" s="259"/>
      <c r="H2554" s="262">
        <v>41.359999999999999</v>
      </c>
      <c r="I2554" s="263"/>
      <c r="J2554" s="259"/>
      <c r="K2554" s="259"/>
      <c r="L2554" s="264"/>
      <c r="M2554" s="265"/>
      <c r="N2554" s="266"/>
      <c r="O2554" s="266"/>
      <c r="P2554" s="266"/>
      <c r="Q2554" s="266"/>
      <c r="R2554" s="266"/>
      <c r="S2554" s="266"/>
      <c r="T2554" s="267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68" t="s">
        <v>233</v>
      </c>
      <c r="AU2554" s="268" t="s">
        <v>89</v>
      </c>
      <c r="AV2554" s="14" t="s">
        <v>89</v>
      </c>
      <c r="AW2554" s="14" t="s">
        <v>35</v>
      </c>
      <c r="AX2554" s="14" t="s">
        <v>80</v>
      </c>
      <c r="AY2554" s="268" t="s">
        <v>222</v>
      </c>
    </row>
    <row r="2555" s="14" customFormat="1">
      <c r="A2555" s="14"/>
      <c r="B2555" s="258"/>
      <c r="C2555" s="259"/>
      <c r="D2555" s="249" t="s">
        <v>233</v>
      </c>
      <c r="E2555" s="260" t="s">
        <v>1</v>
      </c>
      <c r="F2555" s="261" t="s">
        <v>2144</v>
      </c>
      <c r="G2555" s="259"/>
      <c r="H2555" s="262">
        <v>2.7010000000000001</v>
      </c>
      <c r="I2555" s="263"/>
      <c r="J2555" s="259"/>
      <c r="K2555" s="259"/>
      <c r="L2555" s="264"/>
      <c r="M2555" s="265"/>
      <c r="N2555" s="266"/>
      <c r="O2555" s="266"/>
      <c r="P2555" s="266"/>
      <c r="Q2555" s="266"/>
      <c r="R2555" s="266"/>
      <c r="S2555" s="266"/>
      <c r="T2555" s="267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68" t="s">
        <v>233</v>
      </c>
      <c r="AU2555" s="268" t="s">
        <v>89</v>
      </c>
      <c r="AV2555" s="14" t="s">
        <v>89</v>
      </c>
      <c r="AW2555" s="14" t="s">
        <v>35</v>
      </c>
      <c r="AX2555" s="14" t="s">
        <v>80</v>
      </c>
      <c r="AY2555" s="268" t="s">
        <v>222</v>
      </c>
    </row>
    <row r="2556" s="13" customFormat="1">
      <c r="A2556" s="13"/>
      <c r="B2556" s="247"/>
      <c r="C2556" s="248"/>
      <c r="D2556" s="249" t="s">
        <v>233</v>
      </c>
      <c r="E2556" s="250" t="s">
        <v>1</v>
      </c>
      <c r="F2556" s="251" t="s">
        <v>2145</v>
      </c>
      <c r="G2556" s="248"/>
      <c r="H2556" s="250" t="s">
        <v>1</v>
      </c>
      <c r="I2556" s="252"/>
      <c r="J2556" s="248"/>
      <c r="K2556" s="248"/>
      <c r="L2556" s="253"/>
      <c r="M2556" s="254"/>
      <c r="N2556" s="255"/>
      <c r="O2556" s="255"/>
      <c r="P2556" s="255"/>
      <c r="Q2556" s="255"/>
      <c r="R2556" s="255"/>
      <c r="S2556" s="255"/>
      <c r="T2556" s="256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57" t="s">
        <v>233</v>
      </c>
      <c r="AU2556" s="257" t="s">
        <v>89</v>
      </c>
      <c r="AV2556" s="13" t="s">
        <v>87</v>
      </c>
      <c r="AW2556" s="13" t="s">
        <v>35</v>
      </c>
      <c r="AX2556" s="13" t="s">
        <v>80</v>
      </c>
      <c r="AY2556" s="257" t="s">
        <v>222</v>
      </c>
    </row>
    <row r="2557" s="14" customFormat="1">
      <c r="A2557" s="14"/>
      <c r="B2557" s="258"/>
      <c r="C2557" s="259"/>
      <c r="D2557" s="249" t="s">
        <v>233</v>
      </c>
      <c r="E2557" s="260" t="s">
        <v>1</v>
      </c>
      <c r="F2557" s="261" t="s">
        <v>2146</v>
      </c>
      <c r="G2557" s="259"/>
      <c r="H2557" s="262">
        <v>8.0099999999999998</v>
      </c>
      <c r="I2557" s="263"/>
      <c r="J2557" s="259"/>
      <c r="K2557" s="259"/>
      <c r="L2557" s="264"/>
      <c r="M2557" s="265"/>
      <c r="N2557" s="266"/>
      <c r="O2557" s="266"/>
      <c r="P2557" s="266"/>
      <c r="Q2557" s="266"/>
      <c r="R2557" s="266"/>
      <c r="S2557" s="266"/>
      <c r="T2557" s="267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68" t="s">
        <v>233</v>
      </c>
      <c r="AU2557" s="268" t="s">
        <v>89</v>
      </c>
      <c r="AV2557" s="14" t="s">
        <v>89</v>
      </c>
      <c r="AW2557" s="14" t="s">
        <v>35</v>
      </c>
      <c r="AX2557" s="14" t="s">
        <v>80</v>
      </c>
      <c r="AY2557" s="268" t="s">
        <v>222</v>
      </c>
    </row>
    <row r="2558" s="14" customFormat="1">
      <c r="A2558" s="14"/>
      <c r="B2558" s="258"/>
      <c r="C2558" s="259"/>
      <c r="D2558" s="249" t="s">
        <v>233</v>
      </c>
      <c r="E2558" s="260" t="s">
        <v>1</v>
      </c>
      <c r="F2558" s="261" t="s">
        <v>2147</v>
      </c>
      <c r="G2558" s="259"/>
      <c r="H2558" s="262">
        <v>1.3200000000000001</v>
      </c>
      <c r="I2558" s="263"/>
      <c r="J2558" s="259"/>
      <c r="K2558" s="259"/>
      <c r="L2558" s="264"/>
      <c r="M2558" s="265"/>
      <c r="N2558" s="266"/>
      <c r="O2558" s="266"/>
      <c r="P2558" s="266"/>
      <c r="Q2558" s="266"/>
      <c r="R2558" s="266"/>
      <c r="S2558" s="266"/>
      <c r="T2558" s="267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68" t="s">
        <v>233</v>
      </c>
      <c r="AU2558" s="268" t="s">
        <v>89</v>
      </c>
      <c r="AV2558" s="14" t="s">
        <v>89</v>
      </c>
      <c r="AW2558" s="14" t="s">
        <v>35</v>
      </c>
      <c r="AX2558" s="14" t="s">
        <v>80</v>
      </c>
      <c r="AY2558" s="268" t="s">
        <v>222</v>
      </c>
    </row>
    <row r="2559" s="15" customFormat="1">
      <c r="A2559" s="15"/>
      <c r="B2559" s="269"/>
      <c r="C2559" s="270"/>
      <c r="D2559" s="249" t="s">
        <v>233</v>
      </c>
      <c r="E2559" s="271" t="s">
        <v>1</v>
      </c>
      <c r="F2559" s="272" t="s">
        <v>242</v>
      </c>
      <c r="G2559" s="270"/>
      <c r="H2559" s="273">
        <v>53.390999999999998</v>
      </c>
      <c r="I2559" s="274"/>
      <c r="J2559" s="270"/>
      <c r="K2559" s="270"/>
      <c r="L2559" s="275"/>
      <c r="M2559" s="276"/>
      <c r="N2559" s="277"/>
      <c r="O2559" s="277"/>
      <c r="P2559" s="277"/>
      <c r="Q2559" s="277"/>
      <c r="R2559" s="277"/>
      <c r="S2559" s="277"/>
      <c r="T2559" s="278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T2559" s="279" t="s">
        <v>233</v>
      </c>
      <c r="AU2559" s="279" t="s">
        <v>89</v>
      </c>
      <c r="AV2559" s="15" t="s">
        <v>114</v>
      </c>
      <c r="AW2559" s="15" t="s">
        <v>35</v>
      </c>
      <c r="AX2559" s="15" t="s">
        <v>87</v>
      </c>
      <c r="AY2559" s="279" t="s">
        <v>222</v>
      </c>
    </row>
    <row r="2560" s="2" customFormat="1" ht="24.15" customHeight="1">
      <c r="A2560" s="40"/>
      <c r="B2560" s="41"/>
      <c r="C2560" s="229" t="s">
        <v>2148</v>
      </c>
      <c r="D2560" s="229" t="s">
        <v>225</v>
      </c>
      <c r="E2560" s="230" t="s">
        <v>2149</v>
      </c>
      <c r="F2560" s="231" t="s">
        <v>2150</v>
      </c>
      <c r="G2560" s="232" t="s">
        <v>228</v>
      </c>
      <c r="H2560" s="233">
        <v>53.390999999999998</v>
      </c>
      <c r="I2560" s="234"/>
      <c r="J2560" s="235">
        <f>ROUND(I2560*H2560,2)</f>
        <v>0</v>
      </c>
      <c r="K2560" s="231" t="s">
        <v>229</v>
      </c>
      <c r="L2560" s="46"/>
      <c r="M2560" s="236" t="s">
        <v>1</v>
      </c>
      <c r="N2560" s="237" t="s">
        <v>45</v>
      </c>
      <c r="O2560" s="93"/>
      <c r="P2560" s="238">
        <f>O2560*H2560</f>
        <v>0</v>
      </c>
      <c r="Q2560" s="238">
        <v>0.0033999999999999998</v>
      </c>
      <c r="R2560" s="238">
        <f>Q2560*H2560</f>
        <v>0.18152939999999998</v>
      </c>
      <c r="S2560" s="238">
        <v>0</v>
      </c>
      <c r="T2560" s="239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40" t="s">
        <v>267</v>
      </c>
      <c r="AT2560" s="240" t="s">
        <v>225</v>
      </c>
      <c r="AU2560" s="240" t="s">
        <v>89</v>
      </c>
      <c r="AY2560" s="19" t="s">
        <v>222</v>
      </c>
      <c r="BE2560" s="241">
        <f>IF(N2560="základní",J2560,0)</f>
        <v>0</v>
      </c>
      <c r="BF2560" s="241">
        <f>IF(N2560="snížená",J2560,0)</f>
        <v>0</v>
      </c>
      <c r="BG2560" s="241">
        <f>IF(N2560="zákl. přenesená",J2560,0)</f>
        <v>0</v>
      </c>
      <c r="BH2560" s="241">
        <f>IF(N2560="sníž. přenesená",J2560,0)</f>
        <v>0</v>
      </c>
      <c r="BI2560" s="241">
        <f>IF(N2560="nulová",J2560,0)</f>
        <v>0</v>
      </c>
      <c r="BJ2560" s="19" t="s">
        <v>87</v>
      </c>
      <c r="BK2560" s="241">
        <f>ROUND(I2560*H2560,2)</f>
        <v>0</v>
      </c>
      <c r="BL2560" s="19" t="s">
        <v>267</v>
      </c>
      <c r="BM2560" s="240" t="s">
        <v>2151</v>
      </c>
    </row>
    <row r="2561" s="2" customFormat="1">
      <c r="A2561" s="40"/>
      <c r="B2561" s="41"/>
      <c r="C2561" s="42"/>
      <c r="D2561" s="242" t="s">
        <v>231</v>
      </c>
      <c r="E2561" s="42"/>
      <c r="F2561" s="243" t="s">
        <v>2152</v>
      </c>
      <c r="G2561" s="42"/>
      <c r="H2561" s="42"/>
      <c r="I2561" s="244"/>
      <c r="J2561" s="42"/>
      <c r="K2561" s="42"/>
      <c r="L2561" s="46"/>
      <c r="M2561" s="245"/>
      <c r="N2561" s="246"/>
      <c r="O2561" s="93"/>
      <c r="P2561" s="93"/>
      <c r="Q2561" s="93"/>
      <c r="R2561" s="93"/>
      <c r="S2561" s="93"/>
      <c r="T2561" s="94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9" t="s">
        <v>231</v>
      </c>
      <c r="AU2561" s="19" t="s">
        <v>89</v>
      </c>
    </row>
    <row r="2562" s="13" customFormat="1">
      <c r="A2562" s="13"/>
      <c r="B2562" s="247"/>
      <c r="C2562" s="248"/>
      <c r="D2562" s="249" t="s">
        <v>233</v>
      </c>
      <c r="E2562" s="250" t="s">
        <v>1</v>
      </c>
      <c r="F2562" s="251" t="s">
        <v>234</v>
      </c>
      <c r="G2562" s="248"/>
      <c r="H2562" s="250" t="s">
        <v>1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57" t="s">
        <v>233</v>
      </c>
      <c r="AU2562" s="257" t="s">
        <v>89</v>
      </c>
      <c r="AV2562" s="13" t="s">
        <v>87</v>
      </c>
      <c r="AW2562" s="13" t="s">
        <v>35</v>
      </c>
      <c r="AX2562" s="13" t="s">
        <v>80</v>
      </c>
      <c r="AY2562" s="257" t="s">
        <v>222</v>
      </c>
    </row>
    <row r="2563" s="13" customFormat="1">
      <c r="A2563" s="13"/>
      <c r="B2563" s="247"/>
      <c r="C2563" s="248"/>
      <c r="D2563" s="249" t="s">
        <v>233</v>
      </c>
      <c r="E2563" s="250" t="s">
        <v>1</v>
      </c>
      <c r="F2563" s="251" t="s">
        <v>235</v>
      </c>
      <c r="G2563" s="248"/>
      <c r="H2563" s="250" t="s">
        <v>1</v>
      </c>
      <c r="I2563" s="252"/>
      <c r="J2563" s="248"/>
      <c r="K2563" s="248"/>
      <c r="L2563" s="253"/>
      <c r="M2563" s="254"/>
      <c r="N2563" s="255"/>
      <c r="O2563" s="255"/>
      <c r="P2563" s="255"/>
      <c r="Q2563" s="255"/>
      <c r="R2563" s="255"/>
      <c r="S2563" s="255"/>
      <c r="T2563" s="256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57" t="s">
        <v>233</v>
      </c>
      <c r="AU2563" s="257" t="s">
        <v>89</v>
      </c>
      <c r="AV2563" s="13" t="s">
        <v>87</v>
      </c>
      <c r="AW2563" s="13" t="s">
        <v>35</v>
      </c>
      <c r="AX2563" s="13" t="s">
        <v>80</v>
      </c>
      <c r="AY2563" s="257" t="s">
        <v>222</v>
      </c>
    </row>
    <row r="2564" s="13" customFormat="1">
      <c r="A2564" s="13"/>
      <c r="B2564" s="247"/>
      <c r="C2564" s="248"/>
      <c r="D2564" s="249" t="s">
        <v>233</v>
      </c>
      <c r="E2564" s="250" t="s">
        <v>1</v>
      </c>
      <c r="F2564" s="251" t="s">
        <v>237</v>
      </c>
      <c r="G2564" s="248"/>
      <c r="H2564" s="250" t="s">
        <v>1</v>
      </c>
      <c r="I2564" s="252"/>
      <c r="J2564" s="248"/>
      <c r="K2564" s="248"/>
      <c r="L2564" s="253"/>
      <c r="M2564" s="254"/>
      <c r="N2564" s="255"/>
      <c r="O2564" s="255"/>
      <c r="P2564" s="255"/>
      <c r="Q2564" s="255"/>
      <c r="R2564" s="255"/>
      <c r="S2564" s="255"/>
      <c r="T2564" s="256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7" t="s">
        <v>233</v>
      </c>
      <c r="AU2564" s="257" t="s">
        <v>89</v>
      </c>
      <c r="AV2564" s="13" t="s">
        <v>87</v>
      </c>
      <c r="AW2564" s="13" t="s">
        <v>35</v>
      </c>
      <c r="AX2564" s="13" t="s">
        <v>80</v>
      </c>
      <c r="AY2564" s="257" t="s">
        <v>222</v>
      </c>
    </row>
    <row r="2565" s="13" customFormat="1">
      <c r="A2565" s="13"/>
      <c r="B2565" s="247"/>
      <c r="C2565" s="248"/>
      <c r="D2565" s="249" t="s">
        <v>233</v>
      </c>
      <c r="E2565" s="250" t="s">
        <v>1</v>
      </c>
      <c r="F2565" s="251" t="s">
        <v>409</v>
      </c>
      <c r="G2565" s="248"/>
      <c r="H2565" s="250" t="s">
        <v>1</v>
      </c>
      <c r="I2565" s="252"/>
      <c r="J2565" s="248"/>
      <c r="K2565" s="248"/>
      <c r="L2565" s="253"/>
      <c r="M2565" s="254"/>
      <c r="N2565" s="255"/>
      <c r="O2565" s="255"/>
      <c r="P2565" s="255"/>
      <c r="Q2565" s="255"/>
      <c r="R2565" s="255"/>
      <c r="S2565" s="255"/>
      <c r="T2565" s="256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7" t="s">
        <v>233</v>
      </c>
      <c r="AU2565" s="257" t="s">
        <v>89</v>
      </c>
      <c r="AV2565" s="13" t="s">
        <v>87</v>
      </c>
      <c r="AW2565" s="13" t="s">
        <v>35</v>
      </c>
      <c r="AX2565" s="13" t="s">
        <v>80</v>
      </c>
      <c r="AY2565" s="257" t="s">
        <v>222</v>
      </c>
    </row>
    <row r="2566" s="13" customFormat="1">
      <c r="A2566" s="13"/>
      <c r="B2566" s="247"/>
      <c r="C2566" s="248"/>
      <c r="D2566" s="249" t="s">
        <v>233</v>
      </c>
      <c r="E2566" s="250" t="s">
        <v>1</v>
      </c>
      <c r="F2566" s="251" t="s">
        <v>2142</v>
      </c>
      <c r="G2566" s="248"/>
      <c r="H2566" s="250" t="s">
        <v>1</v>
      </c>
      <c r="I2566" s="252"/>
      <c r="J2566" s="248"/>
      <c r="K2566" s="248"/>
      <c r="L2566" s="253"/>
      <c r="M2566" s="254"/>
      <c r="N2566" s="255"/>
      <c r="O2566" s="255"/>
      <c r="P2566" s="255"/>
      <c r="Q2566" s="255"/>
      <c r="R2566" s="255"/>
      <c r="S2566" s="255"/>
      <c r="T2566" s="256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57" t="s">
        <v>233</v>
      </c>
      <c r="AU2566" s="257" t="s">
        <v>89</v>
      </c>
      <c r="AV2566" s="13" t="s">
        <v>87</v>
      </c>
      <c r="AW2566" s="13" t="s">
        <v>35</v>
      </c>
      <c r="AX2566" s="13" t="s">
        <v>80</v>
      </c>
      <c r="AY2566" s="257" t="s">
        <v>222</v>
      </c>
    </row>
    <row r="2567" s="14" customFormat="1">
      <c r="A2567" s="14"/>
      <c r="B2567" s="258"/>
      <c r="C2567" s="259"/>
      <c r="D2567" s="249" t="s">
        <v>233</v>
      </c>
      <c r="E2567" s="260" t="s">
        <v>1</v>
      </c>
      <c r="F2567" s="261" t="s">
        <v>2143</v>
      </c>
      <c r="G2567" s="259"/>
      <c r="H2567" s="262">
        <v>41.359999999999999</v>
      </c>
      <c r="I2567" s="263"/>
      <c r="J2567" s="259"/>
      <c r="K2567" s="259"/>
      <c r="L2567" s="264"/>
      <c r="M2567" s="265"/>
      <c r="N2567" s="266"/>
      <c r="O2567" s="266"/>
      <c r="P2567" s="266"/>
      <c r="Q2567" s="266"/>
      <c r="R2567" s="266"/>
      <c r="S2567" s="266"/>
      <c r="T2567" s="267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8" t="s">
        <v>233</v>
      </c>
      <c r="AU2567" s="268" t="s">
        <v>89</v>
      </c>
      <c r="AV2567" s="14" t="s">
        <v>89</v>
      </c>
      <c r="AW2567" s="14" t="s">
        <v>35</v>
      </c>
      <c r="AX2567" s="14" t="s">
        <v>80</v>
      </c>
      <c r="AY2567" s="268" t="s">
        <v>222</v>
      </c>
    </row>
    <row r="2568" s="14" customFormat="1">
      <c r="A2568" s="14"/>
      <c r="B2568" s="258"/>
      <c r="C2568" s="259"/>
      <c r="D2568" s="249" t="s">
        <v>233</v>
      </c>
      <c r="E2568" s="260" t="s">
        <v>1</v>
      </c>
      <c r="F2568" s="261" t="s">
        <v>2144</v>
      </c>
      <c r="G2568" s="259"/>
      <c r="H2568" s="262">
        <v>2.7010000000000001</v>
      </c>
      <c r="I2568" s="263"/>
      <c r="J2568" s="259"/>
      <c r="K2568" s="259"/>
      <c r="L2568" s="264"/>
      <c r="M2568" s="265"/>
      <c r="N2568" s="266"/>
      <c r="O2568" s="266"/>
      <c r="P2568" s="266"/>
      <c r="Q2568" s="266"/>
      <c r="R2568" s="266"/>
      <c r="S2568" s="266"/>
      <c r="T2568" s="267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8" t="s">
        <v>233</v>
      </c>
      <c r="AU2568" s="268" t="s">
        <v>89</v>
      </c>
      <c r="AV2568" s="14" t="s">
        <v>89</v>
      </c>
      <c r="AW2568" s="14" t="s">
        <v>35</v>
      </c>
      <c r="AX2568" s="14" t="s">
        <v>80</v>
      </c>
      <c r="AY2568" s="268" t="s">
        <v>222</v>
      </c>
    </row>
    <row r="2569" s="13" customFormat="1">
      <c r="A2569" s="13"/>
      <c r="B2569" s="247"/>
      <c r="C2569" s="248"/>
      <c r="D2569" s="249" t="s">
        <v>233</v>
      </c>
      <c r="E2569" s="250" t="s">
        <v>1</v>
      </c>
      <c r="F2569" s="251" t="s">
        <v>2145</v>
      </c>
      <c r="G2569" s="248"/>
      <c r="H2569" s="250" t="s">
        <v>1</v>
      </c>
      <c r="I2569" s="252"/>
      <c r="J2569" s="248"/>
      <c r="K2569" s="248"/>
      <c r="L2569" s="253"/>
      <c r="M2569" s="254"/>
      <c r="N2569" s="255"/>
      <c r="O2569" s="255"/>
      <c r="P2569" s="255"/>
      <c r="Q2569" s="255"/>
      <c r="R2569" s="255"/>
      <c r="S2569" s="255"/>
      <c r="T2569" s="256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7" t="s">
        <v>233</v>
      </c>
      <c r="AU2569" s="257" t="s">
        <v>89</v>
      </c>
      <c r="AV2569" s="13" t="s">
        <v>87</v>
      </c>
      <c r="AW2569" s="13" t="s">
        <v>35</v>
      </c>
      <c r="AX2569" s="13" t="s">
        <v>80</v>
      </c>
      <c r="AY2569" s="257" t="s">
        <v>222</v>
      </c>
    </row>
    <row r="2570" s="14" customFormat="1">
      <c r="A2570" s="14"/>
      <c r="B2570" s="258"/>
      <c r="C2570" s="259"/>
      <c r="D2570" s="249" t="s">
        <v>233</v>
      </c>
      <c r="E2570" s="260" t="s">
        <v>1</v>
      </c>
      <c r="F2570" s="261" t="s">
        <v>2146</v>
      </c>
      <c r="G2570" s="259"/>
      <c r="H2570" s="262">
        <v>8.0099999999999998</v>
      </c>
      <c r="I2570" s="263"/>
      <c r="J2570" s="259"/>
      <c r="K2570" s="259"/>
      <c r="L2570" s="264"/>
      <c r="M2570" s="265"/>
      <c r="N2570" s="266"/>
      <c r="O2570" s="266"/>
      <c r="P2570" s="266"/>
      <c r="Q2570" s="266"/>
      <c r="R2570" s="266"/>
      <c r="S2570" s="266"/>
      <c r="T2570" s="267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8" t="s">
        <v>233</v>
      </c>
      <c r="AU2570" s="268" t="s">
        <v>89</v>
      </c>
      <c r="AV2570" s="14" t="s">
        <v>89</v>
      </c>
      <c r="AW2570" s="14" t="s">
        <v>35</v>
      </c>
      <c r="AX2570" s="14" t="s">
        <v>80</v>
      </c>
      <c r="AY2570" s="268" t="s">
        <v>222</v>
      </c>
    </row>
    <row r="2571" s="14" customFormat="1">
      <c r="A2571" s="14"/>
      <c r="B2571" s="258"/>
      <c r="C2571" s="259"/>
      <c r="D2571" s="249" t="s">
        <v>233</v>
      </c>
      <c r="E2571" s="260" t="s">
        <v>1</v>
      </c>
      <c r="F2571" s="261" t="s">
        <v>2147</v>
      </c>
      <c r="G2571" s="259"/>
      <c r="H2571" s="262">
        <v>1.3200000000000001</v>
      </c>
      <c r="I2571" s="263"/>
      <c r="J2571" s="259"/>
      <c r="K2571" s="259"/>
      <c r="L2571" s="264"/>
      <c r="M2571" s="265"/>
      <c r="N2571" s="266"/>
      <c r="O2571" s="266"/>
      <c r="P2571" s="266"/>
      <c r="Q2571" s="266"/>
      <c r="R2571" s="266"/>
      <c r="S2571" s="266"/>
      <c r="T2571" s="267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8" t="s">
        <v>233</v>
      </c>
      <c r="AU2571" s="268" t="s">
        <v>89</v>
      </c>
      <c r="AV2571" s="14" t="s">
        <v>89</v>
      </c>
      <c r="AW2571" s="14" t="s">
        <v>35</v>
      </c>
      <c r="AX2571" s="14" t="s">
        <v>80</v>
      </c>
      <c r="AY2571" s="268" t="s">
        <v>222</v>
      </c>
    </row>
    <row r="2572" s="15" customFormat="1">
      <c r="A2572" s="15"/>
      <c r="B2572" s="269"/>
      <c r="C2572" s="270"/>
      <c r="D2572" s="249" t="s">
        <v>233</v>
      </c>
      <c r="E2572" s="271" t="s">
        <v>1</v>
      </c>
      <c r="F2572" s="272" t="s">
        <v>242</v>
      </c>
      <c r="G2572" s="270"/>
      <c r="H2572" s="273">
        <v>53.390999999999998</v>
      </c>
      <c r="I2572" s="274"/>
      <c r="J2572" s="270"/>
      <c r="K2572" s="270"/>
      <c r="L2572" s="275"/>
      <c r="M2572" s="276"/>
      <c r="N2572" s="277"/>
      <c r="O2572" s="277"/>
      <c r="P2572" s="277"/>
      <c r="Q2572" s="277"/>
      <c r="R2572" s="277"/>
      <c r="S2572" s="277"/>
      <c r="T2572" s="278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79" t="s">
        <v>233</v>
      </c>
      <c r="AU2572" s="279" t="s">
        <v>89</v>
      </c>
      <c r="AV2572" s="15" t="s">
        <v>114</v>
      </c>
      <c r="AW2572" s="15" t="s">
        <v>35</v>
      </c>
      <c r="AX2572" s="15" t="s">
        <v>87</v>
      </c>
      <c r="AY2572" s="279" t="s">
        <v>222</v>
      </c>
    </row>
    <row r="2573" s="2" customFormat="1" ht="24.15" customHeight="1">
      <c r="A2573" s="40"/>
      <c r="B2573" s="41"/>
      <c r="C2573" s="229" t="s">
        <v>2153</v>
      </c>
      <c r="D2573" s="229" t="s">
        <v>225</v>
      </c>
      <c r="E2573" s="230" t="s">
        <v>2154</v>
      </c>
      <c r="F2573" s="231" t="s">
        <v>2155</v>
      </c>
      <c r="G2573" s="232" t="s">
        <v>329</v>
      </c>
      <c r="H2573" s="233">
        <v>0.219</v>
      </c>
      <c r="I2573" s="234"/>
      <c r="J2573" s="235">
        <f>ROUND(I2573*H2573,2)</f>
        <v>0</v>
      </c>
      <c r="K2573" s="231" t="s">
        <v>229</v>
      </c>
      <c r="L2573" s="46"/>
      <c r="M2573" s="236" t="s">
        <v>1</v>
      </c>
      <c r="N2573" s="237" t="s">
        <v>45</v>
      </c>
      <c r="O2573" s="93"/>
      <c r="P2573" s="238">
        <f>O2573*H2573</f>
        <v>0</v>
      </c>
      <c r="Q2573" s="238">
        <v>0</v>
      </c>
      <c r="R2573" s="238">
        <f>Q2573*H2573</f>
        <v>0</v>
      </c>
      <c r="S2573" s="238">
        <v>0</v>
      </c>
      <c r="T2573" s="239">
        <f>S2573*H2573</f>
        <v>0</v>
      </c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R2573" s="240" t="s">
        <v>267</v>
      </c>
      <c r="AT2573" s="240" t="s">
        <v>225</v>
      </c>
      <c r="AU2573" s="240" t="s">
        <v>89</v>
      </c>
      <c r="AY2573" s="19" t="s">
        <v>222</v>
      </c>
      <c r="BE2573" s="241">
        <f>IF(N2573="základní",J2573,0)</f>
        <v>0</v>
      </c>
      <c r="BF2573" s="241">
        <f>IF(N2573="snížená",J2573,0)</f>
        <v>0</v>
      </c>
      <c r="BG2573" s="241">
        <f>IF(N2573="zákl. přenesená",J2573,0)</f>
        <v>0</v>
      </c>
      <c r="BH2573" s="241">
        <f>IF(N2573="sníž. přenesená",J2573,0)</f>
        <v>0</v>
      </c>
      <c r="BI2573" s="241">
        <f>IF(N2573="nulová",J2573,0)</f>
        <v>0</v>
      </c>
      <c r="BJ2573" s="19" t="s">
        <v>87</v>
      </c>
      <c r="BK2573" s="241">
        <f>ROUND(I2573*H2573,2)</f>
        <v>0</v>
      </c>
      <c r="BL2573" s="19" t="s">
        <v>267</v>
      </c>
      <c r="BM2573" s="240" t="s">
        <v>2156</v>
      </c>
    </row>
    <row r="2574" s="2" customFormat="1">
      <c r="A2574" s="40"/>
      <c r="B2574" s="41"/>
      <c r="C2574" s="42"/>
      <c r="D2574" s="242" t="s">
        <v>231</v>
      </c>
      <c r="E2574" s="42"/>
      <c r="F2574" s="243" t="s">
        <v>2157</v>
      </c>
      <c r="G2574" s="42"/>
      <c r="H2574" s="42"/>
      <c r="I2574" s="244"/>
      <c r="J2574" s="42"/>
      <c r="K2574" s="42"/>
      <c r="L2574" s="46"/>
      <c r="M2574" s="245"/>
      <c r="N2574" s="246"/>
      <c r="O2574" s="93"/>
      <c r="P2574" s="93"/>
      <c r="Q2574" s="93"/>
      <c r="R2574" s="93"/>
      <c r="S2574" s="93"/>
      <c r="T2574" s="94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T2574" s="19" t="s">
        <v>231</v>
      </c>
      <c r="AU2574" s="19" t="s">
        <v>89</v>
      </c>
    </row>
    <row r="2575" s="12" customFormat="1" ht="22.8" customHeight="1">
      <c r="A2575" s="12"/>
      <c r="B2575" s="213"/>
      <c r="C2575" s="214"/>
      <c r="D2575" s="215" t="s">
        <v>79</v>
      </c>
      <c r="E2575" s="227" t="s">
        <v>2158</v>
      </c>
      <c r="F2575" s="227" t="s">
        <v>2159</v>
      </c>
      <c r="G2575" s="214"/>
      <c r="H2575" s="214"/>
      <c r="I2575" s="217"/>
      <c r="J2575" s="228">
        <f>BK2575</f>
        <v>0</v>
      </c>
      <c r="K2575" s="214"/>
      <c r="L2575" s="219"/>
      <c r="M2575" s="220"/>
      <c r="N2575" s="221"/>
      <c r="O2575" s="221"/>
      <c r="P2575" s="222">
        <f>SUM(P2576:P2763)</f>
        <v>0</v>
      </c>
      <c r="Q2575" s="221"/>
      <c r="R2575" s="222">
        <f>SUM(R2576:R2763)</f>
        <v>3.4890922999999998</v>
      </c>
      <c r="S2575" s="221"/>
      <c r="T2575" s="223">
        <f>SUM(T2576:T2763)</f>
        <v>0</v>
      </c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R2575" s="224" t="s">
        <v>89</v>
      </c>
      <c r="AT2575" s="225" t="s">
        <v>79</v>
      </c>
      <c r="AU2575" s="225" t="s">
        <v>87</v>
      </c>
      <c r="AY2575" s="224" t="s">
        <v>222</v>
      </c>
      <c r="BK2575" s="226">
        <f>SUM(BK2576:BK2763)</f>
        <v>0</v>
      </c>
    </row>
    <row r="2576" s="2" customFormat="1" ht="16.5" customHeight="1">
      <c r="A2576" s="40"/>
      <c r="B2576" s="41"/>
      <c r="C2576" s="229" t="s">
        <v>1675</v>
      </c>
      <c r="D2576" s="229" t="s">
        <v>225</v>
      </c>
      <c r="E2576" s="230" t="s">
        <v>2160</v>
      </c>
      <c r="F2576" s="231" t="s">
        <v>2161</v>
      </c>
      <c r="G2576" s="232" t="s">
        <v>228</v>
      </c>
      <c r="H2576" s="233">
        <v>106.059</v>
      </c>
      <c r="I2576" s="234"/>
      <c r="J2576" s="235">
        <f>ROUND(I2576*H2576,2)</f>
        <v>0</v>
      </c>
      <c r="K2576" s="231" t="s">
        <v>229</v>
      </c>
      <c r="L2576" s="46"/>
      <c r="M2576" s="236" t="s">
        <v>1</v>
      </c>
      <c r="N2576" s="237" t="s">
        <v>45</v>
      </c>
      <c r="O2576" s="93"/>
      <c r="P2576" s="238">
        <f>O2576*H2576</f>
        <v>0</v>
      </c>
      <c r="Q2576" s="238">
        <v>0.00029999999999999997</v>
      </c>
      <c r="R2576" s="238">
        <f>Q2576*H2576</f>
        <v>0.031817699999999997</v>
      </c>
      <c r="S2576" s="238">
        <v>0</v>
      </c>
      <c r="T2576" s="239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40" t="s">
        <v>267</v>
      </c>
      <c r="AT2576" s="240" t="s">
        <v>225</v>
      </c>
      <c r="AU2576" s="240" t="s">
        <v>89</v>
      </c>
      <c r="AY2576" s="19" t="s">
        <v>222</v>
      </c>
      <c r="BE2576" s="241">
        <f>IF(N2576="základní",J2576,0)</f>
        <v>0</v>
      </c>
      <c r="BF2576" s="241">
        <f>IF(N2576="snížená",J2576,0)</f>
        <v>0</v>
      </c>
      <c r="BG2576" s="241">
        <f>IF(N2576="zákl. přenesená",J2576,0)</f>
        <v>0</v>
      </c>
      <c r="BH2576" s="241">
        <f>IF(N2576="sníž. přenesená",J2576,0)</f>
        <v>0</v>
      </c>
      <c r="BI2576" s="241">
        <f>IF(N2576="nulová",J2576,0)</f>
        <v>0</v>
      </c>
      <c r="BJ2576" s="19" t="s">
        <v>87</v>
      </c>
      <c r="BK2576" s="241">
        <f>ROUND(I2576*H2576,2)</f>
        <v>0</v>
      </c>
      <c r="BL2576" s="19" t="s">
        <v>267</v>
      </c>
      <c r="BM2576" s="240" t="s">
        <v>2162</v>
      </c>
    </row>
    <row r="2577" s="2" customFormat="1">
      <c r="A2577" s="40"/>
      <c r="B2577" s="41"/>
      <c r="C2577" s="42"/>
      <c r="D2577" s="242" t="s">
        <v>231</v>
      </c>
      <c r="E2577" s="42"/>
      <c r="F2577" s="243" t="s">
        <v>2163</v>
      </c>
      <c r="G2577" s="42"/>
      <c r="H2577" s="42"/>
      <c r="I2577" s="244"/>
      <c r="J2577" s="42"/>
      <c r="K2577" s="42"/>
      <c r="L2577" s="46"/>
      <c r="M2577" s="245"/>
      <c r="N2577" s="246"/>
      <c r="O2577" s="93"/>
      <c r="P2577" s="93"/>
      <c r="Q2577" s="93"/>
      <c r="R2577" s="93"/>
      <c r="S2577" s="93"/>
      <c r="T2577" s="94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9" t="s">
        <v>231</v>
      </c>
      <c r="AU2577" s="19" t="s">
        <v>89</v>
      </c>
    </row>
    <row r="2578" s="13" customFormat="1">
      <c r="A2578" s="13"/>
      <c r="B2578" s="247"/>
      <c r="C2578" s="248"/>
      <c r="D2578" s="249" t="s">
        <v>233</v>
      </c>
      <c r="E2578" s="250" t="s">
        <v>1</v>
      </c>
      <c r="F2578" s="251" t="s">
        <v>234</v>
      </c>
      <c r="G2578" s="248"/>
      <c r="H2578" s="250" t="s">
        <v>1</v>
      </c>
      <c r="I2578" s="252"/>
      <c r="J2578" s="248"/>
      <c r="K2578" s="248"/>
      <c r="L2578" s="253"/>
      <c r="M2578" s="254"/>
      <c r="N2578" s="255"/>
      <c r="O2578" s="255"/>
      <c r="P2578" s="255"/>
      <c r="Q2578" s="255"/>
      <c r="R2578" s="255"/>
      <c r="S2578" s="255"/>
      <c r="T2578" s="256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57" t="s">
        <v>233</v>
      </c>
      <c r="AU2578" s="257" t="s">
        <v>89</v>
      </c>
      <c r="AV2578" s="13" t="s">
        <v>87</v>
      </c>
      <c r="AW2578" s="13" t="s">
        <v>35</v>
      </c>
      <c r="AX2578" s="13" t="s">
        <v>80</v>
      </c>
      <c r="AY2578" s="257" t="s">
        <v>222</v>
      </c>
    </row>
    <row r="2579" s="13" customFormat="1">
      <c r="A2579" s="13"/>
      <c r="B2579" s="247"/>
      <c r="C2579" s="248"/>
      <c r="D2579" s="249" t="s">
        <v>233</v>
      </c>
      <c r="E2579" s="250" t="s">
        <v>1</v>
      </c>
      <c r="F2579" s="251" t="s">
        <v>235</v>
      </c>
      <c r="G2579" s="248"/>
      <c r="H2579" s="250" t="s">
        <v>1</v>
      </c>
      <c r="I2579" s="252"/>
      <c r="J2579" s="248"/>
      <c r="K2579" s="248"/>
      <c r="L2579" s="253"/>
      <c r="M2579" s="254"/>
      <c r="N2579" s="255"/>
      <c r="O2579" s="255"/>
      <c r="P2579" s="255"/>
      <c r="Q2579" s="255"/>
      <c r="R2579" s="255"/>
      <c r="S2579" s="255"/>
      <c r="T2579" s="256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57" t="s">
        <v>233</v>
      </c>
      <c r="AU2579" s="257" t="s">
        <v>89</v>
      </c>
      <c r="AV2579" s="13" t="s">
        <v>87</v>
      </c>
      <c r="AW2579" s="13" t="s">
        <v>35</v>
      </c>
      <c r="AX2579" s="13" t="s">
        <v>80</v>
      </c>
      <c r="AY2579" s="257" t="s">
        <v>222</v>
      </c>
    </row>
    <row r="2580" s="13" customFormat="1">
      <c r="A2580" s="13"/>
      <c r="B2580" s="247"/>
      <c r="C2580" s="248"/>
      <c r="D2580" s="249" t="s">
        <v>233</v>
      </c>
      <c r="E2580" s="250" t="s">
        <v>1</v>
      </c>
      <c r="F2580" s="251" t="s">
        <v>237</v>
      </c>
      <c r="G2580" s="248"/>
      <c r="H2580" s="250" t="s">
        <v>1</v>
      </c>
      <c r="I2580" s="252"/>
      <c r="J2580" s="248"/>
      <c r="K2580" s="248"/>
      <c r="L2580" s="253"/>
      <c r="M2580" s="254"/>
      <c r="N2580" s="255"/>
      <c r="O2580" s="255"/>
      <c r="P2580" s="255"/>
      <c r="Q2580" s="255"/>
      <c r="R2580" s="255"/>
      <c r="S2580" s="255"/>
      <c r="T2580" s="256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7" t="s">
        <v>233</v>
      </c>
      <c r="AU2580" s="257" t="s">
        <v>89</v>
      </c>
      <c r="AV2580" s="13" t="s">
        <v>87</v>
      </c>
      <c r="AW2580" s="13" t="s">
        <v>35</v>
      </c>
      <c r="AX2580" s="13" t="s">
        <v>80</v>
      </c>
      <c r="AY2580" s="257" t="s">
        <v>222</v>
      </c>
    </row>
    <row r="2581" s="13" customFormat="1">
      <c r="A2581" s="13"/>
      <c r="B2581" s="247"/>
      <c r="C2581" s="248"/>
      <c r="D2581" s="249" t="s">
        <v>233</v>
      </c>
      <c r="E2581" s="250" t="s">
        <v>1</v>
      </c>
      <c r="F2581" s="251" t="s">
        <v>2164</v>
      </c>
      <c r="G2581" s="248"/>
      <c r="H2581" s="250" t="s">
        <v>1</v>
      </c>
      <c r="I2581" s="252"/>
      <c r="J2581" s="248"/>
      <c r="K2581" s="248"/>
      <c r="L2581" s="253"/>
      <c r="M2581" s="254"/>
      <c r="N2581" s="255"/>
      <c r="O2581" s="255"/>
      <c r="P2581" s="255"/>
      <c r="Q2581" s="255"/>
      <c r="R2581" s="255"/>
      <c r="S2581" s="255"/>
      <c r="T2581" s="256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7" t="s">
        <v>233</v>
      </c>
      <c r="AU2581" s="257" t="s">
        <v>89</v>
      </c>
      <c r="AV2581" s="13" t="s">
        <v>87</v>
      </c>
      <c r="AW2581" s="13" t="s">
        <v>35</v>
      </c>
      <c r="AX2581" s="13" t="s">
        <v>80</v>
      </c>
      <c r="AY2581" s="257" t="s">
        <v>222</v>
      </c>
    </row>
    <row r="2582" s="14" customFormat="1">
      <c r="A2582" s="14"/>
      <c r="B2582" s="258"/>
      <c r="C2582" s="259"/>
      <c r="D2582" s="249" t="s">
        <v>233</v>
      </c>
      <c r="E2582" s="260" t="s">
        <v>1</v>
      </c>
      <c r="F2582" s="261" t="s">
        <v>2165</v>
      </c>
      <c r="G2582" s="259"/>
      <c r="H2582" s="262">
        <v>16.905000000000001</v>
      </c>
      <c r="I2582" s="263"/>
      <c r="J2582" s="259"/>
      <c r="K2582" s="259"/>
      <c r="L2582" s="264"/>
      <c r="M2582" s="265"/>
      <c r="N2582" s="266"/>
      <c r="O2582" s="266"/>
      <c r="P2582" s="266"/>
      <c r="Q2582" s="266"/>
      <c r="R2582" s="266"/>
      <c r="S2582" s="266"/>
      <c r="T2582" s="267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68" t="s">
        <v>233</v>
      </c>
      <c r="AU2582" s="268" t="s">
        <v>89</v>
      </c>
      <c r="AV2582" s="14" t="s">
        <v>89</v>
      </c>
      <c r="AW2582" s="14" t="s">
        <v>35</v>
      </c>
      <c r="AX2582" s="14" t="s">
        <v>80</v>
      </c>
      <c r="AY2582" s="268" t="s">
        <v>222</v>
      </c>
    </row>
    <row r="2583" s="14" customFormat="1">
      <c r="A2583" s="14"/>
      <c r="B2583" s="258"/>
      <c r="C2583" s="259"/>
      <c r="D2583" s="249" t="s">
        <v>233</v>
      </c>
      <c r="E2583" s="260" t="s">
        <v>1</v>
      </c>
      <c r="F2583" s="261" t="s">
        <v>2166</v>
      </c>
      <c r="G2583" s="259"/>
      <c r="H2583" s="262">
        <v>-3.6360000000000001</v>
      </c>
      <c r="I2583" s="263"/>
      <c r="J2583" s="259"/>
      <c r="K2583" s="259"/>
      <c r="L2583" s="264"/>
      <c r="M2583" s="265"/>
      <c r="N2583" s="266"/>
      <c r="O2583" s="266"/>
      <c r="P2583" s="266"/>
      <c r="Q2583" s="266"/>
      <c r="R2583" s="266"/>
      <c r="S2583" s="266"/>
      <c r="T2583" s="267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8" t="s">
        <v>233</v>
      </c>
      <c r="AU2583" s="268" t="s">
        <v>89</v>
      </c>
      <c r="AV2583" s="14" t="s">
        <v>89</v>
      </c>
      <c r="AW2583" s="14" t="s">
        <v>35</v>
      </c>
      <c r="AX2583" s="14" t="s">
        <v>80</v>
      </c>
      <c r="AY2583" s="268" t="s">
        <v>222</v>
      </c>
    </row>
    <row r="2584" s="14" customFormat="1">
      <c r="A2584" s="14"/>
      <c r="B2584" s="258"/>
      <c r="C2584" s="259"/>
      <c r="D2584" s="249" t="s">
        <v>233</v>
      </c>
      <c r="E2584" s="260" t="s">
        <v>1</v>
      </c>
      <c r="F2584" s="261" t="s">
        <v>2167</v>
      </c>
      <c r="G2584" s="259"/>
      <c r="H2584" s="262">
        <v>-0.41299999999999998</v>
      </c>
      <c r="I2584" s="263"/>
      <c r="J2584" s="259"/>
      <c r="K2584" s="259"/>
      <c r="L2584" s="264"/>
      <c r="M2584" s="265"/>
      <c r="N2584" s="266"/>
      <c r="O2584" s="266"/>
      <c r="P2584" s="266"/>
      <c r="Q2584" s="266"/>
      <c r="R2584" s="266"/>
      <c r="S2584" s="266"/>
      <c r="T2584" s="267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8" t="s">
        <v>233</v>
      </c>
      <c r="AU2584" s="268" t="s">
        <v>89</v>
      </c>
      <c r="AV2584" s="14" t="s">
        <v>89</v>
      </c>
      <c r="AW2584" s="14" t="s">
        <v>35</v>
      </c>
      <c r="AX2584" s="14" t="s">
        <v>80</v>
      </c>
      <c r="AY2584" s="268" t="s">
        <v>222</v>
      </c>
    </row>
    <row r="2585" s="14" customFormat="1">
      <c r="A2585" s="14"/>
      <c r="B2585" s="258"/>
      <c r="C2585" s="259"/>
      <c r="D2585" s="249" t="s">
        <v>233</v>
      </c>
      <c r="E2585" s="260" t="s">
        <v>1</v>
      </c>
      <c r="F2585" s="261" t="s">
        <v>2168</v>
      </c>
      <c r="G2585" s="259"/>
      <c r="H2585" s="262">
        <v>0.16500000000000001</v>
      </c>
      <c r="I2585" s="263"/>
      <c r="J2585" s="259"/>
      <c r="K2585" s="259"/>
      <c r="L2585" s="264"/>
      <c r="M2585" s="265"/>
      <c r="N2585" s="266"/>
      <c r="O2585" s="266"/>
      <c r="P2585" s="266"/>
      <c r="Q2585" s="266"/>
      <c r="R2585" s="266"/>
      <c r="S2585" s="266"/>
      <c r="T2585" s="267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8" t="s">
        <v>233</v>
      </c>
      <c r="AU2585" s="268" t="s">
        <v>89</v>
      </c>
      <c r="AV2585" s="14" t="s">
        <v>89</v>
      </c>
      <c r="AW2585" s="14" t="s">
        <v>35</v>
      </c>
      <c r="AX2585" s="14" t="s">
        <v>80</v>
      </c>
      <c r="AY2585" s="268" t="s">
        <v>222</v>
      </c>
    </row>
    <row r="2586" s="13" customFormat="1">
      <c r="A2586" s="13"/>
      <c r="B2586" s="247"/>
      <c r="C2586" s="248"/>
      <c r="D2586" s="249" t="s">
        <v>233</v>
      </c>
      <c r="E2586" s="250" t="s">
        <v>1</v>
      </c>
      <c r="F2586" s="251" t="s">
        <v>2169</v>
      </c>
      <c r="G2586" s="248"/>
      <c r="H2586" s="250" t="s">
        <v>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57" t="s">
        <v>233</v>
      </c>
      <c r="AU2586" s="257" t="s">
        <v>89</v>
      </c>
      <c r="AV2586" s="13" t="s">
        <v>87</v>
      </c>
      <c r="AW2586" s="13" t="s">
        <v>35</v>
      </c>
      <c r="AX2586" s="13" t="s">
        <v>80</v>
      </c>
      <c r="AY2586" s="257" t="s">
        <v>222</v>
      </c>
    </row>
    <row r="2587" s="14" customFormat="1">
      <c r="A2587" s="14"/>
      <c r="B2587" s="258"/>
      <c r="C2587" s="259"/>
      <c r="D2587" s="249" t="s">
        <v>233</v>
      </c>
      <c r="E2587" s="260" t="s">
        <v>1</v>
      </c>
      <c r="F2587" s="261" t="s">
        <v>2170</v>
      </c>
      <c r="G2587" s="259"/>
      <c r="H2587" s="262">
        <v>11.234999999999999</v>
      </c>
      <c r="I2587" s="263"/>
      <c r="J2587" s="259"/>
      <c r="K2587" s="259"/>
      <c r="L2587" s="264"/>
      <c r="M2587" s="265"/>
      <c r="N2587" s="266"/>
      <c r="O2587" s="266"/>
      <c r="P2587" s="266"/>
      <c r="Q2587" s="266"/>
      <c r="R2587" s="266"/>
      <c r="S2587" s="266"/>
      <c r="T2587" s="267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68" t="s">
        <v>233</v>
      </c>
      <c r="AU2587" s="268" t="s">
        <v>89</v>
      </c>
      <c r="AV2587" s="14" t="s">
        <v>89</v>
      </c>
      <c r="AW2587" s="14" t="s">
        <v>35</v>
      </c>
      <c r="AX2587" s="14" t="s">
        <v>80</v>
      </c>
      <c r="AY2587" s="268" t="s">
        <v>222</v>
      </c>
    </row>
    <row r="2588" s="14" customFormat="1">
      <c r="A2588" s="14"/>
      <c r="B2588" s="258"/>
      <c r="C2588" s="259"/>
      <c r="D2588" s="249" t="s">
        <v>233</v>
      </c>
      <c r="E2588" s="260" t="s">
        <v>1</v>
      </c>
      <c r="F2588" s="261" t="s">
        <v>2171</v>
      </c>
      <c r="G2588" s="259"/>
      <c r="H2588" s="262">
        <v>-1.6200000000000001</v>
      </c>
      <c r="I2588" s="263"/>
      <c r="J2588" s="259"/>
      <c r="K2588" s="259"/>
      <c r="L2588" s="264"/>
      <c r="M2588" s="265"/>
      <c r="N2588" s="266"/>
      <c r="O2588" s="266"/>
      <c r="P2588" s="266"/>
      <c r="Q2588" s="266"/>
      <c r="R2588" s="266"/>
      <c r="S2588" s="266"/>
      <c r="T2588" s="267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8" t="s">
        <v>233</v>
      </c>
      <c r="AU2588" s="268" t="s">
        <v>89</v>
      </c>
      <c r="AV2588" s="14" t="s">
        <v>89</v>
      </c>
      <c r="AW2588" s="14" t="s">
        <v>35</v>
      </c>
      <c r="AX2588" s="14" t="s">
        <v>80</v>
      </c>
      <c r="AY2588" s="268" t="s">
        <v>222</v>
      </c>
    </row>
    <row r="2589" s="13" customFormat="1">
      <c r="A2589" s="13"/>
      <c r="B2589" s="247"/>
      <c r="C2589" s="248"/>
      <c r="D2589" s="249" t="s">
        <v>233</v>
      </c>
      <c r="E2589" s="250" t="s">
        <v>1</v>
      </c>
      <c r="F2589" s="251" t="s">
        <v>2172</v>
      </c>
      <c r="G2589" s="248"/>
      <c r="H2589" s="250" t="s">
        <v>1</v>
      </c>
      <c r="I2589" s="252"/>
      <c r="J2589" s="248"/>
      <c r="K2589" s="248"/>
      <c r="L2589" s="253"/>
      <c r="M2589" s="254"/>
      <c r="N2589" s="255"/>
      <c r="O2589" s="255"/>
      <c r="P2589" s="255"/>
      <c r="Q2589" s="255"/>
      <c r="R2589" s="255"/>
      <c r="S2589" s="255"/>
      <c r="T2589" s="256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7" t="s">
        <v>233</v>
      </c>
      <c r="AU2589" s="257" t="s">
        <v>89</v>
      </c>
      <c r="AV2589" s="13" t="s">
        <v>87</v>
      </c>
      <c r="AW2589" s="13" t="s">
        <v>35</v>
      </c>
      <c r="AX2589" s="13" t="s">
        <v>80</v>
      </c>
      <c r="AY2589" s="257" t="s">
        <v>222</v>
      </c>
    </row>
    <row r="2590" s="14" customFormat="1">
      <c r="A2590" s="14"/>
      <c r="B2590" s="258"/>
      <c r="C2590" s="259"/>
      <c r="D2590" s="249" t="s">
        <v>233</v>
      </c>
      <c r="E2590" s="260" t="s">
        <v>1</v>
      </c>
      <c r="F2590" s="261" t="s">
        <v>2165</v>
      </c>
      <c r="G2590" s="259"/>
      <c r="H2590" s="262">
        <v>16.905000000000001</v>
      </c>
      <c r="I2590" s="263"/>
      <c r="J2590" s="259"/>
      <c r="K2590" s="259"/>
      <c r="L2590" s="264"/>
      <c r="M2590" s="265"/>
      <c r="N2590" s="266"/>
      <c r="O2590" s="266"/>
      <c r="P2590" s="266"/>
      <c r="Q2590" s="266"/>
      <c r="R2590" s="266"/>
      <c r="S2590" s="266"/>
      <c r="T2590" s="267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8" t="s">
        <v>233</v>
      </c>
      <c r="AU2590" s="268" t="s">
        <v>89</v>
      </c>
      <c r="AV2590" s="14" t="s">
        <v>89</v>
      </c>
      <c r="AW2590" s="14" t="s">
        <v>35</v>
      </c>
      <c r="AX2590" s="14" t="s">
        <v>80</v>
      </c>
      <c r="AY2590" s="268" t="s">
        <v>222</v>
      </c>
    </row>
    <row r="2591" s="14" customFormat="1">
      <c r="A2591" s="14"/>
      <c r="B2591" s="258"/>
      <c r="C2591" s="259"/>
      <c r="D2591" s="249" t="s">
        <v>233</v>
      </c>
      <c r="E2591" s="260" t="s">
        <v>1</v>
      </c>
      <c r="F2591" s="261" t="s">
        <v>2166</v>
      </c>
      <c r="G2591" s="259"/>
      <c r="H2591" s="262">
        <v>-3.6360000000000001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68" t="s">
        <v>233</v>
      </c>
      <c r="AU2591" s="268" t="s">
        <v>89</v>
      </c>
      <c r="AV2591" s="14" t="s">
        <v>89</v>
      </c>
      <c r="AW2591" s="14" t="s">
        <v>35</v>
      </c>
      <c r="AX2591" s="14" t="s">
        <v>80</v>
      </c>
      <c r="AY2591" s="268" t="s">
        <v>222</v>
      </c>
    </row>
    <row r="2592" s="14" customFormat="1">
      <c r="A2592" s="14"/>
      <c r="B2592" s="258"/>
      <c r="C2592" s="259"/>
      <c r="D2592" s="249" t="s">
        <v>233</v>
      </c>
      <c r="E2592" s="260" t="s">
        <v>1</v>
      </c>
      <c r="F2592" s="261" t="s">
        <v>2167</v>
      </c>
      <c r="G2592" s="259"/>
      <c r="H2592" s="262">
        <v>-0.41299999999999998</v>
      </c>
      <c r="I2592" s="263"/>
      <c r="J2592" s="259"/>
      <c r="K2592" s="259"/>
      <c r="L2592" s="264"/>
      <c r="M2592" s="265"/>
      <c r="N2592" s="266"/>
      <c r="O2592" s="266"/>
      <c r="P2592" s="266"/>
      <c r="Q2592" s="266"/>
      <c r="R2592" s="266"/>
      <c r="S2592" s="266"/>
      <c r="T2592" s="267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68" t="s">
        <v>233</v>
      </c>
      <c r="AU2592" s="268" t="s">
        <v>89</v>
      </c>
      <c r="AV2592" s="14" t="s">
        <v>89</v>
      </c>
      <c r="AW2592" s="14" t="s">
        <v>35</v>
      </c>
      <c r="AX2592" s="14" t="s">
        <v>80</v>
      </c>
      <c r="AY2592" s="268" t="s">
        <v>222</v>
      </c>
    </row>
    <row r="2593" s="14" customFormat="1">
      <c r="A2593" s="14"/>
      <c r="B2593" s="258"/>
      <c r="C2593" s="259"/>
      <c r="D2593" s="249" t="s">
        <v>233</v>
      </c>
      <c r="E2593" s="260" t="s">
        <v>1</v>
      </c>
      <c r="F2593" s="261" t="s">
        <v>2168</v>
      </c>
      <c r="G2593" s="259"/>
      <c r="H2593" s="262">
        <v>0.16500000000000001</v>
      </c>
      <c r="I2593" s="263"/>
      <c r="J2593" s="259"/>
      <c r="K2593" s="259"/>
      <c r="L2593" s="264"/>
      <c r="M2593" s="265"/>
      <c r="N2593" s="266"/>
      <c r="O2593" s="266"/>
      <c r="P2593" s="266"/>
      <c r="Q2593" s="266"/>
      <c r="R2593" s="266"/>
      <c r="S2593" s="266"/>
      <c r="T2593" s="267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68" t="s">
        <v>233</v>
      </c>
      <c r="AU2593" s="268" t="s">
        <v>89</v>
      </c>
      <c r="AV2593" s="14" t="s">
        <v>89</v>
      </c>
      <c r="AW2593" s="14" t="s">
        <v>35</v>
      </c>
      <c r="AX2593" s="14" t="s">
        <v>80</v>
      </c>
      <c r="AY2593" s="268" t="s">
        <v>222</v>
      </c>
    </row>
    <row r="2594" s="13" customFormat="1">
      <c r="A2594" s="13"/>
      <c r="B2594" s="247"/>
      <c r="C2594" s="248"/>
      <c r="D2594" s="249" t="s">
        <v>233</v>
      </c>
      <c r="E2594" s="250" t="s">
        <v>1</v>
      </c>
      <c r="F2594" s="251" t="s">
        <v>2173</v>
      </c>
      <c r="G2594" s="248"/>
      <c r="H2594" s="250" t="s">
        <v>1</v>
      </c>
      <c r="I2594" s="252"/>
      <c r="J2594" s="248"/>
      <c r="K2594" s="248"/>
      <c r="L2594" s="253"/>
      <c r="M2594" s="254"/>
      <c r="N2594" s="255"/>
      <c r="O2594" s="255"/>
      <c r="P2594" s="255"/>
      <c r="Q2594" s="255"/>
      <c r="R2594" s="255"/>
      <c r="S2594" s="255"/>
      <c r="T2594" s="256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57" t="s">
        <v>233</v>
      </c>
      <c r="AU2594" s="257" t="s">
        <v>89</v>
      </c>
      <c r="AV2594" s="13" t="s">
        <v>87</v>
      </c>
      <c r="AW2594" s="13" t="s">
        <v>35</v>
      </c>
      <c r="AX2594" s="13" t="s">
        <v>80</v>
      </c>
      <c r="AY2594" s="257" t="s">
        <v>222</v>
      </c>
    </row>
    <row r="2595" s="14" customFormat="1">
      <c r="A2595" s="14"/>
      <c r="B2595" s="258"/>
      <c r="C2595" s="259"/>
      <c r="D2595" s="249" t="s">
        <v>233</v>
      </c>
      <c r="E2595" s="260" t="s">
        <v>1</v>
      </c>
      <c r="F2595" s="261" t="s">
        <v>2170</v>
      </c>
      <c r="G2595" s="259"/>
      <c r="H2595" s="262">
        <v>11.234999999999999</v>
      </c>
      <c r="I2595" s="263"/>
      <c r="J2595" s="259"/>
      <c r="K2595" s="259"/>
      <c r="L2595" s="264"/>
      <c r="M2595" s="265"/>
      <c r="N2595" s="266"/>
      <c r="O2595" s="266"/>
      <c r="P2595" s="266"/>
      <c r="Q2595" s="266"/>
      <c r="R2595" s="266"/>
      <c r="S2595" s="266"/>
      <c r="T2595" s="267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68" t="s">
        <v>233</v>
      </c>
      <c r="AU2595" s="268" t="s">
        <v>89</v>
      </c>
      <c r="AV2595" s="14" t="s">
        <v>89</v>
      </c>
      <c r="AW2595" s="14" t="s">
        <v>35</v>
      </c>
      <c r="AX2595" s="14" t="s">
        <v>80</v>
      </c>
      <c r="AY2595" s="268" t="s">
        <v>222</v>
      </c>
    </row>
    <row r="2596" s="14" customFormat="1">
      <c r="A2596" s="14"/>
      <c r="B2596" s="258"/>
      <c r="C2596" s="259"/>
      <c r="D2596" s="249" t="s">
        <v>233</v>
      </c>
      <c r="E2596" s="260" t="s">
        <v>1</v>
      </c>
      <c r="F2596" s="261" t="s">
        <v>2171</v>
      </c>
      <c r="G2596" s="259"/>
      <c r="H2596" s="262">
        <v>-1.6200000000000001</v>
      </c>
      <c r="I2596" s="263"/>
      <c r="J2596" s="259"/>
      <c r="K2596" s="259"/>
      <c r="L2596" s="264"/>
      <c r="M2596" s="265"/>
      <c r="N2596" s="266"/>
      <c r="O2596" s="266"/>
      <c r="P2596" s="266"/>
      <c r="Q2596" s="266"/>
      <c r="R2596" s="266"/>
      <c r="S2596" s="266"/>
      <c r="T2596" s="267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68" t="s">
        <v>233</v>
      </c>
      <c r="AU2596" s="268" t="s">
        <v>89</v>
      </c>
      <c r="AV2596" s="14" t="s">
        <v>89</v>
      </c>
      <c r="AW2596" s="14" t="s">
        <v>35</v>
      </c>
      <c r="AX2596" s="14" t="s">
        <v>80</v>
      </c>
      <c r="AY2596" s="268" t="s">
        <v>222</v>
      </c>
    </row>
    <row r="2597" s="13" customFormat="1">
      <c r="A2597" s="13"/>
      <c r="B2597" s="247"/>
      <c r="C2597" s="248"/>
      <c r="D2597" s="249" t="s">
        <v>233</v>
      </c>
      <c r="E2597" s="250" t="s">
        <v>1</v>
      </c>
      <c r="F2597" s="251" t="s">
        <v>2174</v>
      </c>
      <c r="G2597" s="248"/>
      <c r="H2597" s="250" t="s">
        <v>1</v>
      </c>
      <c r="I2597" s="252"/>
      <c r="J2597" s="248"/>
      <c r="K2597" s="248"/>
      <c r="L2597" s="253"/>
      <c r="M2597" s="254"/>
      <c r="N2597" s="255"/>
      <c r="O2597" s="255"/>
      <c r="P2597" s="255"/>
      <c r="Q2597" s="255"/>
      <c r="R2597" s="255"/>
      <c r="S2597" s="255"/>
      <c r="T2597" s="256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7" t="s">
        <v>233</v>
      </c>
      <c r="AU2597" s="257" t="s">
        <v>89</v>
      </c>
      <c r="AV2597" s="13" t="s">
        <v>87</v>
      </c>
      <c r="AW2597" s="13" t="s">
        <v>35</v>
      </c>
      <c r="AX2597" s="13" t="s">
        <v>80</v>
      </c>
      <c r="AY2597" s="257" t="s">
        <v>222</v>
      </c>
    </row>
    <row r="2598" s="14" customFormat="1">
      <c r="A2598" s="14"/>
      <c r="B2598" s="258"/>
      <c r="C2598" s="259"/>
      <c r="D2598" s="249" t="s">
        <v>233</v>
      </c>
      <c r="E2598" s="260" t="s">
        <v>1</v>
      </c>
      <c r="F2598" s="261" t="s">
        <v>2175</v>
      </c>
      <c r="G2598" s="259"/>
      <c r="H2598" s="262">
        <v>7.8959999999999999</v>
      </c>
      <c r="I2598" s="263"/>
      <c r="J2598" s="259"/>
      <c r="K2598" s="259"/>
      <c r="L2598" s="264"/>
      <c r="M2598" s="265"/>
      <c r="N2598" s="266"/>
      <c r="O2598" s="266"/>
      <c r="P2598" s="266"/>
      <c r="Q2598" s="266"/>
      <c r="R2598" s="266"/>
      <c r="S2598" s="266"/>
      <c r="T2598" s="267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8" t="s">
        <v>233</v>
      </c>
      <c r="AU2598" s="268" t="s">
        <v>89</v>
      </c>
      <c r="AV2598" s="14" t="s">
        <v>89</v>
      </c>
      <c r="AW2598" s="14" t="s">
        <v>35</v>
      </c>
      <c r="AX2598" s="14" t="s">
        <v>80</v>
      </c>
      <c r="AY2598" s="268" t="s">
        <v>222</v>
      </c>
    </row>
    <row r="2599" s="14" customFormat="1">
      <c r="A2599" s="14"/>
      <c r="B2599" s="258"/>
      <c r="C2599" s="259"/>
      <c r="D2599" s="249" t="s">
        <v>233</v>
      </c>
      <c r="E2599" s="260" t="s">
        <v>1</v>
      </c>
      <c r="F2599" s="261" t="s">
        <v>2176</v>
      </c>
      <c r="G2599" s="259"/>
      <c r="H2599" s="262">
        <v>-1.44</v>
      </c>
      <c r="I2599" s="263"/>
      <c r="J2599" s="259"/>
      <c r="K2599" s="259"/>
      <c r="L2599" s="264"/>
      <c r="M2599" s="265"/>
      <c r="N2599" s="266"/>
      <c r="O2599" s="266"/>
      <c r="P2599" s="266"/>
      <c r="Q2599" s="266"/>
      <c r="R2599" s="266"/>
      <c r="S2599" s="266"/>
      <c r="T2599" s="267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68" t="s">
        <v>233</v>
      </c>
      <c r="AU2599" s="268" t="s">
        <v>89</v>
      </c>
      <c r="AV2599" s="14" t="s">
        <v>89</v>
      </c>
      <c r="AW2599" s="14" t="s">
        <v>35</v>
      </c>
      <c r="AX2599" s="14" t="s">
        <v>80</v>
      </c>
      <c r="AY2599" s="268" t="s">
        <v>222</v>
      </c>
    </row>
    <row r="2600" s="13" customFormat="1">
      <c r="A2600" s="13"/>
      <c r="B2600" s="247"/>
      <c r="C2600" s="248"/>
      <c r="D2600" s="249" t="s">
        <v>233</v>
      </c>
      <c r="E2600" s="250" t="s">
        <v>1</v>
      </c>
      <c r="F2600" s="251" t="s">
        <v>2177</v>
      </c>
      <c r="G2600" s="248"/>
      <c r="H2600" s="250" t="s">
        <v>1</v>
      </c>
      <c r="I2600" s="252"/>
      <c r="J2600" s="248"/>
      <c r="K2600" s="248"/>
      <c r="L2600" s="253"/>
      <c r="M2600" s="254"/>
      <c r="N2600" s="255"/>
      <c r="O2600" s="255"/>
      <c r="P2600" s="255"/>
      <c r="Q2600" s="255"/>
      <c r="R2600" s="255"/>
      <c r="S2600" s="255"/>
      <c r="T2600" s="256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57" t="s">
        <v>233</v>
      </c>
      <c r="AU2600" s="257" t="s">
        <v>89</v>
      </c>
      <c r="AV2600" s="13" t="s">
        <v>87</v>
      </c>
      <c r="AW2600" s="13" t="s">
        <v>35</v>
      </c>
      <c r="AX2600" s="13" t="s">
        <v>80</v>
      </c>
      <c r="AY2600" s="257" t="s">
        <v>222</v>
      </c>
    </row>
    <row r="2601" s="14" customFormat="1">
      <c r="A2601" s="14"/>
      <c r="B2601" s="258"/>
      <c r="C2601" s="259"/>
      <c r="D2601" s="249" t="s">
        <v>233</v>
      </c>
      <c r="E2601" s="260" t="s">
        <v>1</v>
      </c>
      <c r="F2601" s="261" t="s">
        <v>2178</v>
      </c>
      <c r="G2601" s="259"/>
      <c r="H2601" s="262">
        <v>8.9459999999999997</v>
      </c>
      <c r="I2601" s="263"/>
      <c r="J2601" s="259"/>
      <c r="K2601" s="259"/>
      <c r="L2601" s="264"/>
      <c r="M2601" s="265"/>
      <c r="N2601" s="266"/>
      <c r="O2601" s="266"/>
      <c r="P2601" s="266"/>
      <c r="Q2601" s="266"/>
      <c r="R2601" s="266"/>
      <c r="S2601" s="266"/>
      <c r="T2601" s="267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8" t="s">
        <v>233</v>
      </c>
      <c r="AU2601" s="268" t="s">
        <v>89</v>
      </c>
      <c r="AV2601" s="14" t="s">
        <v>89</v>
      </c>
      <c r="AW2601" s="14" t="s">
        <v>35</v>
      </c>
      <c r="AX2601" s="14" t="s">
        <v>80</v>
      </c>
      <c r="AY2601" s="268" t="s">
        <v>222</v>
      </c>
    </row>
    <row r="2602" s="14" customFormat="1">
      <c r="A2602" s="14"/>
      <c r="B2602" s="258"/>
      <c r="C2602" s="259"/>
      <c r="D2602" s="249" t="s">
        <v>233</v>
      </c>
      <c r="E2602" s="260" t="s">
        <v>1</v>
      </c>
      <c r="F2602" s="261" t="s">
        <v>2179</v>
      </c>
      <c r="G2602" s="259"/>
      <c r="H2602" s="262">
        <v>-2.8799999999999999</v>
      </c>
      <c r="I2602" s="263"/>
      <c r="J2602" s="259"/>
      <c r="K2602" s="259"/>
      <c r="L2602" s="264"/>
      <c r="M2602" s="265"/>
      <c r="N2602" s="266"/>
      <c r="O2602" s="266"/>
      <c r="P2602" s="266"/>
      <c r="Q2602" s="266"/>
      <c r="R2602" s="266"/>
      <c r="S2602" s="266"/>
      <c r="T2602" s="267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68" t="s">
        <v>233</v>
      </c>
      <c r="AU2602" s="268" t="s">
        <v>89</v>
      </c>
      <c r="AV2602" s="14" t="s">
        <v>89</v>
      </c>
      <c r="AW2602" s="14" t="s">
        <v>35</v>
      </c>
      <c r="AX2602" s="14" t="s">
        <v>80</v>
      </c>
      <c r="AY2602" s="268" t="s">
        <v>222</v>
      </c>
    </row>
    <row r="2603" s="13" customFormat="1">
      <c r="A2603" s="13"/>
      <c r="B2603" s="247"/>
      <c r="C2603" s="248"/>
      <c r="D2603" s="249" t="s">
        <v>233</v>
      </c>
      <c r="E2603" s="250" t="s">
        <v>1</v>
      </c>
      <c r="F2603" s="251" t="s">
        <v>2180</v>
      </c>
      <c r="G2603" s="248"/>
      <c r="H2603" s="250" t="s">
        <v>1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7" t="s">
        <v>233</v>
      </c>
      <c r="AU2603" s="257" t="s">
        <v>89</v>
      </c>
      <c r="AV2603" s="13" t="s">
        <v>87</v>
      </c>
      <c r="AW2603" s="13" t="s">
        <v>35</v>
      </c>
      <c r="AX2603" s="13" t="s">
        <v>80</v>
      </c>
      <c r="AY2603" s="257" t="s">
        <v>222</v>
      </c>
    </row>
    <row r="2604" s="14" customFormat="1">
      <c r="A2604" s="14"/>
      <c r="B2604" s="258"/>
      <c r="C2604" s="259"/>
      <c r="D2604" s="249" t="s">
        <v>233</v>
      </c>
      <c r="E2604" s="260" t="s">
        <v>1</v>
      </c>
      <c r="F2604" s="261" t="s">
        <v>2181</v>
      </c>
      <c r="G2604" s="259"/>
      <c r="H2604" s="262">
        <v>13.23</v>
      </c>
      <c r="I2604" s="263"/>
      <c r="J2604" s="259"/>
      <c r="K2604" s="259"/>
      <c r="L2604" s="264"/>
      <c r="M2604" s="265"/>
      <c r="N2604" s="266"/>
      <c r="O2604" s="266"/>
      <c r="P2604" s="266"/>
      <c r="Q2604" s="266"/>
      <c r="R2604" s="266"/>
      <c r="S2604" s="266"/>
      <c r="T2604" s="267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8" t="s">
        <v>233</v>
      </c>
      <c r="AU2604" s="268" t="s">
        <v>89</v>
      </c>
      <c r="AV2604" s="14" t="s">
        <v>89</v>
      </c>
      <c r="AW2604" s="14" t="s">
        <v>35</v>
      </c>
      <c r="AX2604" s="14" t="s">
        <v>80</v>
      </c>
      <c r="AY2604" s="268" t="s">
        <v>222</v>
      </c>
    </row>
    <row r="2605" s="14" customFormat="1">
      <c r="A2605" s="14"/>
      <c r="B2605" s="258"/>
      <c r="C2605" s="259"/>
      <c r="D2605" s="249" t="s">
        <v>233</v>
      </c>
      <c r="E2605" s="260" t="s">
        <v>1</v>
      </c>
      <c r="F2605" s="261" t="s">
        <v>2182</v>
      </c>
      <c r="G2605" s="259"/>
      <c r="H2605" s="262">
        <v>-1.6799999999999999</v>
      </c>
      <c r="I2605" s="263"/>
      <c r="J2605" s="259"/>
      <c r="K2605" s="259"/>
      <c r="L2605" s="264"/>
      <c r="M2605" s="265"/>
      <c r="N2605" s="266"/>
      <c r="O2605" s="266"/>
      <c r="P2605" s="266"/>
      <c r="Q2605" s="266"/>
      <c r="R2605" s="266"/>
      <c r="S2605" s="266"/>
      <c r="T2605" s="267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68" t="s">
        <v>233</v>
      </c>
      <c r="AU2605" s="268" t="s">
        <v>89</v>
      </c>
      <c r="AV2605" s="14" t="s">
        <v>89</v>
      </c>
      <c r="AW2605" s="14" t="s">
        <v>35</v>
      </c>
      <c r="AX2605" s="14" t="s">
        <v>80</v>
      </c>
      <c r="AY2605" s="268" t="s">
        <v>222</v>
      </c>
    </row>
    <row r="2606" s="14" customFormat="1">
      <c r="A2606" s="14"/>
      <c r="B2606" s="258"/>
      <c r="C2606" s="259"/>
      <c r="D2606" s="249" t="s">
        <v>233</v>
      </c>
      <c r="E2606" s="260" t="s">
        <v>1</v>
      </c>
      <c r="F2606" s="261" t="s">
        <v>2183</v>
      </c>
      <c r="G2606" s="259"/>
      <c r="H2606" s="262">
        <v>-1.8899999999999999</v>
      </c>
      <c r="I2606" s="263"/>
      <c r="J2606" s="259"/>
      <c r="K2606" s="259"/>
      <c r="L2606" s="264"/>
      <c r="M2606" s="265"/>
      <c r="N2606" s="266"/>
      <c r="O2606" s="266"/>
      <c r="P2606" s="266"/>
      <c r="Q2606" s="266"/>
      <c r="R2606" s="266"/>
      <c r="S2606" s="266"/>
      <c r="T2606" s="267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8" t="s">
        <v>233</v>
      </c>
      <c r="AU2606" s="268" t="s">
        <v>89</v>
      </c>
      <c r="AV2606" s="14" t="s">
        <v>89</v>
      </c>
      <c r="AW2606" s="14" t="s">
        <v>35</v>
      </c>
      <c r="AX2606" s="14" t="s">
        <v>80</v>
      </c>
      <c r="AY2606" s="268" t="s">
        <v>222</v>
      </c>
    </row>
    <row r="2607" s="13" customFormat="1">
      <c r="A2607" s="13"/>
      <c r="B2607" s="247"/>
      <c r="C2607" s="248"/>
      <c r="D2607" s="249" t="s">
        <v>233</v>
      </c>
      <c r="E2607" s="250" t="s">
        <v>1</v>
      </c>
      <c r="F2607" s="251" t="s">
        <v>2184</v>
      </c>
      <c r="G2607" s="248"/>
      <c r="H2607" s="250" t="s">
        <v>1</v>
      </c>
      <c r="I2607" s="252"/>
      <c r="J2607" s="248"/>
      <c r="K2607" s="248"/>
      <c r="L2607" s="253"/>
      <c r="M2607" s="254"/>
      <c r="N2607" s="255"/>
      <c r="O2607" s="255"/>
      <c r="P2607" s="255"/>
      <c r="Q2607" s="255"/>
      <c r="R2607" s="255"/>
      <c r="S2607" s="255"/>
      <c r="T2607" s="256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57" t="s">
        <v>233</v>
      </c>
      <c r="AU2607" s="257" t="s">
        <v>89</v>
      </c>
      <c r="AV2607" s="13" t="s">
        <v>87</v>
      </c>
      <c r="AW2607" s="13" t="s">
        <v>35</v>
      </c>
      <c r="AX2607" s="13" t="s">
        <v>80</v>
      </c>
      <c r="AY2607" s="257" t="s">
        <v>222</v>
      </c>
    </row>
    <row r="2608" s="14" customFormat="1">
      <c r="A2608" s="14"/>
      <c r="B2608" s="258"/>
      <c r="C2608" s="259"/>
      <c r="D2608" s="249" t="s">
        <v>233</v>
      </c>
      <c r="E2608" s="260" t="s">
        <v>1</v>
      </c>
      <c r="F2608" s="261" t="s">
        <v>2185</v>
      </c>
      <c r="G2608" s="259"/>
      <c r="H2608" s="262">
        <v>6.9299999999999997</v>
      </c>
      <c r="I2608" s="263"/>
      <c r="J2608" s="259"/>
      <c r="K2608" s="259"/>
      <c r="L2608" s="264"/>
      <c r="M2608" s="265"/>
      <c r="N2608" s="266"/>
      <c r="O2608" s="266"/>
      <c r="P2608" s="266"/>
      <c r="Q2608" s="266"/>
      <c r="R2608" s="266"/>
      <c r="S2608" s="266"/>
      <c r="T2608" s="267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8" t="s">
        <v>233</v>
      </c>
      <c r="AU2608" s="268" t="s">
        <v>89</v>
      </c>
      <c r="AV2608" s="14" t="s">
        <v>89</v>
      </c>
      <c r="AW2608" s="14" t="s">
        <v>35</v>
      </c>
      <c r="AX2608" s="14" t="s">
        <v>80</v>
      </c>
      <c r="AY2608" s="268" t="s">
        <v>222</v>
      </c>
    </row>
    <row r="2609" s="13" customFormat="1">
      <c r="A2609" s="13"/>
      <c r="B2609" s="247"/>
      <c r="C2609" s="248"/>
      <c r="D2609" s="249" t="s">
        <v>233</v>
      </c>
      <c r="E2609" s="250" t="s">
        <v>1</v>
      </c>
      <c r="F2609" s="251" t="s">
        <v>2186</v>
      </c>
      <c r="G2609" s="248"/>
      <c r="H2609" s="250" t="s">
        <v>1</v>
      </c>
      <c r="I2609" s="252"/>
      <c r="J2609" s="248"/>
      <c r="K2609" s="248"/>
      <c r="L2609" s="253"/>
      <c r="M2609" s="254"/>
      <c r="N2609" s="255"/>
      <c r="O2609" s="255"/>
      <c r="P2609" s="255"/>
      <c r="Q2609" s="255"/>
      <c r="R2609" s="255"/>
      <c r="S2609" s="255"/>
      <c r="T2609" s="256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57" t="s">
        <v>233</v>
      </c>
      <c r="AU2609" s="257" t="s">
        <v>89</v>
      </c>
      <c r="AV2609" s="13" t="s">
        <v>87</v>
      </c>
      <c r="AW2609" s="13" t="s">
        <v>35</v>
      </c>
      <c r="AX2609" s="13" t="s">
        <v>80</v>
      </c>
      <c r="AY2609" s="257" t="s">
        <v>222</v>
      </c>
    </row>
    <row r="2610" s="14" customFormat="1">
      <c r="A2610" s="14"/>
      <c r="B2610" s="258"/>
      <c r="C2610" s="259"/>
      <c r="D2610" s="249" t="s">
        <v>233</v>
      </c>
      <c r="E2610" s="260" t="s">
        <v>1</v>
      </c>
      <c r="F2610" s="261" t="s">
        <v>2187</v>
      </c>
      <c r="G2610" s="259"/>
      <c r="H2610" s="262">
        <v>5.2000000000000002</v>
      </c>
      <c r="I2610" s="263"/>
      <c r="J2610" s="259"/>
      <c r="K2610" s="259"/>
      <c r="L2610" s="264"/>
      <c r="M2610" s="265"/>
      <c r="N2610" s="266"/>
      <c r="O2610" s="266"/>
      <c r="P2610" s="266"/>
      <c r="Q2610" s="266"/>
      <c r="R2610" s="266"/>
      <c r="S2610" s="266"/>
      <c r="T2610" s="267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8" t="s">
        <v>233</v>
      </c>
      <c r="AU2610" s="268" t="s">
        <v>89</v>
      </c>
      <c r="AV2610" s="14" t="s">
        <v>89</v>
      </c>
      <c r="AW2610" s="14" t="s">
        <v>35</v>
      </c>
      <c r="AX2610" s="14" t="s">
        <v>80</v>
      </c>
      <c r="AY2610" s="268" t="s">
        <v>222</v>
      </c>
    </row>
    <row r="2611" s="13" customFormat="1">
      <c r="A2611" s="13"/>
      <c r="B2611" s="247"/>
      <c r="C2611" s="248"/>
      <c r="D2611" s="249" t="s">
        <v>233</v>
      </c>
      <c r="E2611" s="250" t="s">
        <v>1</v>
      </c>
      <c r="F2611" s="251" t="s">
        <v>1441</v>
      </c>
      <c r="G2611" s="248"/>
      <c r="H2611" s="250" t="s">
        <v>1</v>
      </c>
      <c r="I2611" s="252"/>
      <c r="J2611" s="248"/>
      <c r="K2611" s="248"/>
      <c r="L2611" s="253"/>
      <c r="M2611" s="254"/>
      <c r="N2611" s="255"/>
      <c r="O2611" s="255"/>
      <c r="P2611" s="255"/>
      <c r="Q2611" s="255"/>
      <c r="R2611" s="255"/>
      <c r="S2611" s="255"/>
      <c r="T2611" s="256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57" t="s">
        <v>233</v>
      </c>
      <c r="AU2611" s="257" t="s">
        <v>89</v>
      </c>
      <c r="AV2611" s="13" t="s">
        <v>87</v>
      </c>
      <c r="AW2611" s="13" t="s">
        <v>35</v>
      </c>
      <c r="AX2611" s="13" t="s">
        <v>80</v>
      </c>
      <c r="AY2611" s="257" t="s">
        <v>222</v>
      </c>
    </row>
    <row r="2612" s="14" customFormat="1">
      <c r="A2612" s="14"/>
      <c r="B2612" s="258"/>
      <c r="C2612" s="259"/>
      <c r="D2612" s="249" t="s">
        <v>233</v>
      </c>
      <c r="E2612" s="260" t="s">
        <v>1</v>
      </c>
      <c r="F2612" s="261" t="s">
        <v>2188</v>
      </c>
      <c r="G2612" s="259"/>
      <c r="H2612" s="262">
        <v>26.774999999999999</v>
      </c>
      <c r="I2612" s="263"/>
      <c r="J2612" s="259"/>
      <c r="K2612" s="259"/>
      <c r="L2612" s="264"/>
      <c r="M2612" s="265"/>
      <c r="N2612" s="266"/>
      <c r="O2612" s="266"/>
      <c r="P2612" s="266"/>
      <c r="Q2612" s="266"/>
      <c r="R2612" s="266"/>
      <c r="S2612" s="266"/>
      <c r="T2612" s="267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68" t="s">
        <v>233</v>
      </c>
      <c r="AU2612" s="268" t="s">
        <v>89</v>
      </c>
      <c r="AV2612" s="14" t="s">
        <v>89</v>
      </c>
      <c r="AW2612" s="14" t="s">
        <v>35</v>
      </c>
      <c r="AX2612" s="14" t="s">
        <v>80</v>
      </c>
      <c r="AY2612" s="268" t="s">
        <v>222</v>
      </c>
    </row>
    <row r="2613" s="14" customFormat="1">
      <c r="A2613" s="14"/>
      <c r="B2613" s="258"/>
      <c r="C2613" s="259"/>
      <c r="D2613" s="249" t="s">
        <v>233</v>
      </c>
      <c r="E2613" s="260" t="s">
        <v>1</v>
      </c>
      <c r="F2613" s="261" t="s">
        <v>2189</v>
      </c>
      <c r="G2613" s="259"/>
      <c r="H2613" s="262">
        <v>-3</v>
      </c>
      <c r="I2613" s="263"/>
      <c r="J2613" s="259"/>
      <c r="K2613" s="259"/>
      <c r="L2613" s="264"/>
      <c r="M2613" s="265"/>
      <c r="N2613" s="266"/>
      <c r="O2613" s="266"/>
      <c r="P2613" s="266"/>
      <c r="Q2613" s="266"/>
      <c r="R2613" s="266"/>
      <c r="S2613" s="266"/>
      <c r="T2613" s="267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8" t="s">
        <v>233</v>
      </c>
      <c r="AU2613" s="268" t="s">
        <v>89</v>
      </c>
      <c r="AV2613" s="14" t="s">
        <v>89</v>
      </c>
      <c r="AW2613" s="14" t="s">
        <v>35</v>
      </c>
      <c r="AX2613" s="14" t="s">
        <v>80</v>
      </c>
      <c r="AY2613" s="268" t="s">
        <v>222</v>
      </c>
    </row>
    <row r="2614" s="13" customFormat="1">
      <c r="A2614" s="13"/>
      <c r="B2614" s="247"/>
      <c r="C2614" s="248"/>
      <c r="D2614" s="249" t="s">
        <v>233</v>
      </c>
      <c r="E2614" s="250" t="s">
        <v>1</v>
      </c>
      <c r="F2614" s="251" t="s">
        <v>2190</v>
      </c>
      <c r="G2614" s="248"/>
      <c r="H2614" s="250" t="s">
        <v>1</v>
      </c>
      <c r="I2614" s="252"/>
      <c r="J2614" s="248"/>
      <c r="K2614" s="248"/>
      <c r="L2614" s="253"/>
      <c r="M2614" s="254"/>
      <c r="N2614" s="255"/>
      <c r="O2614" s="255"/>
      <c r="P2614" s="255"/>
      <c r="Q2614" s="255"/>
      <c r="R2614" s="255"/>
      <c r="S2614" s="255"/>
      <c r="T2614" s="256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57" t="s">
        <v>233</v>
      </c>
      <c r="AU2614" s="257" t="s">
        <v>89</v>
      </c>
      <c r="AV2614" s="13" t="s">
        <v>87</v>
      </c>
      <c r="AW2614" s="13" t="s">
        <v>35</v>
      </c>
      <c r="AX2614" s="13" t="s">
        <v>80</v>
      </c>
      <c r="AY2614" s="257" t="s">
        <v>222</v>
      </c>
    </row>
    <row r="2615" s="14" customFormat="1">
      <c r="A2615" s="14"/>
      <c r="B2615" s="258"/>
      <c r="C2615" s="259"/>
      <c r="D2615" s="249" t="s">
        <v>233</v>
      </c>
      <c r="E2615" s="260" t="s">
        <v>1</v>
      </c>
      <c r="F2615" s="261" t="s">
        <v>2191</v>
      </c>
      <c r="G2615" s="259"/>
      <c r="H2615" s="262">
        <v>2.7000000000000002</v>
      </c>
      <c r="I2615" s="263"/>
      <c r="J2615" s="259"/>
      <c r="K2615" s="259"/>
      <c r="L2615" s="264"/>
      <c r="M2615" s="265"/>
      <c r="N2615" s="266"/>
      <c r="O2615" s="266"/>
      <c r="P2615" s="266"/>
      <c r="Q2615" s="266"/>
      <c r="R2615" s="266"/>
      <c r="S2615" s="266"/>
      <c r="T2615" s="267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8" t="s">
        <v>233</v>
      </c>
      <c r="AU2615" s="268" t="s">
        <v>89</v>
      </c>
      <c r="AV2615" s="14" t="s">
        <v>89</v>
      </c>
      <c r="AW2615" s="14" t="s">
        <v>35</v>
      </c>
      <c r="AX2615" s="14" t="s">
        <v>80</v>
      </c>
      <c r="AY2615" s="268" t="s">
        <v>222</v>
      </c>
    </row>
    <row r="2616" s="15" customFormat="1">
      <c r="A2616" s="15"/>
      <c r="B2616" s="269"/>
      <c r="C2616" s="270"/>
      <c r="D2616" s="249" t="s">
        <v>233</v>
      </c>
      <c r="E2616" s="271" t="s">
        <v>1</v>
      </c>
      <c r="F2616" s="272" t="s">
        <v>242</v>
      </c>
      <c r="G2616" s="270"/>
      <c r="H2616" s="273">
        <v>106.059</v>
      </c>
      <c r="I2616" s="274"/>
      <c r="J2616" s="270"/>
      <c r="K2616" s="270"/>
      <c r="L2616" s="275"/>
      <c r="M2616" s="276"/>
      <c r="N2616" s="277"/>
      <c r="O2616" s="277"/>
      <c r="P2616" s="277"/>
      <c r="Q2616" s="277"/>
      <c r="R2616" s="277"/>
      <c r="S2616" s="277"/>
      <c r="T2616" s="278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T2616" s="279" t="s">
        <v>233</v>
      </c>
      <c r="AU2616" s="279" t="s">
        <v>89</v>
      </c>
      <c r="AV2616" s="15" t="s">
        <v>114</v>
      </c>
      <c r="AW2616" s="15" t="s">
        <v>35</v>
      </c>
      <c r="AX2616" s="15" t="s">
        <v>87</v>
      </c>
      <c r="AY2616" s="279" t="s">
        <v>222</v>
      </c>
    </row>
    <row r="2617" s="2" customFormat="1" ht="24.15" customHeight="1">
      <c r="A2617" s="40"/>
      <c r="B2617" s="41"/>
      <c r="C2617" s="229" t="s">
        <v>2192</v>
      </c>
      <c r="D2617" s="229" t="s">
        <v>225</v>
      </c>
      <c r="E2617" s="230" t="s">
        <v>2193</v>
      </c>
      <c r="F2617" s="231" t="s">
        <v>2194</v>
      </c>
      <c r="G2617" s="232" t="s">
        <v>228</v>
      </c>
      <c r="H2617" s="233">
        <v>47.222000000000001</v>
      </c>
      <c r="I2617" s="234"/>
      <c r="J2617" s="235">
        <f>ROUND(I2617*H2617,2)</f>
        <v>0</v>
      </c>
      <c r="K2617" s="231" t="s">
        <v>229</v>
      </c>
      <c r="L2617" s="46"/>
      <c r="M2617" s="236" t="s">
        <v>1</v>
      </c>
      <c r="N2617" s="237" t="s">
        <v>45</v>
      </c>
      <c r="O2617" s="93"/>
      <c r="P2617" s="238">
        <f>O2617*H2617</f>
        <v>0</v>
      </c>
      <c r="Q2617" s="238">
        <v>0.0015</v>
      </c>
      <c r="R2617" s="238">
        <f>Q2617*H2617</f>
        <v>0.070833000000000007</v>
      </c>
      <c r="S2617" s="238">
        <v>0</v>
      </c>
      <c r="T2617" s="239">
        <f>S2617*H2617</f>
        <v>0</v>
      </c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R2617" s="240" t="s">
        <v>267</v>
      </c>
      <c r="AT2617" s="240" t="s">
        <v>225</v>
      </c>
      <c r="AU2617" s="240" t="s">
        <v>89</v>
      </c>
      <c r="AY2617" s="19" t="s">
        <v>222</v>
      </c>
      <c r="BE2617" s="241">
        <f>IF(N2617="základní",J2617,0)</f>
        <v>0</v>
      </c>
      <c r="BF2617" s="241">
        <f>IF(N2617="snížená",J2617,0)</f>
        <v>0</v>
      </c>
      <c r="BG2617" s="241">
        <f>IF(N2617="zákl. přenesená",J2617,0)</f>
        <v>0</v>
      </c>
      <c r="BH2617" s="241">
        <f>IF(N2617="sníž. přenesená",J2617,0)</f>
        <v>0</v>
      </c>
      <c r="BI2617" s="241">
        <f>IF(N2617="nulová",J2617,0)</f>
        <v>0</v>
      </c>
      <c r="BJ2617" s="19" t="s">
        <v>87</v>
      </c>
      <c r="BK2617" s="241">
        <f>ROUND(I2617*H2617,2)</f>
        <v>0</v>
      </c>
      <c r="BL2617" s="19" t="s">
        <v>267</v>
      </c>
      <c r="BM2617" s="240" t="s">
        <v>2195</v>
      </c>
    </row>
    <row r="2618" s="2" customFormat="1">
      <c r="A2618" s="40"/>
      <c r="B2618" s="41"/>
      <c r="C2618" s="42"/>
      <c r="D2618" s="242" t="s">
        <v>231</v>
      </c>
      <c r="E2618" s="42"/>
      <c r="F2618" s="243" t="s">
        <v>2196</v>
      </c>
      <c r="G2618" s="42"/>
      <c r="H2618" s="42"/>
      <c r="I2618" s="244"/>
      <c r="J2618" s="42"/>
      <c r="K2618" s="42"/>
      <c r="L2618" s="46"/>
      <c r="M2618" s="245"/>
      <c r="N2618" s="246"/>
      <c r="O2618" s="93"/>
      <c r="P2618" s="93"/>
      <c r="Q2618" s="93"/>
      <c r="R2618" s="93"/>
      <c r="S2618" s="93"/>
      <c r="T2618" s="94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T2618" s="19" t="s">
        <v>231</v>
      </c>
      <c r="AU2618" s="19" t="s">
        <v>89</v>
      </c>
    </row>
    <row r="2619" s="13" customFormat="1">
      <c r="A2619" s="13"/>
      <c r="B2619" s="247"/>
      <c r="C2619" s="248"/>
      <c r="D2619" s="249" t="s">
        <v>233</v>
      </c>
      <c r="E2619" s="250" t="s">
        <v>1</v>
      </c>
      <c r="F2619" s="251" t="s">
        <v>234</v>
      </c>
      <c r="G2619" s="248"/>
      <c r="H2619" s="250" t="s">
        <v>1</v>
      </c>
      <c r="I2619" s="252"/>
      <c r="J2619" s="248"/>
      <c r="K2619" s="248"/>
      <c r="L2619" s="253"/>
      <c r="M2619" s="254"/>
      <c r="N2619" s="255"/>
      <c r="O2619" s="255"/>
      <c r="P2619" s="255"/>
      <c r="Q2619" s="255"/>
      <c r="R2619" s="255"/>
      <c r="S2619" s="255"/>
      <c r="T2619" s="256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57" t="s">
        <v>233</v>
      </c>
      <c r="AU2619" s="257" t="s">
        <v>89</v>
      </c>
      <c r="AV2619" s="13" t="s">
        <v>87</v>
      </c>
      <c r="AW2619" s="13" t="s">
        <v>35</v>
      </c>
      <c r="AX2619" s="13" t="s">
        <v>80</v>
      </c>
      <c r="AY2619" s="257" t="s">
        <v>222</v>
      </c>
    </row>
    <row r="2620" s="13" customFormat="1">
      <c r="A2620" s="13"/>
      <c r="B2620" s="247"/>
      <c r="C2620" s="248"/>
      <c r="D2620" s="249" t="s">
        <v>233</v>
      </c>
      <c r="E2620" s="250" t="s">
        <v>1</v>
      </c>
      <c r="F2620" s="251" t="s">
        <v>235</v>
      </c>
      <c r="G2620" s="248"/>
      <c r="H2620" s="250" t="s">
        <v>1</v>
      </c>
      <c r="I2620" s="252"/>
      <c r="J2620" s="248"/>
      <c r="K2620" s="248"/>
      <c r="L2620" s="253"/>
      <c r="M2620" s="254"/>
      <c r="N2620" s="255"/>
      <c r="O2620" s="255"/>
      <c r="P2620" s="255"/>
      <c r="Q2620" s="255"/>
      <c r="R2620" s="255"/>
      <c r="S2620" s="255"/>
      <c r="T2620" s="256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57" t="s">
        <v>233</v>
      </c>
      <c r="AU2620" s="257" t="s">
        <v>89</v>
      </c>
      <c r="AV2620" s="13" t="s">
        <v>87</v>
      </c>
      <c r="AW2620" s="13" t="s">
        <v>35</v>
      </c>
      <c r="AX2620" s="13" t="s">
        <v>80</v>
      </c>
      <c r="AY2620" s="257" t="s">
        <v>222</v>
      </c>
    </row>
    <row r="2621" s="13" customFormat="1">
      <c r="A2621" s="13"/>
      <c r="B2621" s="247"/>
      <c r="C2621" s="248"/>
      <c r="D2621" s="249" t="s">
        <v>233</v>
      </c>
      <c r="E2621" s="250" t="s">
        <v>1</v>
      </c>
      <c r="F2621" s="251" t="s">
        <v>237</v>
      </c>
      <c r="G2621" s="248"/>
      <c r="H2621" s="250" t="s">
        <v>1</v>
      </c>
      <c r="I2621" s="252"/>
      <c r="J2621" s="248"/>
      <c r="K2621" s="248"/>
      <c r="L2621" s="253"/>
      <c r="M2621" s="254"/>
      <c r="N2621" s="255"/>
      <c r="O2621" s="255"/>
      <c r="P2621" s="255"/>
      <c r="Q2621" s="255"/>
      <c r="R2621" s="255"/>
      <c r="S2621" s="255"/>
      <c r="T2621" s="256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57" t="s">
        <v>233</v>
      </c>
      <c r="AU2621" s="257" t="s">
        <v>89</v>
      </c>
      <c r="AV2621" s="13" t="s">
        <v>87</v>
      </c>
      <c r="AW2621" s="13" t="s">
        <v>35</v>
      </c>
      <c r="AX2621" s="13" t="s">
        <v>80</v>
      </c>
      <c r="AY2621" s="257" t="s">
        <v>222</v>
      </c>
    </row>
    <row r="2622" s="13" customFormat="1">
      <c r="A2622" s="13"/>
      <c r="B2622" s="247"/>
      <c r="C2622" s="248"/>
      <c r="D2622" s="249" t="s">
        <v>233</v>
      </c>
      <c r="E2622" s="250" t="s">
        <v>1</v>
      </c>
      <c r="F2622" s="251" t="s">
        <v>2164</v>
      </c>
      <c r="G2622" s="248"/>
      <c r="H2622" s="250" t="s">
        <v>1</v>
      </c>
      <c r="I2622" s="252"/>
      <c r="J2622" s="248"/>
      <c r="K2622" s="248"/>
      <c r="L2622" s="253"/>
      <c r="M2622" s="254"/>
      <c r="N2622" s="255"/>
      <c r="O2622" s="255"/>
      <c r="P2622" s="255"/>
      <c r="Q2622" s="255"/>
      <c r="R2622" s="255"/>
      <c r="S2622" s="255"/>
      <c r="T2622" s="256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57" t="s">
        <v>233</v>
      </c>
      <c r="AU2622" s="257" t="s">
        <v>89</v>
      </c>
      <c r="AV2622" s="13" t="s">
        <v>87</v>
      </c>
      <c r="AW2622" s="13" t="s">
        <v>35</v>
      </c>
      <c r="AX2622" s="13" t="s">
        <v>80</v>
      </c>
      <c r="AY2622" s="257" t="s">
        <v>222</v>
      </c>
    </row>
    <row r="2623" s="14" customFormat="1">
      <c r="A2623" s="14"/>
      <c r="B2623" s="258"/>
      <c r="C2623" s="259"/>
      <c r="D2623" s="249" t="s">
        <v>233</v>
      </c>
      <c r="E2623" s="260" t="s">
        <v>1</v>
      </c>
      <c r="F2623" s="261" t="s">
        <v>2197</v>
      </c>
      <c r="G2623" s="259"/>
      <c r="H2623" s="262">
        <v>16.905000000000001</v>
      </c>
      <c r="I2623" s="263"/>
      <c r="J2623" s="259"/>
      <c r="K2623" s="259"/>
      <c r="L2623" s="264"/>
      <c r="M2623" s="265"/>
      <c r="N2623" s="266"/>
      <c r="O2623" s="266"/>
      <c r="P2623" s="266"/>
      <c r="Q2623" s="266"/>
      <c r="R2623" s="266"/>
      <c r="S2623" s="266"/>
      <c r="T2623" s="267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68" t="s">
        <v>233</v>
      </c>
      <c r="AU2623" s="268" t="s">
        <v>89</v>
      </c>
      <c r="AV2623" s="14" t="s">
        <v>89</v>
      </c>
      <c r="AW2623" s="14" t="s">
        <v>35</v>
      </c>
      <c r="AX2623" s="14" t="s">
        <v>80</v>
      </c>
      <c r="AY2623" s="268" t="s">
        <v>222</v>
      </c>
    </row>
    <row r="2624" s="14" customFormat="1">
      <c r="A2624" s="14"/>
      <c r="B2624" s="258"/>
      <c r="C2624" s="259"/>
      <c r="D2624" s="249" t="s">
        <v>233</v>
      </c>
      <c r="E2624" s="260" t="s">
        <v>1</v>
      </c>
      <c r="F2624" s="261" t="s">
        <v>2166</v>
      </c>
      <c r="G2624" s="259"/>
      <c r="H2624" s="262">
        <v>-3.6360000000000001</v>
      </c>
      <c r="I2624" s="263"/>
      <c r="J2624" s="259"/>
      <c r="K2624" s="259"/>
      <c r="L2624" s="264"/>
      <c r="M2624" s="265"/>
      <c r="N2624" s="266"/>
      <c r="O2624" s="266"/>
      <c r="P2624" s="266"/>
      <c r="Q2624" s="266"/>
      <c r="R2624" s="266"/>
      <c r="S2624" s="266"/>
      <c r="T2624" s="267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8" t="s">
        <v>233</v>
      </c>
      <c r="AU2624" s="268" t="s">
        <v>89</v>
      </c>
      <c r="AV2624" s="14" t="s">
        <v>89</v>
      </c>
      <c r="AW2624" s="14" t="s">
        <v>35</v>
      </c>
      <c r="AX2624" s="14" t="s">
        <v>80</v>
      </c>
      <c r="AY2624" s="268" t="s">
        <v>222</v>
      </c>
    </row>
    <row r="2625" s="14" customFormat="1">
      <c r="A2625" s="14"/>
      <c r="B2625" s="258"/>
      <c r="C2625" s="259"/>
      <c r="D2625" s="249" t="s">
        <v>233</v>
      </c>
      <c r="E2625" s="260" t="s">
        <v>1</v>
      </c>
      <c r="F2625" s="261" t="s">
        <v>2167</v>
      </c>
      <c r="G2625" s="259"/>
      <c r="H2625" s="262">
        <v>-0.41299999999999998</v>
      </c>
      <c r="I2625" s="263"/>
      <c r="J2625" s="259"/>
      <c r="K2625" s="259"/>
      <c r="L2625" s="264"/>
      <c r="M2625" s="265"/>
      <c r="N2625" s="266"/>
      <c r="O2625" s="266"/>
      <c r="P2625" s="266"/>
      <c r="Q2625" s="266"/>
      <c r="R2625" s="266"/>
      <c r="S2625" s="266"/>
      <c r="T2625" s="267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8" t="s">
        <v>233</v>
      </c>
      <c r="AU2625" s="268" t="s">
        <v>89</v>
      </c>
      <c r="AV2625" s="14" t="s">
        <v>89</v>
      </c>
      <c r="AW2625" s="14" t="s">
        <v>35</v>
      </c>
      <c r="AX2625" s="14" t="s">
        <v>80</v>
      </c>
      <c r="AY2625" s="268" t="s">
        <v>222</v>
      </c>
    </row>
    <row r="2626" s="14" customFormat="1">
      <c r="A2626" s="14"/>
      <c r="B2626" s="258"/>
      <c r="C2626" s="259"/>
      <c r="D2626" s="249" t="s">
        <v>233</v>
      </c>
      <c r="E2626" s="260" t="s">
        <v>1</v>
      </c>
      <c r="F2626" s="261" t="s">
        <v>2168</v>
      </c>
      <c r="G2626" s="259"/>
      <c r="H2626" s="262">
        <v>0.16500000000000001</v>
      </c>
      <c r="I2626" s="263"/>
      <c r="J2626" s="259"/>
      <c r="K2626" s="259"/>
      <c r="L2626" s="264"/>
      <c r="M2626" s="265"/>
      <c r="N2626" s="266"/>
      <c r="O2626" s="266"/>
      <c r="P2626" s="266"/>
      <c r="Q2626" s="266"/>
      <c r="R2626" s="266"/>
      <c r="S2626" s="266"/>
      <c r="T2626" s="267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8" t="s">
        <v>233</v>
      </c>
      <c r="AU2626" s="268" t="s">
        <v>89</v>
      </c>
      <c r="AV2626" s="14" t="s">
        <v>89</v>
      </c>
      <c r="AW2626" s="14" t="s">
        <v>35</v>
      </c>
      <c r="AX2626" s="14" t="s">
        <v>80</v>
      </c>
      <c r="AY2626" s="268" t="s">
        <v>222</v>
      </c>
    </row>
    <row r="2627" s="13" customFormat="1">
      <c r="A2627" s="13"/>
      <c r="B2627" s="247"/>
      <c r="C2627" s="248"/>
      <c r="D2627" s="249" t="s">
        <v>233</v>
      </c>
      <c r="E2627" s="250" t="s">
        <v>1</v>
      </c>
      <c r="F2627" s="251" t="s">
        <v>2172</v>
      </c>
      <c r="G2627" s="248"/>
      <c r="H2627" s="250" t="s">
        <v>1</v>
      </c>
      <c r="I2627" s="252"/>
      <c r="J2627" s="248"/>
      <c r="K2627" s="248"/>
      <c r="L2627" s="253"/>
      <c r="M2627" s="254"/>
      <c r="N2627" s="255"/>
      <c r="O2627" s="255"/>
      <c r="P2627" s="255"/>
      <c r="Q2627" s="255"/>
      <c r="R2627" s="255"/>
      <c r="S2627" s="255"/>
      <c r="T2627" s="256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57" t="s">
        <v>233</v>
      </c>
      <c r="AU2627" s="257" t="s">
        <v>89</v>
      </c>
      <c r="AV2627" s="13" t="s">
        <v>87</v>
      </c>
      <c r="AW2627" s="13" t="s">
        <v>35</v>
      </c>
      <c r="AX2627" s="13" t="s">
        <v>80</v>
      </c>
      <c r="AY2627" s="257" t="s">
        <v>222</v>
      </c>
    </row>
    <row r="2628" s="14" customFormat="1">
      <c r="A2628" s="14"/>
      <c r="B2628" s="258"/>
      <c r="C2628" s="259"/>
      <c r="D2628" s="249" t="s">
        <v>233</v>
      </c>
      <c r="E2628" s="260" t="s">
        <v>1</v>
      </c>
      <c r="F2628" s="261" t="s">
        <v>2198</v>
      </c>
      <c r="G2628" s="259"/>
      <c r="H2628" s="262">
        <v>17.010000000000002</v>
      </c>
      <c r="I2628" s="263"/>
      <c r="J2628" s="259"/>
      <c r="K2628" s="259"/>
      <c r="L2628" s="264"/>
      <c r="M2628" s="265"/>
      <c r="N2628" s="266"/>
      <c r="O2628" s="266"/>
      <c r="P2628" s="266"/>
      <c r="Q2628" s="266"/>
      <c r="R2628" s="266"/>
      <c r="S2628" s="266"/>
      <c r="T2628" s="267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68" t="s">
        <v>233</v>
      </c>
      <c r="AU2628" s="268" t="s">
        <v>89</v>
      </c>
      <c r="AV2628" s="14" t="s">
        <v>89</v>
      </c>
      <c r="AW2628" s="14" t="s">
        <v>35</v>
      </c>
      <c r="AX2628" s="14" t="s">
        <v>80</v>
      </c>
      <c r="AY2628" s="268" t="s">
        <v>222</v>
      </c>
    </row>
    <row r="2629" s="14" customFormat="1">
      <c r="A2629" s="14"/>
      <c r="B2629" s="258"/>
      <c r="C2629" s="259"/>
      <c r="D2629" s="249" t="s">
        <v>233</v>
      </c>
      <c r="E2629" s="260" t="s">
        <v>1</v>
      </c>
      <c r="F2629" s="261" t="s">
        <v>2166</v>
      </c>
      <c r="G2629" s="259"/>
      <c r="H2629" s="262">
        <v>-3.6360000000000001</v>
      </c>
      <c r="I2629" s="263"/>
      <c r="J2629" s="259"/>
      <c r="K2629" s="259"/>
      <c r="L2629" s="264"/>
      <c r="M2629" s="265"/>
      <c r="N2629" s="266"/>
      <c r="O2629" s="266"/>
      <c r="P2629" s="266"/>
      <c r="Q2629" s="266"/>
      <c r="R2629" s="266"/>
      <c r="S2629" s="266"/>
      <c r="T2629" s="267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8" t="s">
        <v>233</v>
      </c>
      <c r="AU2629" s="268" t="s">
        <v>89</v>
      </c>
      <c r="AV2629" s="14" t="s">
        <v>89</v>
      </c>
      <c r="AW2629" s="14" t="s">
        <v>35</v>
      </c>
      <c r="AX2629" s="14" t="s">
        <v>80</v>
      </c>
      <c r="AY2629" s="268" t="s">
        <v>222</v>
      </c>
    </row>
    <row r="2630" s="14" customFormat="1">
      <c r="A2630" s="14"/>
      <c r="B2630" s="258"/>
      <c r="C2630" s="259"/>
      <c r="D2630" s="249" t="s">
        <v>233</v>
      </c>
      <c r="E2630" s="260" t="s">
        <v>1</v>
      </c>
      <c r="F2630" s="261" t="s">
        <v>2167</v>
      </c>
      <c r="G2630" s="259"/>
      <c r="H2630" s="262">
        <v>-0.41299999999999998</v>
      </c>
      <c r="I2630" s="263"/>
      <c r="J2630" s="259"/>
      <c r="K2630" s="259"/>
      <c r="L2630" s="264"/>
      <c r="M2630" s="265"/>
      <c r="N2630" s="266"/>
      <c r="O2630" s="266"/>
      <c r="P2630" s="266"/>
      <c r="Q2630" s="266"/>
      <c r="R2630" s="266"/>
      <c r="S2630" s="266"/>
      <c r="T2630" s="267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8" t="s">
        <v>233</v>
      </c>
      <c r="AU2630" s="268" t="s">
        <v>89</v>
      </c>
      <c r="AV2630" s="14" t="s">
        <v>89</v>
      </c>
      <c r="AW2630" s="14" t="s">
        <v>35</v>
      </c>
      <c r="AX2630" s="14" t="s">
        <v>80</v>
      </c>
      <c r="AY2630" s="268" t="s">
        <v>222</v>
      </c>
    </row>
    <row r="2631" s="14" customFormat="1">
      <c r="A2631" s="14"/>
      <c r="B2631" s="258"/>
      <c r="C2631" s="259"/>
      <c r="D2631" s="249" t="s">
        <v>233</v>
      </c>
      <c r="E2631" s="260" t="s">
        <v>1</v>
      </c>
      <c r="F2631" s="261" t="s">
        <v>2168</v>
      </c>
      <c r="G2631" s="259"/>
      <c r="H2631" s="262">
        <v>0.16500000000000001</v>
      </c>
      <c r="I2631" s="263"/>
      <c r="J2631" s="259"/>
      <c r="K2631" s="259"/>
      <c r="L2631" s="264"/>
      <c r="M2631" s="265"/>
      <c r="N2631" s="266"/>
      <c r="O2631" s="266"/>
      <c r="P2631" s="266"/>
      <c r="Q2631" s="266"/>
      <c r="R2631" s="266"/>
      <c r="S2631" s="266"/>
      <c r="T2631" s="267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8" t="s">
        <v>233</v>
      </c>
      <c r="AU2631" s="268" t="s">
        <v>89</v>
      </c>
      <c r="AV2631" s="14" t="s">
        <v>89</v>
      </c>
      <c r="AW2631" s="14" t="s">
        <v>35</v>
      </c>
      <c r="AX2631" s="14" t="s">
        <v>80</v>
      </c>
      <c r="AY2631" s="268" t="s">
        <v>222</v>
      </c>
    </row>
    <row r="2632" s="13" customFormat="1">
      <c r="A2632" s="13"/>
      <c r="B2632" s="247"/>
      <c r="C2632" s="248"/>
      <c r="D2632" s="249" t="s">
        <v>233</v>
      </c>
      <c r="E2632" s="250" t="s">
        <v>1</v>
      </c>
      <c r="F2632" s="251" t="s">
        <v>2184</v>
      </c>
      <c r="G2632" s="248"/>
      <c r="H2632" s="250" t="s">
        <v>1</v>
      </c>
      <c r="I2632" s="252"/>
      <c r="J2632" s="248"/>
      <c r="K2632" s="248"/>
      <c r="L2632" s="253"/>
      <c r="M2632" s="254"/>
      <c r="N2632" s="255"/>
      <c r="O2632" s="255"/>
      <c r="P2632" s="255"/>
      <c r="Q2632" s="255"/>
      <c r="R2632" s="255"/>
      <c r="S2632" s="255"/>
      <c r="T2632" s="256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57" t="s">
        <v>233</v>
      </c>
      <c r="AU2632" s="257" t="s">
        <v>89</v>
      </c>
      <c r="AV2632" s="13" t="s">
        <v>87</v>
      </c>
      <c r="AW2632" s="13" t="s">
        <v>35</v>
      </c>
      <c r="AX2632" s="13" t="s">
        <v>80</v>
      </c>
      <c r="AY2632" s="257" t="s">
        <v>222</v>
      </c>
    </row>
    <row r="2633" s="14" customFormat="1">
      <c r="A2633" s="14"/>
      <c r="B2633" s="258"/>
      <c r="C2633" s="259"/>
      <c r="D2633" s="249" t="s">
        <v>233</v>
      </c>
      <c r="E2633" s="260" t="s">
        <v>1</v>
      </c>
      <c r="F2633" s="261" t="s">
        <v>2199</v>
      </c>
      <c r="G2633" s="259"/>
      <c r="H2633" s="262">
        <v>4.9500000000000002</v>
      </c>
      <c r="I2633" s="263"/>
      <c r="J2633" s="259"/>
      <c r="K2633" s="259"/>
      <c r="L2633" s="264"/>
      <c r="M2633" s="265"/>
      <c r="N2633" s="266"/>
      <c r="O2633" s="266"/>
      <c r="P2633" s="266"/>
      <c r="Q2633" s="266"/>
      <c r="R2633" s="266"/>
      <c r="S2633" s="266"/>
      <c r="T2633" s="267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8" t="s">
        <v>233</v>
      </c>
      <c r="AU2633" s="268" t="s">
        <v>89</v>
      </c>
      <c r="AV2633" s="14" t="s">
        <v>89</v>
      </c>
      <c r="AW2633" s="14" t="s">
        <v>35</v>
      </c>
      <c r="AX2633" s="14" t="s">
        <v>80</v>
      </c>
      <c r="AY2633" s="268" t="s">
        <v>222</v>
      </c>
    </row>
    <row r="2634" s="13" customFormat="1">
      <c r="A2634" s="13"/>
      <c r="B2634" s="247"/>
      <c r="C2634" s="248"/>
      <c r="D2634" s="249" t="s">
        <v>233</v>
      </c>
      <c r="E2634" s="250" t="s">
        <v>1</v>
      </c>
      <c r="F2634" s="251" t="s">
        <v>1441</v>
      </c>
      <c r="G2634" s="248"/>
      <c r="H2634" s="250" t="s">
        <v>1</v>
      </c>
      <c r="I2634" s="252"/>
      <c r="J2634" s="248"/>
      <c r="K2634" s="248"/>
      <c r="L2634" s="253"/>
      <c r="M2634" s="254"/>
      <c r="N2634" s="255"/>
      <c r="O2634" s="255"/>
      <c r="P2634" s="255"/>
      <c r="Q2634" s="255"/>
      <c r="R2634" s="255"/>
      <c r="S2634" s="255"/>
      <c r="T2634" s="256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57" t="s">
        <v>233</v>
      </c>
      <c r="AU2634" s="257" t="s">
        <v>89</v>
      </c>
      <c r="AV2634" s="13" t="s">
        <v>87</v>
      </c>
      <c r="AW2634" s="13" t="s">
        <v>35</v>
      </c>
      <c r="AX2634" s="13" t="s">
        <v>80</v>
      </c>
      <c r="AY2634" s="257" t="s">
        <v>222</v>
      </c>
    </row>
    <row r="2635" s="14" customFormat="1">
      <c r="A2635" s="14"/>
      <c r="B2635" s="258"/>
      <c r="C2635" s="259"/>
      <c r="D2635" s="249" t="s">
        <v>233</v>
      </c>
      <c r="E2635" s="260" t="s">
        <v>1</v>
      </c>
      <c r="F2635" s="261" t="s">
        <v>2200</v>
      </c>
      <c r="G2635" s="259"/>
      <c r="H2635" s="262">
        <v>19.125</v>
      </c>
      <c r="I2635" s="263"/>
      <c r="J2635" s="259"/>
      <c r="K2635" s="259"/>
      <c r="L2635" s="264"/>
      <c r="M2635" s="265"/>
      <c r="N2635" s="266"/>
      <c r="O2635" s="266"/>
      <c r="P2635" s="266"/>
      <c r="Q2635" s="266"/>
      <c r="R2635" s="266"/>
      <c r="S2635" s="266"/>
      <c r="T2635" s="267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68" t="s">
        <v>233</v>
      </c>
      <c r="AU2635" s="268" t="s">
        <v>89</v>
      </c>
      <c r="AV2635" s="14" t="s">
        <v>89</v>
      </c>
      <c r="AW2635" s="14" t="s">
        <v>35</v>
      </c>
      <c r="AX2635" s="14" t="s">
        <v>80</v>
      </c>
      <c r="AY2635" s="268" t="s">
        <v>222</v>
      </c>
    </row>
    <row r="2636" s="14" customFormat="1">
      <c r="A2636" s="14"/>
      <c r="B2636" s="258"/>
      <c r="C2636" s="259"/>
      <c r="D2636" s="249" t="s">
        <v>233</v>
      </c>
      <c r="E2636" s="260" t="s">
        <v>1</v>
      </c>
      <c r="F2636" s="261" t="s">
        <v>2189</v>
      </c>
      <c r="G2636" s="259"/>
      <c r="H2636" s="262">
        <v>-3</v>
      </c>
      <c r="I2636" s="263"/>
      <c r="J2636" s="259"/>
      <c r="K2636" s="259"/>
      <c r="L2636" s="264"/>
      <c r="M2636" s="265"/>
      <c r="N2636" s="266"/>
      <c r="O2636" s="266"/>
      <c r="P2636" s="266"/>
      <c r="Q2636" s="266"/>
      <c r="R2636" s="266"/>
      <c r="S2636" s="266"/>
      <c r="T2636" s="267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8" t="s">
        <v>233</v>
      </c>
      <c r="AU2636" s="268" t="s">
        <v>89</v>
      </c>
      <c r="AV2636" s="14" t="s">
        <v>89</v>
      </c>
      <c r="AW2636" s="14" t="s">
        <v>35</v>
      </c>
      <c r="AX2636" s="14" t="s">
        <v>80</v>
      </c>
      <c r="AY2636" s="268" t="s">
        <v>222</v>
      </c>
    </row>
    <row r="2637" s="15" customFormat="1">
      <c r="A2637" s="15"/>
      <c r="B2637" s="269"/>
      <c r="C2637" s="270"/>
      <c r="D2637" s="249" t="s">
        <v>233</v>
      </c>
      <c r="E2637" s="271" t="s">
        <v>1</v>
      </c>
      <c r="F2637" s="272" t="s">
        <v>242</v>
      </c>
      <c r="G2637" s="270"/>
      <c r="H2637" s="273">
        <v>47.222000000000001</v>
      </c>
      <c r="I2637" s="274"/>
      <c r="J2637" s="270"/>
      <c r="K2637" s="270"/>
      <c r="L2637" s="275"/>
      <c r="M2637" s="276"/>
      <c r="N2637" s="277"/>
      <c r="O2637" s="277"/>
      <c r="P2637" s="277"/>
      <c r="Q2637" s="277"/>
      <c r="R2637" s="277"/>
      <c r="S2637" s="277"/>
      <c r="T2637" s="278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79" t="s">
        <v>233</v>
      </c>
      <c r="AU2637" s="279" t="s">
        <v>89</v>
      </c>
      <c r="AV2637" s="15" t="s">
        <v>114</v>
      </c>
      <c r="AW2637" s="15" t="s">
        <v>35</v>
      </c>
      <c r="AX2637" s="15" t="s">
        <v>87</v>
      </c>
      <c r="AY2637" s="279" t="s">
        <v>222</v>
      </c>
    </row>
    <row r="2638" s="2" customFormat="1" ht="33" customHeight="1">
      <c r="A2638" s="40"/>
      <c r="B2638" s="41"/>
      <c r="C2638" s="229" t="s">
        <v>1679</v>
      </c>
      <c r="D2638" s="229" t="s">
        <v>225</v>
      </c>
      <c r="E2638" s="230" t="s">
        <v>2201</v>
      </c>
      <c r="F2638" s="231" t="s">
        <v>2202</v>
      </c>
      <c r="G2638" s="232" t="s">
        <v>228</v>
      </c>
      <c r="H2638" s="233">
        <v>106.059</v>
      </c>
      <c r="I2638" s="234"/>
      <c r="J2638" s="235">
        <f>ROUND(I2638*H2638,2)</f>
        <v>0</v>
      </c>
      <c r="K2638" s="231" t="s">
        <v>229</v>
      </c>
      <c r="L2638" s="46"/>
      <c r="M2638" s="236" t="s">
        <v>1</v>
      </c>
      <c r="N2638" s="237" t="s">
        <v>45</v>
      </c>
      <c r="O2638" s="93"/>
      <c r="P2638" s="238">
        <f>O2638*H2638</f>
        <v>0</v>
      </c>
      <c r="Q2638" s="238">
        <v>0.0075500000000000003</v>
      </c>
      <c r="R2638" s="238">
        <f>Q2638*H2638</f>
        <v>0.80074544999999997</v>
      </c>
      <c r="S2638" s="238">
        <v>0</v>
      </c>
      <c r="T2638" s="239">
        <f>S2638*H2638</f>
        <v>0</v>
      </c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R2638" s="240" t="s">
        <v>267</v>
      </c>
      <c r="AT2638" s="240" t="s">
        <v>225</v>
      </c>
      <c r="AU2638" s="240" t="s">
        <v>89</v>
      </c>
      <c r="AY2638" s="19" t="s">
        <v>222</v>
      </c>
      <c r="BE2638" s="241">
        <f>IF(N2638="základní",J2638,0)</f>
        <v>0</v>
      </c>
      <c r="BF2638" s="241">
        <f>IF(N2638="snížená",J2638,0)</f>
        <v>0</v>
      </c>
      <c r="BG2638" s="241">
        <f>IF(N2638="zákl. přenesená",J2638,0)</f>
        <v>0</v>
      </c>
      <c r="BH2638" s="241">
        <f>IF(N2638="sníž. přenesená",J2638,0)</f>
        <v>0</v>
      </c>
      <c r="BI2638" s="241">
        <f>IF(N2638="nulová",J2638,0)</f>
        <v>0</v>
      </c>
      <c r="BJ2638" s="19" t="s">
        <v>87</v>
      </c>
      <c r="BK2638" s="241">
        <f>ROUND(I2638*H2638,2)</f>
        <v>0</v>
      </c>
      <c r="BL2638" s="19" t="s">
        <v>267</v>
      </c>
      <c r="BM2638" s="240" t="s">
        <v>2203</v>
      </c>
    </row>
    <row r="2639" s="2" customFormat="1">
      <c r="A2639" s="40"/>
      <c r="B2639" s="41"/>
      <c r="C2639" s="42"/>
      <c r="D2639" s="242" t="s">
        <v>231</v>
      </c>
      <c r="E2639" s="42"/>
      <c r="F2639" s="243" t="s">
        <v>2204</v>
      </c>
      <c r="G2639" s="42"/>
      <c r="H2639" s="42"/>
      <c r="I2639" s="244"/>
      <c r="J2639" s="42"/>
      <c r="K2639" s="42"/>
      <c r="L2639" s="46"/>
      <c r="M2639" s="245"/>
      <c r="N2639" s="246"/>
      <c r="O2639" s="93"/>
      <c r="P2639" s="93"/>
      <c r="Q2639" s="93"/>
      <c r="R2639" s="93"/>
      <c r="S2639" s="93"/>
      <c r="T2639" s="94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T2639" s="19" t="s">
        <v>231</v>
      </c>
      <c r="AU2639" s="19" t="s">
        <v>89</v>
      </c>
    </row>
    <row r="2640" s="13" customFormat="1">
      <c r="A2640" s="13"/>
      <c r="B2640" s="247"/>
      <c r="C2640" s="248"/>
      <c r="D2640" s="249" t="s">
        <v>233</v>
      </c>
      <c r="E2640" s="250" t="s">
        <v>1</v>
      </c>
      <c r="F2640" s="251" t="s">
        <v>234</v>
      </c>
      <c r="G2640" s="248"/>
      <c r="H2640" s="250" t="s">
        <v>1</v>
      </c>
      <c r="I2640" s="252"/>
      <c r="J2640" s="248"/>
      <c r="K2640" s="248"/>
      <c r="L2640" s="253"/>
      <c r="M2640" s="254"/>
      <c r="N2640" s="255"/>
      <c r="O2640" s="255"/>
      <c r="P2640" s="255"/>
      <c r="Q2640" s="255"/>
      <c r="R2640" s="255"/>
      <c r="S2640" s="255"/>
      <c r="T2640" s="256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57" t="s">
        <v>233</v>
      </c>
      <c r="AU2640" s="257" t="s">
        <v>89</v>
      </c>
      <c r="AV2640" s="13" t="s">
        <v>87</v>
      </c>
      <c r="AW2640" s="13" t="s">
        <v>35</v>
      </c>
      <c r="AX2640" s="13" t="s">
        <v>80</v>
      </c>
      <c r="AY2640" s="257" t="s">
        <v>222</v>
      </c>
    </row>
    <row r="2641" s="13" customFormat="1">
      <c r="A2641" s="13"/>
      <c r="B2641" s="247"/>
      <c r="C2641" s="248"/>
      <c r="D2641" s="249" t="s">
        <v>233</v>
      </c>
      <c r="E2641" s="250" t="s">
        <v>1</v>
      </c>
      <c r="F2641" s="251" t="s">
        <v>235</v>
      </c>
      <c r="G2641" s="248"/>
      <c r="H2641" s="250" t="s">
        <v>1</v>
      </c>
      <c r="I2641" s="252"/>
      <c r="J2641" s="248"/>
      <c r="K2641" s="248"/>
      <c r="L2641" s="253"/>
      <c r="M2641" s="254"/>
      <c r="N2641" s="255"/>
      <c r="O2641" s="255"/>
      <c r="P2641" s="255"/>
      <c r="Q2641" s="255"/>
      <c r="R2641" s="255"/>
      <c r="S2641" s="255"/>
      <c r="T2641" s="256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57" t="s">
        <v>233</v>
      </c>
      <c r="AU2641" s="257" t="s">
        <v>89</v>
      </c>
      <c r="AV2641" s="13" t="s">
        <v>87</v>
      </c>
      <c r="AW2641" s="13" t="s">
        <v>35</v>
      </c>
      <c r="AX2641" s="13" t="s">
        <v>80</v>
      </c>
      <c r="AY2641" s="257" t="s">
        <v>222</v>
      </c>
    </row>
    <row r="2642" s="13" customFormat="1">
      <c r="A2642" s="13"/>
      <c r="B2642" s="247"/>
      <c r="C2642" s="248"/>
      <c r="D2642" s="249" t="s">
        <v>233</v>
      </c>
      <c r="E2642" s="250" t="s">
        <v>1</v>
      </c>
      <c r="F2642" s="251" t="s">
        <v>237</v>
      </c>
      <c r="G2642" s="248"/>
      <c r="H2642" s="250" t="s">
        <v>1</v>
      </c>
      <c r="I2642" s="252"/>
      <c r="J2642" s="248"/>
      <c r="K2642" s="248"/>
      <c r="L2642" s="253"/>
      <c r="M2642" s="254"/>
      <c r="N2642" s="255"/>
      <c r="O2642" s="255"/>
      <c r="P2642" s="255"/>
      <c r="Q2642" s="255"/>
      <c r="R2642" s="255"/>
      <c r="S2642" s="255"/>
      <c r="T2642" s="256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57" t="s">
        <v>233</v>
      </c>
      <c r="AU2642" s="257" t="s">
        <v>89</v>
      </c>
      <c r="AV2642" s="13" t="s">
        <v>87</v>
      </c>
      <c r="AW2642" s="13" t="s">
        <v>35</v>
      </c>
      <c r="AX2642" s="13" t="s">
        <v>80</v>
      </c>
      <c r="AY2642" s="257" t="s">
        <v>222</v>
      </c>
    </row>
    <row r="2643" s="13" customFormat="1">
      <c r="A2643" s="13"/>
      <c r="B2643" s="247"/>
      <c r="C2643" s="248"/>
      <c r="D2643" s="249" t="s">
        <v>233</v>
      </c>
      <c r="E2643" s="250" t="s">
        <v>1</v>
      </c>
      <c r="F2643" s="251" t="s">
        <v>2164</v>
      </c>
      <c r="G2643" s="248"/>
      <c r="H2643" s="250" t="s">
        <v>1</v>
      </c>
      <c r="I2643" s="252"/>
      <c r="J2643" s="248"/>
      <c r="K2643" s="248"/>
      <c r="L2643" s="253"/>
      <c r="M2643" s="254"/>
      <c r="N2643" s="255"/>
      <c r="O2643" s="255"/>
      <c r="P2643" s="255"/>
      <c r="Q2643" s="255"/>
      <c r="R2643" s="255"/>
      <c r="S2643" s="255"/>
      <c r="T2643" s="256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57" t="s">
        <v>233</v>
      </c>
      <c r="AU2643" s="257" t="s">
        <v>89</v>
      </c>
      <c r="AV2643" s="13" t="s">
        <v>87</v>
      </c>
      <c r="AW2643" s="13" t="s">
        <v>35</v>
      </c>
      <c r="AX2643" s="13" t="s">
        <v>80</v>
      </c>
      <c r="AY2643" s="257" t="s">
        <v>222</v>
      </c>
    </row>
    <row r="2644" s="14" customFormat="1">
      <c r="A2644" s="14"/>
      <c r="B2644" s="258"/>
      <c r="C2644" s="259"/>
      <c r="D2644" s="249" t="s">
        <v>233</v>
      </c>
      <c r="E2644" s="260" t="s">
        <v>1</v>
      </c>
      <c r="F2644" s="261" t="s">
        <v>2165</v>
      </c>
      <c r="G2644" s="259"/>
      <c r="H2644" s="262">
        <v>16.905000000000001</v>
      </c>
      <c r="I2644" s="263"/>
      <c r="J2644" s="259"/>
      <c r="K2644" s="259"/>
      <c r="L2644" s="264"/>
      <c r="M2644" s="265"/>
      <c r="N2644" s="266"/>
      <c r="O2644" s="266"/>
      <c r="P2644" s="266"/>
      <c r="Q2644" s="266"/>
      <c r="R2644" s="266"/>
      <c r="S2644" s="266"/>
      <c r="T2644" s="267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68" t="s">
        <v>233</v>
      </c>
      <c r="AU2644" s="268" t="s">
        <v>89</v>
      </c>
      <c r="AV2644" s="14" t="s">
        <v>89</v>
      </c>
      <c r="AW2644" s="14" t="s">
        <v>35</v>
      </c>
      <c r="AX2644" s="14" t="s">
        <v>80</v>
      </c>
      <c r="AY2644" s="268" t="s">
        <v>222</v>
      </c>
    </row>
    <row r="2645" s="14" customFormat="1">
      <c r="A2645" s="14"/>
      <c r="B2645" s="258"/>
      <c r="C2645" s="259"/>
      <c r="D2645" s="249" t="s">
        <v>233</v>
      </c>
      <c r="E2645" s="260" t="s">
        <v>1</v>
      </c>
      <c r="F2645" s="261" t="s">
        <v>2166</v>
      </c>
      <c r="G2645" s="259"/>
      <c r="H2645" s="262">
        <v>-3.6360000000000001</v>
      </c>
      <c r="I2645" s="263"/>
      <c r="J2645" s="259"/>
      <c r="K2645" s="259"/>
      <c r="L2645" s="264"/>
      <c r="M2645" s="265"/>
      <c r="N2645" s="266"/>
      <c r="O2645" s="266"/>
      <c r="P2645" s="266"/>
      <c r="Q2645" s="266"/>
      <c r="R2645" s="266"/>
      <c r="S2645" s="266"/>
      <c r="T2645" s="267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68" t="s">
        <v>233</v>
      </c>
      <c r="AU2645" s="268" t="s">
        <v>89</v>
      </c>
      <c r="AV2645" s="14" t="s">
        <v>89</v>
      </c>
      <c r="AW2645" s="14" t="s">
        <v>35</v>
      </c>
      <c r="AX2645" s="14" t="s">
        <v>80</v>
      </c>
      <c r="AY2645" s="268" t="s">
        <v>222</v>
      </c>
    </row>
    <row r="2646" s="14" customFormat="1">
      <c r="A2646" s="14"/>
      <c r="B2646" s="258"/>
      <c r="C2646" s="259"/>
      <c r="D2646" s="249" t="s">
        <v>233</v>
      </c>
      <c r="E2646" s="260" t="s">
        <v>1</v>
      </c>
      <c r="F2646" s="261" t="s">
        <v>2167</v>
      </c>
      <c r="G2646" s="259"/>
      <c r="H2646" s="262">
        <v>-0.41299999999999998</v>
      </c>
      <c r="I2646" s="263"/>
      <c r="J2646" s="259"/>
      <c r="K2646" s="259"/>
      <c r="L2646" s="264"/>
      <c r="M2646" s="265"/>
      <c r="N2646" s="266"/>
      <c r="O2646" s="266"/>
      <c r="P2646" s="266"/>
      <c r="Q2646" s="266"/>
      <c r="R2646" s="266"/>
      <c r="S2646" s="266"/>
      <c r="T2646" s="267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8" t="s">
        <v>233</v>
      </c>
      <c r="AU2646" s="268" t="s">
        <v>89</v>
      </c>
      <c r="AV2646" s="14" t="s">
        <v>89</v>
      </c>
      <c r="AW2646" s="14" t="s">
        <v>35</v>
      </c>
      <c r="AX2646" s="14" t="s">
        <v>80</v>
      </c>
      <c r="AY2646" s="268" t="s">
        <v>222</v>
      </c>
    </row>
    <row r="2647" s="14" customFormat="1">
      <c r="A2647" s="14"/>
      <c r="B2647" s="258"/>
      <c r="C2647" s="259"/>
      <c r="D2647" s="249" t="s">
        <v>233</v>
      </c>
      <c r="E2647" s="260" t="s">
        <v>1</v>
      </c>
      <c r="F2647" s="261" t="s">
        <v>2168</v>
      </c>
      <c r="G2647" s="259"/>
      <c r="H2647" s="262">
        <v>0.16500000000000001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8" t="s">
        <v>233</v>
      </c>
      <c r="AU2647" s="268" t="s">
        <v>89</v>
      </c>
      <c r="AV2647" s="14" t="s">
        <v>89</v>
      </c>
      <c r="AW2647" s="14" t="s">
        <v>35</v>
      </c>
      <c r="AX2647" s="14" t="s">
        <v>80</v>
      </c>
      <c r="AY2647" s="268" t="s">
        <v>222</v>
      </c>
    </row>
    <row r="2648" s="13" customFormat="1">
      <c r="A2648" s="13"/>
      <c r="B2648" s="247"/>
      <c r="C2648" s="248"/>
      <c r="D2648" s="249" t="s">
        <v>233</v>
      </c>
      <c r="E2648" s="250" t="s">
        <v>1</v>
      </c>
      <c r="F2648" s="251" t="s">
        <v>2169</v>
      </c>
      <c r="G2648" s="248"/>
      <c r="H2648" s="250" t="s">
        <v>1</v>
      </c>
      <c r="I2648" s="252"/>
      <c r="J2648" s="248"/>
      <c r="K2648" s="248"/>
      <c r="L2648" s="253"/>
      <c r="M2648" s="254"/>
      <c r="N2648" s="255"/>
      <c r="O2648" s="255"/>
      <c r="P2648" s="255"/>
      <c r="Q2648" s="255"/>
      <c r="R2648" s="255"/>
      <c r="S2648" s="255"/>
      <c r="T2648" s="256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57" t="s">
        <v>233</v>
      </c>
      <c r="AU2648" s="257" t="s">
        <v>89</v>
      </c>
      <c r="AV2648" s="13" t="s">
        <v>87</v>
      </c>
      <c r="AW2648" s="13" t="s">
        <v>35</v>
      </c>
      <c r="AX2648" s="13" t="s">
        <v>80</v>
      </c>
      <c r="AY2648" s="257" t="s">
        <v>222</v>
      </c>
    </row>
    <row r="2649" s="14" customFormat="1">
      <c r="A2649" s="14"/>
      <c r="B2649" s="258"/>
      <c r="C2649" s="259"/>
      <c r="D2649" s="249" t="s">
        <v>233</v>
      </c>
      <c r="E2649" s="260" t="s">
        <v>1</v>
      </c>
      <c r="F2649" s="261" t="s">
        <v>2170</v>
      </c>
      <c r="G2649" s="259"/>
      <c r="H2649" s="262">
        <v>11.234999999999999</v>
      </c>
      <c r="I2649" s="263"/>
      <c r="J2649" s="259"/>
      <c r="K2649" s="259"/>
      <c r="L2649" s="264"/>
      <c r="M2649" s="265"/>
      <c r="N2649" s="266"/>
      <c r="O2649" s="266"/>
      <c r="P2649" s="266"/>
      <c r="Q2649" s="266"/>
      <c r="R2649" s="266"/>
      <c r="S2649" s="266"/>
      <c r="T2649" s="267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68" t="s">
        <v>233</v>
      </c>
      <c r="AU2649" s="268" t="s">
        <v>89</v>
      </c>
      <c r="AV2649" s="14" t="s">
        <v>89</v>
      </c>
      <c r="AW2649" s="14" t="s">
        <v>35</v>
      </c>
      <c r="AX2649" s="14" t="s">
        <v>80</v>
      </c>
      <c r="AY2649" s="268" t="s">
        <v>222</v>
      </c>
    </row>
    <row r="2650" s="14" customFormat="1">
      <c r="A2650" s="14"/>
      <c r="B2650" s="258"/>
      <c r="C2650" s="259"/>
      <c r="D2650" s="249" t="s">
        <v>233</v>
      </c>
      <c r="E2650" s="260" t="s">
        <v>1</v>
      </c>
      <c r="F2650" s="261" t="s">
        <v>2171</v>
      </c>
      <c r="G2650" s="259"/>
      <c r="H2650" s="262">
        <v>-1.6200000000000001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8" t="s">
        <v>233</v>
      </c>
      <c r="AU2650" s="268" t="s">
        <v>89</v>
      </c>
      <c r="AV2650" s="14" t="s">
        <v>89</v>
      </c>
      <c r="AW2650" s="14" t="s">
        <v>35</v>
      </c>
      <c r="AX2650" s="14" t="s">
        <v>80</v>
      </c>
      <c r="AY2650" s="268" t="s">
        <v>222</v>
      </c>
    </row>
    <row r="2651" s="13" customFormat="1">
      <c r="A2651" s="13"/>
      <c r="B2651" s="247"/>
      <c r="C2651" s="248"/>
      <c r="D2651" s="249" t="s">
        <v>233</v>
      </c>
      <c r="E2651" s="250" t="s">
        <v>1</v>
      </c>
      <c r="F2651" s="251" t="s">
        <v>2172</v>
      </c>
      <c r="G2651" s="248"/>
      <c r="H2651" s="250" t="s">
        <v>1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57" t="s">
        <v>233</v>
      </c>
      <c r="AU2651" s="257" t="s">
        <v>89</v>
      </c>
      <c r="AV2651" s="13" t="s">
        <v>87</v>
      </c>
      <c r="AW2651" s="13" t="s">
        <v>35</v>
      </c>
      <c r="AX2651" s="13" t="s">
        <v>80</v>
      </c>
      <c r="AY2651" s="257" t="s">
        <v>222</v>
      </c>
    </row>
    <row r="2652" s="14" customFormat="1">
      <c r="A2652" s="14"/>
      <c r="B2652" s="258"/>
      <c r="C2652" s="259"/>
      <c r="D2652" s="249" t="s">
        <v>233</v>
      </c>
      <c r="E2652" s="260" t="s">
        <v>1</v>
      </c>
      <c r="F2652" s="261" t="s">
        <v>2165</v>
      </c>
      <c r="G2652" s="259"/>
      <c r="H2652" s="262">
        <v>16.905000000000001</v>
      </c>
      <c r="I2652" s="263"/>
      <c r="J2652" s="259"/>
      <c r="K2652" s="259"/>
      <c r="L2652" s="264"/>
      <c r="M2652" s="265"/>
      <c r="N2652" s="266"/>
      <c r="O2652" s="266"/>
      <c r="P2652" s="266"/>
      <c r="Q2652" s="266"/>
      <c r="R2652" s="266"/>
      <c r="S2652" s="266"/>
      <c r="T2652" s="267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8" t="s">
        <v>233</v>
      </c>
      <c r="AU2652" s="268" t="s">
        <v>89</v>
      </c>
      <c r="AV2652" s="14" t="s">
        <v>89</v>
      </c>
      <c r="AW2652" s="14" t="s">
        <v>35</v>
      </c>
      <c r="AX2652" s="14" t="s">
        <v>80</v>
      </c>
      <c r="AY2652" s="268" t="s">
        <v>222</v>
      </c>
    </row>
    <row r="2653" s="14" customFormat="1">
      <c r="A2653" s="14"/>
      <c r="B2653" s="258"/>
      <c r="C2653" s="259"/>
      <c r="D2653" s="249" t="s">
        <v>233</v>
      </c>
      <c r="E2653" s="260" t="s">
        <v>1</v>
      </c>
      <c r="F2653" s="261" t="s">
        <v>2166</v>
      </c>
      <c r="G2653" s="259"/>
      <c r="H2653" s="262">
        <v>-3.6360000000000001</v>
      </c>
      <c r="I2653" s="263"/>
      <c r="J2653" s="259"/>
      <c r="K2653" s="259"/>
      <c r="L2653" s="264"/>
      <c r="M2653" s="265"/>
      <c r="N2653" s="266"/>
      <c r="O2653" s="266"/>
      <c r="P2653" s="266"/>
      <c r="Q2653" s="266"/>
      <c r="R2653" s="266"/>
      <c r="S2653" s="266"/>
      <c r="T2653" s="267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68" t="s">
        <v>233</v>
      </c>
      <c r="AU2653" s="268" t="s">
        <v>89</v>
      </c>
      <c r="AV2653" s="14" t="s">
        <v>89</v>
      </c>
      <c r="AW2653" s="14" t="s">
        <v>35</v>
      </c>
      <c r="AX2653" s="14" t="s">
        <v>80</v>
      </c>
      <c r="AY2653" s="268" t="s">
        <v>222</v>
      </c>
    </row>
    <row r="2654" s="14" customFormat="1">
      <c r="A2654" s="14"/>
      <c r="B2654" s="258"/>
      <c r="C2654" s="259"/>
      <c r="D2654" s="249" t="s">
        <v>233</v>
      </c>
      <c r="E2654" s="260" t="s">
        <v>1</v>
      </c>
      <c r="F2654" s="261" t="s">
        <v>2167</v>
      </c>
      <c r="G2654" s="259"/>
      <c r="H2654" s="262">
        <v>-0.41299999999999998</v>
      </c>
      <c r="I2654" s="263"/>
      <c r="J2654" s="259"/>
      <c r="K2654" s="259"/>
      <c r="L2654" s="264"/>
      <c r="M2654" s="265"/>
      <c r="N2654" s="266"/>
      <c r="O2654" s="266"/>
      <c r="P2654" s="266"/>
      <c r="Q2654" s="266"/>
      <c r="R2654" s="266"/>
      <c r="S2654" s="266"/>
      <c r="T2654" s="267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8" t="s">
        <v>233</v>
      </c>
      <c r="AU2654" s="268" t="s">
        <v>89</v>
      </c>
      <c r="AV2654" s="14" t="s">
        <v>89</v>
      </c>
      <c r="AW2654" s="14" t="s">
        <v>35</v>
      </c>
      <c r="AX2654" s="14" t="s">
        <v>80</v>
      </c>
      <c r="AY2654" s="268" t="s">
        <v>222</v>
      </c>
    </row>
    <row r="2655" s="14" customFormat="1">
      <c r="A2655" s="14"/>
      <c r="B2655" s="258"/>
      <c r="C2655" s="259"/>
      <c r="D2655" s="249" t="s">
        <v>233</v>
      </c>
      <c r="E2655" s="260" t="s">
        <v>1</v>
      </c>
      <c r="F2655" s="261" t="s">
        <v>2168</v>
      </c>
      <c r="G2655" s="259"/>
      <c r="H2655" s="262">
        <v>0.16500000000000001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8" t="s">
        <v>233</v>
      </c>
      <c r="AU2655" s="268" t="s">
        <v>89</v>
      </c>
      <c r="AV2655" s="14" t="s">
        <v>89</v>
      </c>
      <c r="AW2655" s="14" t="s">
        <v>35</v>
      </c>
      <c r="AX2655" s="14" t="s">
        <v>80</v>
      </c>
      <c r="AY2655" s="268" t="s">
        <v>222</v>
      </c>
    </row>
    <row r="2656" s="13" customFormat="1">
      <c r="A2656" s="13"/>
      <c r="B2656" s="247"/>
      <c r="C2656" s="248"/>
      <c r="D2656" s="249" t="s">
        <v>233</v>
      </c>
      <c r="E2656" s="250" t="s">
        <v>1</v>
      </c>
      <c r="F2656" s="251" t="s">
        <v>2173</v>
      </c>
      <c r="G2656" s="248"/>
      <c r="H2656" s="250" t="s">
        <v>1</v>
      </c>
      <c r="I2656" s="252"/>
      <c r="J2656" s="248"/>
      <c r="K2656" s="248"/>
      <c r="L2656" s="253"/>
      <c r="M2656" s="254"/>
      <c r="N2656" s="255"/>
      <c r="O2656" s="255"/>
      <c r="P2656" s="255"/>
      <c r="Q2656" s="255"/>
      <c r="R2656" s="255"/>
      <c r="S2656" s="255"/>
      <c r="T2656" s="256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57" t="s">
        <v>233</v>
      </c>
      <c r="AU2656" s="257" t="s">
        <v>89</v>
      </c>
      <c r="AV2656" s="13" t="s">
        <v>87</v>
      </c>
      <c r="AW2656" s="13" t="s">
        <v>35</v>
      </c>
      <c r="AX2656" s="13" t="s">
        <v>80</v>
      </c>
      <c r="AY2656" s="257" t="s">
        <v>222</v>
      </c>
    </row>
    <row r="2657" s="14" customFormat="1">
      <c r="A2657" s="14"/>
      <c r="B2657" s="258"/>
      <c r="C2657" s="259"/>
      <c r="D2657" s="249" t="s">
        <v>233</v>
      </c>
      <c r="E2657" s="260" t="s">
        <v>1</v>
      </c>
      <c r="F2657" s="261" t="s">
        <v>2170</v>
      </c>
      <c r="G2657" s="259"/>
      <c r="H2657" s="262">
        <v>11.234999999999999</v>
      </c>
      <c r="I2657" s="263"/>
      <c r="J2657" s="259"/>
      <c r="K2657" s="259"/>
      <c r="L2657" s="264"/>
      <c r="M2657" s="265"/>
      <c r="N2657" s="266"/>
      <c r="O2657" s="266"/>
      <c r="P2657" s="266"/>
      <c r="Q2657" s="266"/>
      <c r="R2657" s="266"/>
      <c r="S2657" s="266"/>
      <c r="T2657" s="267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68" t="s">
        <v>233</v>
      </c>
      <c r="AU2657" s="268" t="s">
        <v>89</v>
      </c>
      <c r="AV2657" s="14" t="s">
        <v>89</v>
      </c>
      <c r="AW2657" s="14" t="s">
        <v>35</v>
      </c>
      <c r="AX2657" s="14" t="s">
        <v>80</v>
      </c>
      <c r="AY2657" s="268" t="s">
        <v>222</v>
      </c>
    </row>
    <row r="2658" s="14" customFormat="1">
      <c r="A2658" s="14"/>
      <c r="B2658" s="258"/>
      <c r="C2658" s="259"/>
      <c r="D2658" s="249" t="s">
        <v>233</v>
      </c>
      <c r="E2658" s="260" t="s">
        <v>1</v>
      </c>
      <c r="F2658" s="261" t="s">
        <v>2171</v>
      </c>
      <c r="G2658" s="259"/>
      <c r="H2658" s="262">
        <v>-1.6200000000000001</v>
      </c>
      <c r="I2658" s="263"/>
      <c r="J2658" s="259"/>
      <c r="K2658" s="259"/>
      <c r="L2658" s="264"/>
      <c r="M2658" s="265"/>
      <c r="N2658" s="266"/>
      <c r="O2658" s="266"/>
      <c r="P2658" s="266"/>
      <c r="Q2658" s="266"/>
      <c r="R2658" s="266"/>
      <c r="S2658" s="266"/>
      <c r="T2658" s="267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8" t="s">
        <v>233</v>
      </c>
      <c r="AU2658" s="268" t="s">
        <v>89</v>
      </c>
      <c r="AV2658" s="14" t="s">
        <v>89</v>
      </c>
      <c r="AW2658" s="14" t="s">
        <v>35</v>
      </c>
      <c r="AX2658" s="14" t="s">
        <v>80</v>
      </c>
      <c r="AY2658" s="268" t="s">
        <v>222</v>
      </c>
    </row>
    <row r="2659" s="13" customFormat="1">
      <c r="A2659" s="13"/>
      <c r="B2659" s="247"/>
      <c r="C2659" s="248"/>
      <c r="D2659" s="249" t="s">
        <v>233</v>
      </c>
      <c r="E2659" s="250" t="s">
        <v>1</v>
      </c>
      <c r="F2659" s="251" t="s">
        <v>2174</v>
      </c>
      <c r="G2659" s="248"/>
      <c r="H2659" s="250" t="s">
        <v>1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57" t="s">
        <v>233</v>
      </c>
      <c r="AU2659" s="257" t="s">
        <v>89</v>
      </c>
      <c r="AV2659" s="13" t="s">
        <v>87</v>
      </c>
      <c r="AW2659" s="13" t="s">
        <v>35</v>
      </c>
      <c r="AX2659" s="13" t="s">
        <v>80</v>
      </c>
      <c r="AY2659" s="257" t="s">
        <v>222</v>
      </c>
    </row>
    <row r="2660" s="14" customFormat="1">
      <c r="A2660" s="14"/>
      <c r="B2660" s="258"/>
      <c r="C2660" s="259"/>
      <c r="D2660" s="249" t="s">
        <v>233</v>
      </c>
      <c r="E2660" s="260" t="s">
        <v>1</v>
      </c>
      <c r="F2660" s="261" t="s">
        <v>2175</v>
      </c>
      <c r="G2660" s="259"/>
      <c r="H2660" s="262">
        <v>7.8959999999999999</v>
      </c>
      <c r="I2660" s="263"/>
      <c r="J2660" s="259"/>
      <c r="K2660" s="259"/>
      <c r="L2660" s="264"/>
      <c r="M2660" s="265"/>
      <c r="N2660" s="266"/>
      <c r="O2660" s="266"/>
      <c r="P2660" s="266"/>
      <c r="Q2660" s="266"/>
      <c r="R2660" s="266"/>
      <c r="S2660" s="266"/>
      <c r="T2660" s="267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8" t="s">
        <v>233</v>
      </c>
      <c r="AU2660" s="268" t="s">
        <v>89</v>
      </c>
      <c r="AV2660" s="14" t="s">
        <v>89</v>
      </c>
      <c r="AW2660" s="14" t="s">
        <v>35</v>
      </c>
      <c r="AX2660" s="14" t="s">
        <v>80</v>
      </c>
      <c r="AY2660" s="268" t="s">
        <v>222</v>
      </c>
    </row>
    <row r="2661" s="14" customFormat="1">
      <c r="A2661" s="14"/>
      <c r="B2661" s="258"/>
      <c r="C2661" s="259"/>
      <c r="D2661" s="249" t="s">
        <v>233</v>
      </c>
      <c r="E2661" s="260" t="s">
        <v>1</v>
      </c>
      <c r="F2661" s="261" t="s">
        <v>2176</v>
      </c>
      <c r="G2661" s="259"/>
      <c r="H2661" s="262">
        <v>-1.44</v>
      </c>
      <c r="I2661" s="263"/>
      <c r="J2661" s="259"/>
      <c r="K2661" s="259"/>
      <c r="L2661" s="264"/>
      <c r="M2661" s="265"/>
      <c r="N2661" s="266"/>
      <c r="O2661" s="266"/>
      <c r="P2661" s="266"/>
      <c r="Q2661" s="266"/>
      <c r="R2661" s="266"/>
      <c r="S2661" s="266"/>
      <c r="T2661" s="267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68" t="s">
        <v>233</v>
      </c>
      <c r="AU2661" s="268" t="s">
        <v>89</v>
      </c>
      <c r="AV2661" s="14" t="s">
        <v>89</v>
      </c>
      <c r="AW2661" s="14" t="s">
        <v>35</v>
      </c>
      <c r="AX2661" s="14" t="s">
        <v>80</v>
      </c>
      <c r="AY2661" s="268" t="s">
        <v>222</v>
      </c>
    </row>
    <row r="2662" s="13" customFormat="1">
      <c r="A2662" s="13"/>
      <c r="B2662" s="247"/>
      <c r="C2662" s="248"/>
      <c r="D2662" s="249" t="s">
        <v>233</v>
      </c>
      <c r="E2662" s="250" t="s">
        <v>1</v>
      </c>
      <c r="F2662" s="251" t="s">
        <v>2177</v>
      </c>
      <c r="G2662" s="248"/>
      <c r="H2662" s="250" t="s">
        <v>1</v>
      </c>
      <c r="I2662" s="252"/>
      <c r="J2662" s="248"/>
      <c r="K2662" s="248"/>
      <c r="L2662" s="253"/>
      <c r="M2662" s="254"/>
      <c r="N2662" s="255"/>
      <c r="O2662" s="255"/>
      <c r="P2662" s="255"/>
      <c r="Q2662" s="255"/>
      <c r="R2662" s="255"/>
      <c r="S2662" s="255"/>
      <c r="T2662" s="256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57" t="s">
        <v>233</v>
      </c>
      <c r="AU2662" s="257" t="s">
        <v>89</v>
      </c>
      <c r="AV2662" s="13" t="s">
        <v>87</v>
      </c>
      <c r="AW2662" s="13" t="s">
        <v>35</v>
      </c>
      <c r="AX2662" s="13" t="s">
        <v>80</v>
      </c>
      <c r="AY2662" s="257" t="s">
        <v>222</v>
      </c>
    </row>
    <row r="2663" s="14" customFormat="1">
      <c r="A2663" s="14"/>
      <c r="B2663" s="258"/>
      <c r="C2663" s="259"/>
      <c r="D2663" s="249" t="s">
        <v>233</v>
      </c>
      <c r="E2663" s="260" t="s">
        <v>1</v>
      </c>
      <c r="F2663" s="261" t="s">
        <v>2178</v>
      </c>
      <c r="G2663" s="259"/>
      <c r="H2663" s="262">
        <v>8.9459999999999997</v>
      </c>
      <c r="I2663" s="263"/>
      <c r="J2663" s="259"/>
      <c r="K2663" s="259"/>
      <c r="L2663" s="264"/>
      <c r="M2663" s="265"/>
      <c r="N2663" s="266"/>
      <c r="O2663" s="266"/>
      <c r="P2663" s="266"/>
      <c r="Q2663" s="266"/>
      <c r="R2663" s="266"/>
      <c r="S2663" s="266"/>
      <c r="T2663" s="267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68" t="s">
        <v>233</v>
      </c>
      <c r="AU2663" s="268" t="s">
        <v>89</v>
      </c>
      <c r="AV2663" s="14" t="s">
        <v>89</v>
      </c>
      <c r="AW2663" s="14" t="s">
        <v>35</v>
      </c>
      <c r="AX2663" s="14" t="s">
        <v>80</v>
      </c>
      <c r="AY2663" s="268" t="s">
        <v>222</v>
      </c>
    </row>
    <row r="2664" s="14" customFormat="1">
      <c r="A2664" s="14"/>
      <c r="B2664" s="258"/>
      <c r="C2664" s="259"/>
      <c r="D2664" s="249" t="s">
        <v>233</v>
      </c>
      <c r="E2664" s="260" t="s">
        <v>1</v>
      </c>
      <c r="F2664" s="261" t="s">
        <v>2179</v>
      </c>
      <c r="G2664" s="259"/>
      <c r="H2664" s="262">
        <v>-2.8799999999999999</v>
      </c>
      <c r="I2664" s="263"/>
      <c r="J2664" s="259"/>
      <c r="K2664" s="259"/>
      <c r="L2664" s="264"/>
      <c r="M2664" s="265"/>
      <c r="N2664" s="266"/>
      <c r="O2664" s="266"/>
      <c r="P2664" s="266"/>
      <c r="Q2664" s="266"/>
      <c r="R2664" s="266"/>
      <c r="S2664" s="266"/>
      <c r="T2664" s="267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68" t="s">
        <v>233</v>
      </c>
      <c r="AU2664" s="268" t="s">
        <v>89</v>
      </c>
      <c r="AV2664" s="14" t="s">
        <v>89</v>
      </c>
      <c r="AW2664" s="14" t="s">
        <v>35</v>
      </c>
      <c r="AX2664" s="14" t="s">
        <v>80</v>
      </c>
      <c r="AY2664" s="268" t="s">
        <v>222</v>
      </c>
    </row>
    <row r="2665" s="13" customFormat="1">
      <c r="A2665" s="13"/>
      <c r="B2665" s="247"/>
      <c r="C2665" s="248"/>
      <c r="D2665" s="249" t="s">
        <v>233</v>
      </c>
      <c r="E2665" s="250" t="s">
        <v>1</v>
      </c>
      <c r="F2665" s="251" t="s">
        <v>2180</v>
      </c>
      <c r="G2665" s="248"/>
      <c r="H2665" s="250" t="s">
        <v>1</v>
      </c>
      <c r="I2665" s="252"/>
      <c r="J2665" s="248"/>
      <c r="K2665" s="248"/>
      <c r="L2665" s="253"/>
      <c r="M2665" s="254"/>
      <c r="N2665" s="255"/>
      <c r="O2665" s="255"/>
      <c r="P2665" s="255"/>
      <c r="Q2665" s="255"/>
      <c r="R2665" s="255"/>
      <c r="S2665" s="255"/>
      <c r="T2665" s="256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7" t="s">
        <v>233</v>
      </c>
      <c r="AU2665" s="257" t="s">
        <v>89</v>
      </c>
      <c r="AV2665" s="13" t="s">
        <v>87</v>
      </c>
      <c r="AW2665" s="13" t="s">
        <v>35</v>
      </c>
      <c r="AX2665" s="13" t="s">
        <v>80</v>
      </c>
      <c r="AY2665" s="257" t="s">
        <v>222</v>
      </c>
    </row>
    <row r="2666" s="14" customFormat="1">
      <c r="A2666" s="14"/>
      <c r="B2666" s="258"/>
      <c r="C2666" s="259"/>
      <c r="D2666" s="249" t="s">
        <v>233</v>
      </c>
      <c r="E2666" s="260" t="s">
        <v>1</v>
      </c>
      <c r="F2666" s="261" t="s">
        <v>2181</v>
      </c>
      <c r="G2666" s="259"/>
      <c r="H2666" s="262">
        <v>13.23</v>
      </c>
      <c r="I2666" s="263"/>
      <c r="J2666" s="259"/>
      <c r="K2666" s="259"/>
      <c r="L2666" s="264"/>
      <c r="M2666" s="265"/>
      <c r="N2666" s="266"/>
      <c r="O2666" s="266"/>
      <c r="P2666" s="266"/>
      <c r="Q2666" s="266"/>
      <c r="R2666" s="266"/>
      <c r="S2666" s="266"/>
      <c r="T2666" s="267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68" t="s">
        <v>233</v>
      </c>
      <c r="AU2666" s="268" t="s">
        <v>89</v>
      </c>
      <c r="AV2666" s="14" t="s">
        <v>89</v>
      </c>
      <c r="AW2666" s="14" t="s">
        <v>35</v>
      </c>
      <c r="AX2666" s="14" t="s">
        <v>80</v>
      </c>
      <c r="AY2666" s="268" t="s">
        <v>222</v>
      </c>
    </row>
    <row r="2667" s="14" customFormat="1">
      <c r="A2667" s="14"/>
      <c r="B2667" s="258"/>
      <c r="C2667" s="259"/>
      <c r="D2667" s="249" t="s">
        <v>233</v>
      </c>
      <c r="E2667" s="260" t="s">
        <v>1</v>
      </c>
      <c r="F2667" s="261" t="s">
        <v>2182</v>
      </c>
      <c r="G2667" s="259"/>
      <c r="H2667" s="262">
        <v>-1.6799999999999999</v>
      </c>
      <c r="I2667" s="263"/>
      <c r="J2667" s="259"/>
      <c r="K2667" s="259"/>
      <c r="L2667" s="264"/>
      <c r="M2667" s="265"/>
      <c r="N2667" s="266"/>
      <c r="O2667" s="266"/>
      <c r="P2667" s="266"/>
      <c r="Q2667" s="266"/>
      <c r="R2667" s="266"/>
      <c r="S2667" s="266"/>
      <c r="T2667" s="267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68" t="s">
        <v>233</v>
      </c>
      <c r="AU2667" s="268" t="s">
        <v>89</v>
      </c>
      <c r="AV2667" s="14" t="s">
        <v>89</v>
      </c>
      <c r="AW2667" s="14" t="s">
        <v>35</v>
      </c>
      <c r="AX2667" s="14" t="s">
        <v>80</v>
      </c>
      <c r="AY2667" s="268" t="s">
        <v>222</v>
      </c>
    </row>
    <row r="2668" s="14" customFormat="1">
      <c r="A2668" s="14"/>
      <c r="B2668" s="258"/>
      <c r="C2668" s="259"/>
      <c r="D2668" s="249" t="s">
        <v>233</v>
      </c>
      <c r="E2668" s="260" t="s">
        <v>1</v>
      </c>
      <c r="F2668" s="261" t="s">
        <v>2183</v>
      </c>
      <c r="G2668" s="259"/>
      <c r="H2668" s="262">
        <v>-1.8899999999999999</v>
      </c>
      <c r="I2668" s="263"/>
      <c r="J2668" s="259"/>
      <c r="K2668" s="259"/>
      <c r="L2668" s="264"/>
      <c r="M2668" s="265"/>
      <c r="N2668" s="266"/>
      <c r="O2668" s="266"/>
      <c r="P2668" s="266"/>
      <c r="Q2668" s="266"/>
      <c r="R2668" s="266"/>
      <c r="S2668" s="266"/>
      <c r="T2668" s="267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68" t="s">
        <v>233</v>
      </c>
      <c r="AU2668" s="268" t="s">
        <v>89</v>
      </c>
      <c r="AV2668" s="14" t="s">
        <v>89</v>
      </c>
      <c r="AW2668" s="14" t="s">
        <v>35</v>
      </c>
      <c r="AX2668" s="14" t="s">
        <v>80</v>
      </c>
      <c r="AY2668" s="268" t="s">
        <v>222</v>
      </c>
    </row>
    <row r="2669" s="13" customFormat="1">
      <c r="A2669" s="13"/>
      <c r="B2669" s="247"/>
      <c r="C2669" s="248"/>
      <c r="D2669" s="249" t="s">
        <v>233</v>
      </c>
      <c r="E2669" s="250" t="s">
        <v>1</v>
      </c>
      <c r="F2669" s="251" t="s">
        <v>2184</v>
      </c>
      <c r="G2669" s="248"/>
      <c r="H2669" s="250" t="s">
        <v>1</v>
      </c>
      <c r="I2669" s="252"/>
      <c r="J2669" s="248"/>
      <c r="K2669" s="248"/>
      <c r="L2669" s="253"/>
      <c r="M2669" s="254"/>
      <c r="N2669" s="255"/>
      <c r="O2669" s="255"/>
      <c r="P2669" s="255"/>
      <c r="Q2669" s="255"/>
      <c r="R2669" s="255"/>
      <c r="S2669" s="255"/>
      <c r="T2669" s="256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57" t="s">
        <v>233</v>
      </c>
      <c r="AU2669" s="257" t="s">
        <v>89</v>
      </c>
      <c r="AV2669" s="13" t="s">
        <v>87</v>
      </c>
      <c r="AW2669" s="13" t="s">
        <v>35</v>
      </c>
      <c r="AX2669" s="13" t="s">
        <v>80</v>
      </c>
      <c r="AY2669" s="257" t="s">
        <v>222</v>
      </c>
    </row>
    <row r="2670" s="14" customFormat="1">
      <c r="A2670" s="14"/>
      <c r="B2670" s="258"/>
      <c r="C2670" s="259"/>
      <c r="D2670" s="249" t="s">
        <v>233</v>
      </c>
      <c r="E2670" s="260" t="s">
        <v>1</v>
      </c>
      <c r="F2670" s="261" t="s">
        <v>2185</v>
      </c>
      <c r="G2670" s="259"/>
      <c r="H2670" s="262">
        <v>6.9299999999999997</v>
      </c>
      <c r="I2670" s="263"/>
      <c r="J2670" s="259"/>
      <c r="K2670" s="259"/>
      <c r="L2670" s="264"/>
      <c r="M2670" s="265"/>
      <c r="N2670" s="266"/>
      <c r="O2670" s="266"/>
      <c r="P2670" s="266"/>
      <c r="Q2670" s="266"/>
      <c r="R2670" s="266"/>
      <c r="S2670" s="266"/>
      <c r="T2670" s="267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68" t="s">
        <v>233</v>
      </c>
      <c r="AU2670" s="268" t="s">
        <v>89</v>
      </c>
      <c r="AV2670" s="14" t="s">
        <v>89</v>
      </c>
      <c r="AW2670" s="14" t="s">
        <v>35</v>
      </c>
      <c r="AX2670" s="14" t="s">
        <v>80</v>
      </c>
      <c r="AY2670" s="268" t="s">
        <v>222</v>
      </c>
    </row>
    <row r="2671" s="13" customFormat="1">
      <c r="A2671" s="13"/>
      <c r="B2671" s="247"/>
      <c r="C2671" s="248"/>
      <c r="D2671" s="249" t="s">
        <v>233</v>
      </c>
      <c r="E2671" s="250" t="s">
        <v>1</v>
      </c>
      <c r="F2671" s="251" t="s">
        <v>2186</v>
      </c>
      <c r="G2671" s="248"/>
      <c r="H2671" s="250" t="s">
        <v>1</v>
      </c>
      <c r="I2671" s="252"/>
      <c r="J2671" s="248"/>
      <c r="K2671" s="248"/>
      <c r="L2671" s="253"/>
      <c r="M2671" s="254"/>
      <c r="N2671" s="255"/>
      <c r="O2671" s="255"/>
      <c r="P2671" s="255"/>
      <c r="Q2671" s="255"/>
      <c r="R2671" s="255"/>
      <c r="S2671" s="255"/>
      <c r="T2671" s="256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57" t="s">
        <v>233</v>
      </c>
      <c r="AU2671" s="257" t="s">
        <v>89</v>
      </c>
      <c r="AV2671" s="13" t="s">
        <v>87</v>
      </c>
      <c r="AW2671" s="13" t="s">
        <v>35</v>
      </c>
      <c r="AX2671" s="13" t="s">
        <v>80</v>
      </c>
      <c r="AY2671" s="257" t="s">
        <v>222</v>
      </c>
    </row>
    <row r="2672" s="14" customFormat="1">
      <c r="A2672" s="14"/>
      <c r="B2672" s="258"/>
      <c r="C2672" s="259"/>
      <c r="D2672" s="249" t="s">
        <v>233</v>
      </c>
      <c r="E2672" s="260" t="s">
        <v>1</v>
      </c>
      <c r="F2672" s="261" t="s">
        <v>2187</v>
      </c>
      <c r="G2672" s="259"/>
      <c r="H2672" s="262">
        <v>5.2000000000000002</v>
      </c>
      <c r="I2672" s="263"/>
      <c r="J2672" s="259"/>
      <c r="K2672" s="259"/>
      <c r="L2672" s="264"/>
      <c r="M2672" s="265"/>
      <c r="N2672" s="266"/>
      <c r="O2672" s="266"/>
      <c r="P2672" s="266"/>
      <c r="Q2672" s="266"/>
      <c r="R2672" s="266"/>
      <c r="S2672" s="266"/>
      <c r="T2672" s="267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8" t="s">
        <v>233</v>
      </c>
      <c r="AU2672" s="268" t="s">
        <v>89</v>
      </c>
      <c r="AV2672" s="14" t="s">
        <v>89</v>
      </c>
      <c r="AW2672" s="14" t="s">
        <v>35</v>
      </c>
      <c r="AX2672" s="14" t="s">
        <v>80</v>
      </c>
      <c r="AY2672" s="268" t="s">
        <v>222</v>
      </c>
    </row>
    <row r="2673" s="13" customFormat="1">
      <c r="A2673" s="13"/>
      <c r="B2673" s="247"/>
      <c r="C2673" s="248"/>
      <c r="D2673" s="249" t="s">
        <v>233</v>
      </c>
      <c r="E2673" s="250" t="s">
        <v>1</v>
      </c>
      <c r="F2673" s="251" t="s">
        <v>1441</v>
      </c>
      <c r="G2673" s="248"/>
      <c r="H2673" s="250" t="s">
        <v>1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7" t="s">
        <v>233</v>
      </c>
      <c r="AU2673" s="257" t="s">
        <v>89</v>
      </c>
      <c r="AV2673" s="13" t="s">
        <v>87</v>
      </c>
      <c r="AW2673" s="13" t="s">
        <v>35</v>
      </c>
      <c r="AX2673" s="13" t="s">
        <v>80</v>
      </c>
      <c r="AY2673" s="257" t="s">
        <v>222</v>
      </c>
    </row>
    <row r="2674" s="14" customFormat="1">
      <c r="A2674" s="14"/>
      <c r="B2674" s="258"/>
      <c r="C2674" s="259"/>
      <c r="D2674" s="249" t="s">
        <v>233</v>
      </c>
      <c r="E2674" s="260" t="s">
        <v>1</v>
      </c>
      <c r="F2674" s="261" t="s">
        <v>2188</v>
      </c>
      <c r="G2674" s="259"/>
      <c r="H2674" s="262">
        <v>26.774999999999999</v>
      </c>
      <c r="I2674" s="263"/>
      <c r="J2674" s="259"/>
      <c r="K2674" s="259"/>
      <c r="L2674" s="264"/>
      <c r="M2674" s="265"/>
      <c r="N2674" s="266"/>
      <c r="O2674" s="266"/>
      <c r="P2674" s="266"/>
      <c r="Q2674" s="266"/>
      <c r="R2674" s="266"/>
      <c r="S2674" s="266"/>
      <c r="T2674" s="267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68" t="s">
        <v>233</v>
      </c>
      <c r="AU2674" s="268" t="s">
        <v>89</v>
      </c>
      <c r="AV2674" s="14" t="s">
        <v>89</v>
      </c>
      <c r="AW2674" s="14" t="s">
        <v>35</v>
      </c>
      <c r="AX2674" s="14" t="s">
        <v>80</v>
      </c>
      <c r="AY2674" s="268" t="s">
        <v>222</v>
      </c>
    </row>
    <row r="2675" s="14" customFormat="1">
      <c r="A2675" s="14"/>
      <c r="B2675" s="258"/>
      <c r="C2675" s="259"/>
      <c r="D2675" s="249" t="s">
        <v>233</v>
      </c>
      <c r="E2675" s="260" t="s">
        <v>1</v>
      </c>
      <c r="F2675" s="261" t="s">
        <v>2189</v>
      </c>
      <c r="G2675" s="259"/>
      <c r="H2675" s="262">
        <v>-3</v>
      </c>
      <c r="I2675" s="263"/>
      <c r="J2675" s="259"/>
      <c r="K2675" s="259"/>
      <c r="L2675" s="264"/>
      <c r="M2675" s="265"/>
      <c r="N2675" s="266"/>
      <c r="O2675" s="266"/>
      <c r="P2675" s="266"/>
      <c r="Q2675" s="266"/>
      <c r="R2675" s="266"/>
      <c r="S2675" s="266"/>
      <c r="T2675" s="267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68" t="s">
        <v>233</v>
      </c>
      <c r="AU2675" s="268" t="s">
        <v>89</v>
      </c>
      <c r="AV2675" s="14" t="s">
        <v>89</v>
      </c>
      <c r="AW2675" s="14" t="s">
        <v>35</v>
      </c>
      <c r="AX2675" s="14" t="s">
        <v>80</v>
      </c>
      <c r="AY2675" s="268" t="s">
        <v>222</v>
      </c>
    </row>
    <row r="2676" s="13" customFormat="1">
      <c r="A2676" s="13"/>
      <c r="B2676" s="247"/>
      <c r="C2676" s="248"/>
      <c r="D2676" s="249" t="s">
        <v>233</v>
      </c>
      <c r="E2676" s="250" t="s">
        <v>1</v>
      </c>
      <c r="F2676" s="251" t="s">
        <v>2190</v>
      </c>
      <c r="G2676" s="248"/>
      <c r="H2676" s="250" t="s">
        <v>1</v>
      </c>
      <c r="I2676" s="252"/>
      <c r="J2676" s="248"/>
      <c r="K2676" s="248"/>
      <c r="L2676" s="253"/>
      <c r="M2676" s="254"/>
      <c r="N2676" s="255"/>
      <c r="O2676" s="255"/>
      <c r="P2676" s="255"/>
      <c r="Q2676" s="255"/>
      <c r="R2676" s="255"/>
      <c r="S2676" s="255"/>
      <c r="T2676" s="256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57" t="s">
        <v>233</v>
      </c>
      <c r="AU2676" s="257" t="s">
        <v>89</v>
      </c>
      <c r="AV2676" s="13" t="s">
        <v>87</v>
      </c>
      <c r="AW2676" s="13" t="s">
        <v>35</v>
      </c>
      <c r="AX2676" s="13" t="s">
        <v>80</v>
      </c>
      <c r="AY2676" s="257" t="s">
        <v>222</v>
      </c>
    </row>
    <row r="2677" s="14" customFormat="1">
      <c r="A2677" s="14"/>
      <c r="B2677" s="258"/>
      <c r="C2677" s="259"/>
      <c r="D2677" s="249" t="s">
        <v>233</v>
      </c>
      <c r="E2677" s="260" t="s">
        <v>1</v>
      </c>
      <c r="F2677" s="261" t="s">
        <v>2191</v>
      </c>
      <c r="G2677" s="259"/>
      <c r="H2677" s="262">
        <v>2.7000000000000002</v>
      </c>
      <c r="I2677" s="263"/>
      <c r="J2677" s="259"/>
      <c r="K2677" s="259"/>
      <c r="L2677" s="264"/>
      <c r="M2677" s="265"/>
      <c r="N2677" s="266"/>
      <c r="O2677" s="266"/>
      <c r="P2677" s="266"/>
      <c r="Q2677" s="266"/>
      <c r="R2677" s="266"/>
      <c r="S2677" s="266"/>
      <c r="T2677" s="267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68" t="s">
        <v>233</v>
      </c>
      <c r="AU2677" s="268" t="s">
        <v>89</v>
      </c>
      <c r="AV2677" s="14" t="s">
        <v>89</v>
      </c>
      <c r="AW2677" s="14" t="s">
        <v>35</v>
      </c>
      <c r="AX2677" s="14" t="s">
        <v>80</v>
      </c>
      <c r="AY2677" s="268" t="s">
        <v>222</v>
      </c>
    </row>
    <row r="2678" s="15" customFormat="1">
      <c r="A2678" s="15"/>
      <c r="B2678" s="269"/>
      <c r="C2678" s="270"/>
      <c r="D2678" s="249" t="s">
        <v>233</v>
      </c>
      <c r="E2678" s="271" t="s">
        <v>1</v>
      </c>
      <c r="F2678" s="272" t="s">
        <v>242</v>
      </c>
      <c r="G2678" s="270"/>
      <c r="H2678" s="273">
        <v>106.059</v>
      </c>
      <c r="I2678" s="274"/>
      <c r="J2678" s="270"/>
      <c r="K2678" s="270"/>
      <c r="L2678" s="275"/>
      <c r="M2678" s="276"/>
      <c r="N2678" s="277"/>
      <c r="O2678" s="277"/>
      <c r="P2678" s="277"/>
      <c r="Q2678" s="277"/>
      <c r="R2678" s="277"/>
      <c r="S2678" s="277"/>
      <c r="T2678" s="278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79" t="s">
        <v>233</v>
      </c>
      <c r="AU2678" s="279" t="s">
        <v>89</v>
      </c>
      <c r="AV2678" s="15" t="s">
        <v>114</v>
      </c>
      <c r="AW2678" s="15" t="s">
        <v>35</v>
      </c>
      <c r="AX2678" s="15" t="s">
        <v>87</v>
      </c>
      <c r="AY2678" s="279" t="s">
        <v>222</v>
      </c>
    </row>
    <row r="2679" s="2" customFormat="1" ht="24.15" customHeight="1">
      <c r="A2679" s="40"/>
      <c r="B2679" s="41"/>
      <c r="C2679" s="280" t="s">
        <v>2205</v>
      </c>
      <c r="D2679" s="280" t="s">
        <v>367</v>
      </c>
      <c r="E2679" s="281" t="s">
        <v>2206</v>
      </c>
      <c r="F2679" s="282" t="s">
        <v>2207</v>
      </c>
      <c r="G2679" s="283" t="s">
        <v>228</v>
      </c>
      <c r="H2679" s="284">
        <v>116.66500000000001</v>
      </c>
      <c r="I2679" s="285"/>
      <c r="J2679" s="286">
        <f>ROUND(I2679*H2679,2)</f>
        <v>0</v>
      </c>
      <c r="K2679" s="282" t="s">
        <v>229</v>
      </c>
      <c r="L2679" s="287"/>
      <c r="M2679" s="288" t="s">
        <v>1</v>
      </c>
      <c r="N2679" s="289" t="s">
        <v>45</v>
      </c>
      <c r="O2679" s="93"/>
      <c r="P2679" s="238">
        <f>O2679*H2679</f>
        <v>0</v>
      </c>
      <c r="Q2679" s="238">
        <v>0.018409999999999999</v>
      </c>
      <c r="R2679" s="238">
        <f>Q2679*H2679</f>
        <v>2.14780265</v>
      </c>
      <c r="S2679" s="238">
        <v>0</v>
      </c>
      <c r="T2679" s="239">
        <f>S2679*H2679</f>
        <v>0</v>
      </c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R2679" s="240" t="s">
        <v>468</v>
      </c>
      <c r="AT2679" s="240" t="s">
        <v>367</v>
      </c>
      <c r="AU2679" s="240" t="s">
        <v>89</v>
      </c>
      <c r="AY2679" s="19" t="s">
        <v>222</v>
      </c>
      <c r="BE2679" s="241">
        <f>IF(N2679="základní",J2679,0)</f>
        <v>0</v>
      </c>
      <c r="BF2679" s="241">
        <f>IF(N2679="snížená",J2679,0)</f>
        <v>0</v>
      </c>
      <c r="BG2679" s="241">
        <f>IF(N2679="zákl. přenesená",J2679,0)</f>
        <v>0</v>
      </c>
      <c r="BH2679" s="241">
        <f>IF(N2679="sníž. přenesená",J2679,0)</f>
        <v>0</v>
      </c>
      <c r="BI2679" s="241">
        <f>IF(N2679="nulová",J2679,0)</f>
        <v>0</v>
      </c>
      <c r="BJ2679" s="19" t="s">
        <v>87</v>
      </c>
      <c r="BK2679" s="241">
        <f>ROUND(I2679*H2679,2)</f>
        <v>0</v>
      </c>
      <c r="BL2679" s="19" t="s">
        <v>267</v>
      </c>
      <c r="BM2679" s="240" t="s">
        <v>2208</v>
      </c>
    </row>
    <row r="2680" s="14" customFormat="1">
      <c r="A2680" s="14"/>
      <c r="B2680" s="258"/>
      <c r="C2680" s="259"/>
      <c r="D2680" s="249" t="s">
        <v>233</v>
      </c>
      <c r="E2680" s="260" t="s">
        <v>1</v>
      </c>
      <c r="F2680" s="261" t="s">
        <v>2209</v>
      </c>
      <c r="G2680" s="259"/>
      <c r="H2680" s="262">
        <v>116.66500000000001</v>
      </c>
      <c r="I2680" s="263"/>
      <c r="J2680" s="259"/>
      <c r="K2680" s="259"/>
      <c r="L2680" s="264"/>
      <c r="M2680" s="265"/>
      <c r="N2680" s="266"/>
      <c r="O2680" s="266"/>
      <c r="P2680" s="266"/>
      <c r="Q2680" s="266"/>
      <c r="R2680" s="266"/>
      <c r="S2680" s="266"/>
      <c r="T2680" s="267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8" t="s">
        <v>233</v>
      </c>
      <c r="AU2680" s="268" t="s">
        <v>89</v>
      </c>
      <c r="AV2680" s="14" t="s">
        <v>89</v>
      </c>
      <c r="AW2680" s="14" t="s">
        <v>35</v>
      </c>
      <c r="AX2680" s="14" t="s">
        <v>80</v>
      </c>
      <c r="AY2680" s="268" t="s">
        <v>222</v>
      </c>
    </row>
    <row r="2681" s="15" customFormat="1">
      <c r="A2681" s="15"/>
      <c r="B2681" s="269"/>
      <c r="C2681" s="270"/>
      <c r="D2681" s="249" t="s">
        <v>233</v>
      </c>
      <c r="E2681" s="271" t="s">
        <v>1</v>
      </c>
      <c r="F2681" s="272" t="s">
        <v>242</v>
      </c>
      <c r="G2681" s="270"/>
      <c r="H2681" s="273">
        <v>116.66500000000001</v>
      </c>
      <c r="I2681" s="274"/>
      <c r="J2681" s="270"/>
      <c r="K2681" s="270"/>
      <c r="L2681" s="275"/>
      <c r="M2681" s="276"/>
      <c r="N2681" s="277"/>
      <c r="O2681" s="277"/>
      <c r="P2681" s="277"/>
      <c r="Q2681" s="277"/>
      <c r="R2681" s="277"/>
      <c r="S2681" s="277"/>
      <c r="T2681" s="278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T2681" s="279" t="s">
        <v>233</v>
      </c>
      <c r="AU2681" s="279" t="s">
        <v>89</v>
      </c>
      <c r="AV2681" s="15" t="s">
        <v>114</v>
      </c>
      <c r="AW2681" s="15" t="s">
        <v>35</v>
      </c>
      <c r="AX2681" s="15" t="s">
        <v>87</v>
      </c>
      <c r="AY2681" s="279" t="s">
        <v>222</v>
      </c>
    </row>
    <row r="2682" s="2" customFormat="1" ht="33" customHeight="1">
      <c r="A2682" s="40"/>
      <c r="B2682" s="41"/>
      <c r="C2682" s="229" t="s">
        <v>2210</v>
      </c>
      <c r="D2682" s="229" t="s">
        <v>225</v>
      </c>
      <c r="E2682" s="230" t="s">
        <v>2211</v>
      </c>
      <c r="F2682" s="231" t="s">
        <v>2212</v>
      </c>
      <c r="G2682" s="232" t="s">
        <v>228</v>
      </c>
      <c r="H2682" s="233">
        <v>27.352</v>
      </c>
      <c r="I2682" s="234"/>
      <c r="J2682" s="235">
        <f>ROUND(I2682*H2682,2)</f>
        <v>0</v>
      </c>
      <c r="K2682" s="231" t="s">
        <v>229</v>
      </c>
      <c r="L2682" s="46"/>
      <c r="M2682" s="236" t="s">
        <v>1</v>
      </c>
      <c r="N2682" s="237" t="s">
        <v>45</v>
      </c>
      <c r="O2682" s="93"/>
      <c r="P2682" s="238">
        <f>O2682*H2682</f>
        <v>0</v>
      </c>
      <c r="Q2682" s="238">
        <v>0</v>
      </c>
      <c r="R2682" s="238">
        <f>Q2682*H2682</f>
        <v>0</v>
      </c>
      <c r="S2682" s="238">
        <v>0</v>
      </c>
      <c r="T2682" s="239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40" t="s">
        <v>267</v>
      </c>
      <c r="AT2682" s="240" t="s">
        <v>225</v>
      </c>
      <c r="AU2682" s="240" t="s">
        <v>89</v>
      </c>
      <c r="AY2682" s="19" t="s">
        <v>222</v>
      </c>
      <c r="BE2682" s="241">
        <f>IF(N2682="základní",J2682,0)</f>
        <v>0</v>
      </c>
      <c r="BF2682" s="241">
        <f>IF(N2682="snížená",J2682,0)</f>
        <v>0</v>
      </c>
      <c r="BG2682" s="241">
        <f>IF(N2682="zákl. přenesená",J2682,0)</f>
        <v>0</v>
      </c>
      <c r="BH2682" s="241">
        <f>IF(N2682="sníž. přenesená",J2682,0)</f>
        <v>0</v>
      </c>
      <c r="BI2682" s="241">
        <f>IF(N2682="nulová",J2682,0)</f>
        <v>0</v>
      </c>
      <c r="BJ2682" s="19" t="s">
        <v>87</v>
      </c>
      <c r="BK2682" s="241">
        <f>ROUND(I2682*H2682,2)</f>
        <v>0</v>
      </c>
      <c r="BL2682" s="19" t="s">
        <v>267</v>
      </c>
      <c r="BM2682" s="240" t="s">
        <v>2213</v>
      </c>
    </row>
    <row r="2683" s="2" customFormat="1">
      <c r="A2683" s="40"/>
      <c r="B2683" s="41"/>
      <c r="C2683" s="42"/>
      <c r="D2683" s="242" t="s">
        <v>231</v>
      </c>
      <c r="E2683" s="42"/>
      <c r="F2683" s="243" t="s">
        <v>2214</v>
      </c>
      <c r="G2683" s="42"/>
      <c r="H2683" s="42"/>
      <c r="I2683" s="244"/>
      <c r="J2683" s="42"/>
      <c r="K2683" s="42"/>
      <c r="L2683" s="46"/>
      <c r="M2683" s="245"/>
      <c r="N2683" s="246"/>
      <c r="O2683" s="93"/>
      <c r="P2683" s="93"/>
      <c r="Q2683" s="93"/>
      <c r="R2683" s="93"/>
      <c r="S2683" s="93"/>
      <c r="T2683" s="94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9" t="s">
        <v>231</v>
      </c>
      <c r="AU2683" s="19" t="s">
        <v>89</v>
      </c>
    </row>
    <row r="2684" s="13" customFormat="1">
      <c r="A2684" s="13"/>
      <c r="B2684" s="247"/>
      <c r="C2684" s="248"/>
      <c r="D2684" s="249" t="s">
        <v>233</v>
      </c>
      <c r="E2684" s="250" t="s">
        <v>1</v>
      </c>
      <c r="F2684" s="251" t="s">
        <v>2174</v>
      </c>
      <c r="G2684" s="248"/>
      <c r="H2684" s="250" t="s">
        <v>1</v>
      </c>
      <c r="I2684" s="252"/>
      <c r="J2684" s="248"/>
      <c r="K2684" s="248"/>
      <c r="L2684" s="253"/>
      <c r="M2684" s="254"/>
      <c r="N2684" s="255"/>
      <c r="O2684" s="255"/>
      <c r="P2684" s="255"/>
      <c r="Q2684" s="255"/>
      <c r="R2684" s="255"/>
      <c r="S2684" s="255"/>
      <c r="T2684" s="256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57" t="s">
        <v>233</v>
      </c>
      <c r="AU2684" s="257" t="s">
        <v>89</v>
      </c>
      <c r="AV2684" s="13" t="s">
        <v>87</v>
      </c>
      <c r="AW2684" s="13" t="s">
        <v>35</v>
      </c>
      <c r="AX2684" s="13" t="s">
        <v>80</v>
      </c>
      <c r="AY2684" s="257" t="s">
        <v>222</v>
      </c>
    </row>
    <row r="2685" s="14" customFormat="1">
      <c r="A2685" s="14"/>
      <c r="B2685" s="258"/>
      <c r="C2685" s="259"/>
      <c r="D2685" s="249" t="s">
        <v>233</v>
      </c>
      <c r="E2685" s="260" t="s">
        <v>1</v>
      </c>
      <c r="F2685" s="261" t="s">
        <v>2175</v>
      </c>
      <c r="G2685" s="259"/>
      <c r="H2685" s="262">
        <v>7.8959999999999999</v>
      </c>
      <c r="I2685" s="263"/>
      <c r="J2685" s="259"/>
      <c r="K2685" s="259"/>
      <c r="L2685" s="264"/>
      <c r="M2685" s="265"/>
      <c r="N2685" s="266"/>
      <c r="O2685" s="266"/>
      <c r="P2685" s="266"/>
      <c r="Q2685" s="266"/>
      <c r="R2685" s="266"/>
      <c r="S2685" s="266"/>
      <c r="T2685" s="267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68" t="s">
        <v>233</v>
      </c>
      <c r="AU2685" s="268" t="s">
        <v>89</v>
      </c>
      <c r="AV2685" s="14" t="s">
        <v>89</v>
      </c>
      <c r="AW2685" s="14" t="s">
        <v>35</v>
      </c>
      <c r="AX2685" s="14" t="s">
        <v>80</v>
      </c>
      <c r="AY2685" s="268" t="s">
        <v>222</v>
      </c>
    </row>
    <row r="2686" s="14" customFormat="1">
      <c r="A2686" s="14"/>
      <c r="B2686" s="258"/>
      <c r="C2686" s="259"/>
      <c r="D2686" s="249" t="s">
        <v>233</v>
      </c>
      <c r="E2686" s="260" t="s">
        <v>1</v>
      </c>
      <c r="F2686" s="261" t="s">
        <v>2176</v>
      </c>
      <c r="G2686" s="259"/>
      <c r="H2686" s="262">
        <v>-1.44</v>
      </c>
      <c r="I2686" s="263"/>
      <c r="J2686" s="259"/>
      <c r="K2686" s="259"/>
      <c r="L2686" s="264"/>
      <c r="M2686" s="265"/>
      <c r="N2686" s="266"/>
      <c r="O2686" s="266"/>
      <c r="P2686" s="266"/>
      <c r="Q2686" s="266"/>
      <c r="R2686" s="266"/>
      <c r="S2686" s="266"/>
      <c r="T2686" s="267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68" t="s">
        <v>233</v>
      </c>
      <c r="AU2686" s="268" t="s">
        <v>89</v>
      </c>
      <c r="AV2686" s="14" t="s">
        <v>89</v>
      </c>
      <c r="AW2686" s="14" t="s">
        <v>35</v>
      </c>
      <c r="AX2686" s="14" t="s">
        <v>80</v>
      </c>
      <c r="AY2686" s="268" t="s">
        <v>222</v>
      </c>
    </row>
    <row r="2687" s="13" customFormat="1">
      <c r="A2687" s="13"/>
      <c r="B2687" s="247"/>
      <c r="C2687" s="248"/>
      <c r="D2687" s="249" t="s">
        <v>233</v>
      </c>
      <c r="E2687" s="250" t="s">
        <v>1</v>
      </c>
      <c r="F2687" s="251" t="s">
        <v>2177</v>
      </c>
      <c r="G2687" s="248"/>
      <c r="H2687" s="250" t="s">
        <v>1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7" t="s">
        <v>233</v>
      </c>
      <c r="AU2687" s="257" t="s">
        <v>89</v>
      </c>
      <c r="AV2687" s="13" t="s">
        <v>87</v>
      </c>
      <c r="AW2687" s="13" t="s">
        <v>35</v>
      </c>
      <c r="AX2687" s="13" t="s">
        <v>80</v>
      </c>
      <c r="AY2687" s="257" t="s">
        <v>222</v>
      </c>
    </row>
    <row r="2688" s="14" customFormat="1">
      <c r="A2688" s="14"/>
      <c r="B2688" s="258"/>
      <c r="C2688" s="259"/>
      <c r="D2688" s="249" t="s">
        <v>233</v>
      </c>
      <c r="E2688" s="260" t="s">
        <v>1</v>
      </c>
      <c r="F2688" s="261" t="s">
        <v>2178</v>
      </c>
      <c r="G2688" s="259"/>
      <c r="H2688" s="262">
        <v>8.9459999999999997</v>
      </c>
      <c r="I2688" s="263"/>
      <c r="J2688" s="259"/>
      <c r="K2688" s="259"/>
      <c r="L2688" s="264"/>
      <c r="M2688" s="265"/>
      <c r="N2688" s="266"/>
      <c r="O2688" s="266"/>
      <c r="P2688" s="266"/>
      <c r="Q2688" s="266"/>
      <c r="R2688" s="266"/>
      <c r="S2688" s="266"/>
      <c r="T2688" s="267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8" t="s">
        <v>233</v>
      </c>
      <c r="AU2688" s="268" t="s">
        <v>89</v>
      </c>
      <c r="AV2688" s="14" t="s">
        <v>89</v>
      </c>
      <c r="AW2688" s="14" t="s">
        <v>35</v>
      </c>
      <c r="AX2688" s="14" t="s">
        <v>80</v>
      </c>
      <c r="AY2688" s="268" t="s">
        <v>222</v>
      </c>
    </row>
    <row r="2689" s="14" customFormat="1">
      <c r="A2689" s="14"/>
      <c r="B2689" s="258"/>
      <c r="C2689" s="259"/>
      <c r="D2689" s="249" t="s">
        <v>233</v>
      </c>
      <c r="E2689" s="260" t="s">
        <v>1</v>
      </c>
      <c r="F2689" s="261" t="s">
        <v>2179</v>
      </c>
      <c r="G2689" s="259"/>
      <c r="H2689" s="262">
        <v>-2.8799999999999999</v>
      </c>
      <c r="I2689" s="263"/>
      <c r="J2689" s="259"/>
      <c r="K2689" s="259"/>
      <c r="L2689" s="264"/>
      <c r="M2689" s="265"/>
      <c r="N2689" s="266"/>
      <c r="O2689" s="266"/>
      <c r="P2689" s="266"/>
      <c r="Q2689" s="266"/>
      <c r="R2689" s="266"/>
      <c r="S2689" s="266"/>
      <c r="T2689" s="267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68" t="s">
        <v>233</v>
      </c>
      <c r="AU2689" s="268" t="s">
        <v>89</v>
      </c>
      <c r="AV2689" s="14" t="s">
        <v>89</v>
      </c>
      <c r="AW2689" s="14" t="s">
        <v>35</v>
      </c>
      <c r="AX2689" s="14" t="s">
        <v>80</v>
      </c>
      <c r="AY2689" s="268" t="s">
        <v>222</v>
      </c>
    </row>
    <row r="2690" s="13" customFormat="1">
      <c r="A2690" s="13"/>
      <c r="B2690" s="247"/>
      <c r="C2690" s="248"/>
      <c r="D2690" s="249" t="s">
        <v>233</v>
      </c>
      <c r="E2690" s="250" t="s">
        <v>1</v>
      </c>
      <c r="F2690" s="251" t="s">
        <v>2184</v>
      </c>
      <c r="G2690" s="248"/>
      <c r="H2690" s="250" t="s">
        <v>1</v>
      </c>
      <c r="I2690" s="252"/>
      <c r="J2690" s="248"/>
      <c r="K2690" s="248"/>
      <c r="L2690" s="253"/>
      <c r="M2690" s="254"/>
      <c r="N2690" s="255"/>
      <c r="O2690" s="255"/>
      <c r="P2690" s="255"/>
      <c r="Q2690" s="255"/>
      <c r="R2690" s="255"/>
      <c r="S2690" s="255"/>
      <c r="T2690" s="256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57" t="s">
        <v>233</v>
      </c>
      <c r="AU2690" s="257" t="s">
        <v>89</v>
      </c>
      <c r="AV2690" s="13" t="s">
        <v>87</v>
      </c>
      <c r="AW2690" s="13" t="s">
        <v>35</v>
      </c>
      <c r="AX2690" s="13" t="s">
        <v>80</v>
      </c>
      <c r="AY2690" s="257" t="s">
        <v>222</v>
      </c>
    </row>
    <row r="2691" s="14" customFormat="1">
      <c r="A2691" s="14"/>
      <c r="B2691" s="258"/>
      <c r="C2691" s="259"/>
      <c r="D2691" s="249" t="s">
        <v>233</v>
      </c>
      <c r="E2691" s="260" t="s">
        <v>1</v>
      </c>
      <c r="F2691" s="261" t="s">
        <v>2185</v>
      </c>
      <c r="G2691" s="259"/>
      <c r="H2691" s="262">
        <v>6.9299999999999997</v>
      </c>
      <c r="I2691" s="263"/>
      <c r="J2691" s="259"/>
      <c r="K2691" s="259"/>
      <c r="L2691" s="264"/>
      <c r="M2691" s="265"/>
      <c r="N2691" s="266"/>
      <c r="O2691" s="266"/>
      <c r="P2691" s="266"/>
      <c r="Q2691" s="266"/>
      <c r="R2691" s="266"/>
      <c r="S2691" s="266"/>
      <c r="T2691" s="267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68" t="s">
        <v>233</v>
      </c>
      <c r="AU2691" s="268" t="s">
        <v>89</v>
      </c>
      <c r="AV2691" s="14" t="s">
        <v>89</v>
      </c>
      <c r="AW2691" s="14" t="s">
        <v>35</v>
      </c>
      <c r="AX2691" s="14" t="s">
        <v>80</v>
      </c>
      <c r="AY2691" s="268" t="s">
        <v>222</v>
      </c>
    </row>
    <row r="2692" s="13" customFormat="1">
      <c r="A2692" s="13"/>
      <c r="B2692" s="247"/>
      <c r="C2692" s="248"/>
      <c r="D2692" s="249" t="s">
        <v>233</v>
      </c>
      <c r="E2692" s="250" t="s">
        <v>1</v>
      </c>
      <c r="F2692" s="251" t="s">
        <v>2186</v>
      </c>
      <c r="G2692" s="248"/>
      <c r="H2692" s="250" t="s">
        <v>1</v>
      </c>
      <c r="I2692" s="252"/>
      <c r="J2692" s="248"/>
      <c r="K2692" s="248"/>
      <c r="L2692" s="253"/>
      <c r="M2692" s="254"/>
      <c r="N2692" s="255"/>
      <c r="O2692" s="255"/>
      <c r="P2692" s="255"/>
      <c r="Q2692" s="255"/>
      <c r="R2692" s="255"/>
      <c r="S2692" s="255"/>
      <c r="T2692" s="256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57" t="s">
        <v>233</v>
      </c>
      <c r="AU2692" s="257" t="s">
        <v>89</v>
      </c>
      <c r="AV2692" s="13" t="s">
        <v>87</v>
      </c>
      <c r="AW2692" s="13" t="s">
        <v>35</v>
      </c>
      <c r="AX2692" s="13" t="s">
        <v>80</v>
      </c>
      <c r="AY2692" s="257" t="s">
        <v>222</v>
      </c>
    </row>
    <row r="2693" s="14" customFormat="1">
      <c r="A2693" s="14"/>
      <c r="B2693" s="258"/>
      <c r="C2693" s="259"/>
      <c r="D2693" s="249" t="s">
        <v>233</v>
      </c>
      <c r="E2693" s="260" t="s">
        <v>1</v>
      </c>
      <c r="F2693" s="261" t="s">
        <v>2187</v>
      </c>
      <c r="G2693" s="259"/>
      <c r="H2693" s="262">
        <v>5.2000000000000002</v>
      </c>
      <c r="I2693" s="263"/>
      <c r="J2693" s="259"/>
      <c r="K2693" s="259"/>
      <c r="L2693" s="264"/>
      <c r="M2693" s="265"/>
      <c r="N2693" s="266"/>
      <c r="O2693" s="266"/>
      <c r="P2693" s="266"/>
      <c r="Q2693" s="266"/>
      <c r="R2693" s="266"/>
      <c r="S2693" s="266"/>
      <c r="T2693" s="267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8" t="s">
        <v>233</v>
      </c>
      <c r="AU2693" s="268" t="s">
        <v>89</v>
      </c>
      <c r="AV2693" s="14" t="s">
        <v>89</v>
      </c>
      <c r="AW2693" s="14" t="s">
        <v>35</v>
      </c>
      <c r="AX2693" s="14" t="s">
        <v>80</v>
      </c>
      <c r="AY2693" s="268" t="s">
        <v>222</v>
      </c>
    </row>
    <row r="2694" s="13" customFormat="1">
      <c r="A2694" s="13"/>
      <c r="B2694" s="247"/>
      <c r="C2694" s="248"/>
      <c r="D2694" s="249" t="s">
        <v>233</v>
      </c>
      <c r="E2694" s="250" t="s">
        <v>1</v>
      </c>
      <c r="F2694" s="251" t="s">
        <v>2190</v>
      </c>
      <c r="G2694" s="248"/>
      <c r="H2694" s="250" t="s">
        <v>1</v>
      </c>
      <c r="I2694" s="252"/>
      <c r="J2694" s="248"/>
      <c r="K2694" s="248"/>
      <c r="L2694" s="253"/>
      <c r="M2694" s="254"/>
      <c r="N2694" s="255"/>
      <c r="O2694" s="255"/>
      <c r="P2694" s="255"/>
      <c r="Q2694" s="255"/>
      <c r="R2694" s="255"/>
      <c r="S2694" s="255"/>
      <c r="T2694" s="256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57" t="s">
        <v>233</v>
      </c>
      <c r="AU2694" s="257" t="s">
        <v>89</v>
      </c>
      <c r="AV2694" s="13" t="s">
        <v>87</v>
      </c>
      <c r="AW2694" s="13" t="s">
        <v>35</v>
      </c>
      <c r="AX2694" s="13" t="s">
        <v>80</v>
      </c>
      <c r="AY2694" s="257" t="s">
        <v>222</v>
      </c>
    </row>
    <row r="2695" s="14" customFormat="1">
      <c r="A2695" s="14"/>
      <c r="B2695" s="258"/>
      <c r="C2695" s="259"/>
      <c r="D2695" s="249" t="s">
        <v>233</v>
      </c>
      <c r="E2695" s="260" t="s">
        <v>1</v>
      </c>
      <c r="F2695" s="261" t="s">
        <v>2191</v>
      </c>
      <c r="G2695" s="259"/>
      <c r="H2695" s="262">
        <v>2.7000000000000002</v>
      </c>
      <c r="I2695" s="263"/>
      <c r="J2695" s="259"/>
      <c r="K2695" s="259"/>
      <c r="L2695" s="264"/>
      <c r="M2695" s="265"/>
      <c r="N2695" s="266"/>
      <c r="O2695" s="266"/>
      <c r="P2695" s="266"/>
      <c r="Q2695" s="266"/>
      <c r="R2695" s="266"/>
      <c r="S2695" s="266"/>
      <c r="T2695" s="267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68" t="s">
        <v>233</v>
      </c>
      <c r="AU2695" s="268" t="s">
        <v>89</v>
      </c>
      <c r="AV2695" s="14" t="s">
        <v>89</v>
      </c>
      <c r="AW2695" s="14" t="s">
        <v>35</v>
      </c>
      <c r="AX2695" s="14" t="s">
        <v>80</v>
      </c>
      <c r="AY2695" s="268" t="s">
        <v>222</v>
      </c>
    </row>
    <row r="2696" s="15" customFormat="1">
      <c r="A2696" s="15"/>
      <c r="B2696" s="269"/>
      <c r="C2696" s="270"/>
      <c r="D2696" s="249" t="s">
        <v>233</v>
      </c>
      <c r="E2696" s="271" t="s">
        <v>1</v>
      </c>
      <c r="F2696" s="272" t="s">
        <v>242</v>
      </c>
      <c r="G2696" s="270"/>
      <c r="H2696" s="273">
        <v>27.352</v>
      </c>
      <c r="I2696" s="274"/>
      <c r="J2696" s="270"/>
      <c r="K2696" s="270"/>
      <c r="L2696" s="275"/>
      <c r="M2696" s="276"/>
      <c r="N2696" s="277"/>
      <c r="O2696" s="277"/>
      <c r="P2696" s="277"/>
      <c r="Q2696" s="277"/>
      <c r="R2696" s="277"/>
      <c r="S2696" s="277"/>
      <c r="T2696" s="278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79" t="s">
        <v>233</v>
      </c>
      <c r="AU2696" s="279" t="s">
        <v>89</v>
      </c>
      <c r="AV2696" s="15" t="s">
        <v>114</v>
      </c>
      <c r="AW2696" s="15" t="s">
        <v>35</v>
      </c>
      <c r="AX2696" s="15" t="s">
        <v>87</v>
      </c>
      <c r="AY2696" s="279" t="s">
        <v>222</v>
      </c>
    </row>
    <row r="2697" s="2" customFormat="1" ht="24.15" customHeight="1">
      <c r="A2697" s="40"/>
      <c r="B2697" s="41"/>
      <c r="C2697" s="229" t="s">
        <v>2215</v>
      </c>
      <c r="D2697" s="229" t="s">
        <v>225</v>
      </c>
      <c r="E2697" s="230" t="s">
        <v>2216</v>
      </c>
      <c r="F2697" s="231" t="s">
        <v>2217</v>
      </c>
      <c r="G2697" s="232" t="s">
        <v>228</v>
      </c>
      <c r="H2697" s="233">
        <v>1.8</v>
      </c>
      <c r="I2697" s="234"/>
      <c r="J2697" s="235">
        <f>ROUND(I2697*H2697,2)</f>
        <v>0</v>
      </c>
      <c r="K2697" s="231" t="s">
        <v>229</v>
      </c>
      <c r="L2697" s="46"/>
      <c r="M2697" s="236" t="s">
        <v>1</v>
      </c>
      <c r="N2697" s="237" t="s">
        <v>45</v>
      </c>
      <c r="O2697" s="93"/>
      <c r="P2697" s="238">
        <f>O2697*H2697</f>
        <v>0</v>
      </c>
      <c r="Q2697" s="238">
        <v>0.00058</v>
      </c>
      <c r="R2697" s="238">
        <f>Q2697*H2697</f>
        <v>0.001044</v>
      </c>
      <c r="S2697" s="238">
        <v>0</v>
      </c>
      <c r="T2697" s="239">
        <f>S2697*H2697</f>
        <v>0</v>
      </c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R2697" s="240" t="s">
        <v>267</v>
      </c>
      <c r="AT2697" s="240" t="s">
        <v>225</v>
      </c>
      <c r="AU2697" s="240" t="s">
        <v>89</v>
      </c>
      <c r="AY2697" s="19" t="s">
        <v>222</v>
      </c>
      <c r="BE2697" s="241">
        <f>IF(N2697="základní",J2697,0)</f>
        <v>0</v>
      </c>
      <c r="BF2697" s="241">
        <f>IF(N2697="snížená",J2697,0)</f>
        <v>0</v>
      </c>
      <c r="BG2697" s="241">
        <f>IF(N2697="zákl. přenesená",J2697,0)</f>
        <v>0</v>
      </c>
      <c r="BH2697" s="241">
        <f>IF(N2697="sníž. přenesená",J2697,0)</f>
        <v>0</v>
      </c>
      <c r="BI2697" s="241">
        <f>IF(N2697="nulová",J2697,0)</f>
        <v>0</v>
      </c>
      <c r="BJ2697" s="19" t="s">
        <v>87</v>
      </c>
      <c r="BK2697" s="241">
        <f>ROUND(I2697*H2697,2)</f>
        <v>0</v>
      </c>
      <c r="BL2697" s="19" t="s">
        <v>267</v>
      </c>
      <c r="BM2697" s="240" t="s">
        <v>2218</v>
      </c>
    </row>
    <row r="2698" s="2" customFormat="1">
      <c r="A2698" s="40"/>
      <c r="B2698" s="41"/>
      <c r="C2698" s="42"/>
      <c r="D2698" s="242" t="s">
        <v>231</v>
      </c>
      <c r="E2698" s="42"/>
      <c r="F2698" s="243" t="s">
        <v>2219</v>
      </c>
      <c r="G2698" s="42"/>
      <c r="H2698" s="42"/>
      <c r="I2698" s="244"/>
      <c r="J2698" s="42"/>
      <c r="K2698" s="42"/>
      <c r="L2698" s="46"/>
      <c r="M2698" s="245"/>
      <c r="N2698" s="246"/>
      <c r="O2698" s="93"/>
      <c r="P2698" s="93"/>
      <c r="Q2698" s="93"/>
      <c r="R2698" s="93"/>
      <c r="S2698" s="93"/>
      <c r="T2698" s="94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T2698" s="19" t="s">
        <v>231</v>
      </c>
      <c r="AU2698" s="19" t="s">
        <v>89</v>
      </c>
    </row>
    <row r="2699" s="13" customFormat="1">
      <c r="A2699" s="13"/>
      <c r="B2699" s="247"/>
      <c r="C2699" s="248"/>
      <c r="D2699" s="249" t="s">
        <v>233</v>
      </c>
      <c r="E2699" s="250" t="s">
        <v>1</v>
      </c>
      <c r="F2699" s="251" t="s">
        <v>2220</v>
      </c>
      <c r="G2699" s="248"/>
      <c r="H2699" s="250" t="s">
        <v>1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57" t="s">
        <v>233</v>
      </c>
      <c r="AU2699" s="257" t="s">
        <v>89</v>
      </c>
      <c r="AV2699" s="13" t="s">
        <v>87</v>
      </c>
      <c r="AW2699" s="13" t="s">
        <v>35</v>
      </c>
      <c r="AX2699" s="13" t="s">
        <v>80</v>
      </c>
      <c r="AY2699" s="257" t="s">
        <v>222</v>
      </c>
    </row>
    <row r="2700" s="14" customFormat="1">
      <c r="A2700" s="14"/>
      <c r="B2700" s="258"/>
      <c r="C2700" s="259"/>
      <c r="D2700" s="249" t="s">
        <v>233</v>
      </c>
      <c r="E2700" s="260" t="s">
        <v>1</v>
      </c>
      <c r="F2700" s="261" t="s">
        <v>2221</v>
      </c>
      <c r="G2700" s="259"/>
      <c r="H2700" s="262">
        <v>1.8</v>
      </c>
      <c r="I2700" s="263"/>
      <c r="J2700" s="259"/>
      <c r="K2700" s="259"/>
      <c r="L2700" s="264"/>
      <c r="M2700" s="265"/>
      <c r="N2700" s="266"/>
      <c r="O2700" s="266"/>
      <c r="P2700" s="266"/>
      <c r="Q2700" s="266"/>
      <c r="R2700" s="266"/>
      <c r="S2700" s="266"/>
      <c r="T2700" s="267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68" t="s">
        <v>233</v>
      </c>
      <c r="AU2700" s="268" t="s">
        <v>89</v>
      </c>
      <c r="AV2700" s="14" t="s">
        <v>89</v>
      </c>
      <c r="AW2700" s="14" t="s">
        <v>35</v>
      </c>
      <c r="AX2700" s="14" t="s">
        <v>80</v>
      </c>
      <c r="AY2700" s="268" t="s">
        <v>222</v>
      </c>
    </row>
    <row r="2701" s="15" customFormat="1">
      <c r="A2701" s="15"/>
      <c r="B2701" s="269"/>
      <c r="C2701" s="270"/>
      <c r="D2701" s="249" t="s">
        <v>233</v>
      </c>
      <c r="E2701" s="271" t="s">
        <v>1</v>
      </c>
      <c r="F2701" s="272" t="s">
        <v>242</v>
      </c>
      <c r="G2701" s="270"/>
      <c r="H2701" s="273">
        <v>1.8</v>
      </c>
      <c r="I2701" s="274"/>
      <c r="J2701" s="270"/>
      <c r="K2701" s="270"/>
      <c r="L2701" s="275"/>
      <c r="M2701" s="276"/>
      <c r="N2701" s="277"/>
      <c r="O2701" s="277"/>
      <c r="P2701" s="277"/>
      <c r="Q2701" s="277"/>
      <c r="R2701" s="277"/>
      <c r="S2701" s="277"/>
      <c r="T2701" s="278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79" t="s">
        <v>233</v>
      </c>
      <c r="AU2701" s="279" t="s">
        <v>89</v>
      </c>
      <c r="AV2701" s="15" t="s">
        <v>114</v>
      </c>
      <c r="AW2701" s="15" t="s">
        <v>35</v>
      </c>
      <c r="AX2701" s="15" t="s">
        <v>87</v>
      </c>
      <c r="AY2701" s="279" t="s">
        <v>222</v>
      </c>
    </row>
    <row r="2702" s="2" customFormat="1" ht="24.15" customHeight="1">
      <c r="A2702" s="40"/>
      <c r="B2702" s="41"/>
      <c r="C2702" s="229" t="s">
        <v>2222</v>
      </c>
      <c r="D2702" s="229" t="s">
        <v>225</v>
      </c>
      <c r="E2702" s="230" t="s">
        <v>2223</v>
      </c>
      <c r="F2702" s="231" t="s">
        <v>2224</v>
      </c>
      <c r="G2702" s="232" t="s">
        <v>228</v>
      </c>
      <c r="H2702" s="233">
        <v>0.90000000000000002</v>
      </c>
      <c r="I2702" s="234"/>
      <c r="J2702" s="235">
        <f>ROUND(I2702*H2702,2)</f>
        <v>0</v>
      </c>
      <c r="K2702" s="231" t="s">
        <v>229</v>
      </c>
      <c r="L2702" s="46"/>
      <c r="M2702" s="236" t="s">
        <v>1</v>
      </c>
      <c r="N2702" s="237" t="s">
        <v>45</v>
      </c>
      <c r="O2702" s="93"/>
      <c r="P2702" s="238">
        <f>O2702*H2702</f>
        <v>0</v>
      </c>
      <c r="Q2702" s="238">
        <v>0.00063000000000000003</v>
      </c>
      <c r="R2702" s="238">
        <f>Q2702*H2702</f>
        <v>0.00056700000000000001</v>
      </c>
      <c r="S2702" s="238">
        <v>0</v>
      </c>
      <c r="T2702" s="239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40" t="s">
        <v>114</v>
      </c>
      <c r="AT2702" s="240" t="s">
        <v>225</v>
      </c>
      <c r="AU2702" s="240" t="s">
        <v>89</v>
      </c>
      <c r="AY2702" s="19" t="s">
        <v>222</v>
      </c>
      <c r="BE2702" s="241">
        <f>IF(N2702="základní",J2702,0)</f>
        <v>0</v>
      </c>
      <c r="BF2702" s="241">
        <f>IF(N2702="snížená",J2702,0)</f>
        <v>0</v>
      </c>
      <c r="BG2702" s="241">
        <f>IF(N2702="zákl. přenesená",J2702,0)</f>
        <v>0</v>
      </c>
      <c r="BH2702" s="241">
        <f>IF(N2702="sníž. přenesená",J2702,0)</f>
        <v>0</v>
      </c>
      <c r="BI2702" s="241">
        <f>IF(N2702="nulová",J2702,0)</f>
        <v>0</v>
      </c>
      <c r="BJ2702" s="19" t="s">
        <v>87</v>
      </c>
      <c r="BK2702" s="241">
        <f>ROUND(I2702*H2702,2)</f>
        <v>0</v>
      </c>
      <c r="BL2702" s="19" t="s">
        <v>114</v>
      </c>
      <c r="BM2702" s="240" t="s">
        <v>2225</v>
      </c>
    </row>
    <row r="2703" s="2" customFormat="1">
      <c r="A2703" s="40"/>
      <c r="B2703" s="41"/>
      <c r="C2703" s="42"/>
      <c r="D2703" s="242" t="s">
        <v>231</v>
      </c>
      <c r="E2703" s="42"/>
      <c r="F2703" s="243" t="s">
        <v>2226</v>
      </c>
      <c r="G2703" s="42"/>
      <c r="H2703" s="42"/>
      <c r="I2703" s="244"/>
      <c r="J2703" s="42"/>
      <c r="K2703" s="42"/>
      <c r="L2703" s="46"/>
      <c r="M2703" s="245"/>
      <c r="N2703" s="246"/>
      <c r="O2703" s="93"/>
      <c r="P2703" s="93"/>
      <c r="Q2703" s="93"/>
      <c r="R2703" s="93"/>
      <c r="S2703" s="93"/>
      <c r="T2703" s="94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T2703" s="19" t="s">
        <v>231</v>
      </c>
      <c r="AU2703" s="19" t="s">
        <v>89</v>
      </c>
    </row>
    <row r="2704" s="13" customFormat="1">
      <c r="A2704" s="13"/>
      <c r="B2704" s="247"/>
      <c r="C2704" s="248"/>
      <c r="D2704" s="249" t="s">
        <v>233</v>
      </c>
      <c r="E2704" s="250" t="s">
        <v>1</v>
      </c>
      <c r="F2704" s="251" t="s">
        <v>2227</v>
      </c>
      <c r="G2704" s="248"/>
      <c r="H2704" s="250" t="s">
        <v>1</v>
      </c>
      <c r="I2704" s="252"/>
      <c r="J2704" s="248"/>
      <c r="K2704" s="248"/>
      <c r="L2704" s="253"/>
      <c r="M2704" s="254"/>
      <c r="N2704" s="255"/>
      <c r="O2704" s="255"/>
      <c r="P2704" s="255"/>
      <c r="Q2704" s="255"/>
      <c r="R2704" s="255"/>
      <c r="S2704" s="255"/>
      <c r="T2704" s="256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57" t="s">
        <v>233</v>
      </c>
      <c r="AU2704" s="257" t="s">
        <v>89</v>
      </c>
      <c r="AV2704" s="13" t="s">
        <v>87</v>
      </c>
      <c r="AW2704" s="13" t="s">
        <v>35</v>
      </c>
      <c r="AX2704" s="13" t="s">
        <v>80</v>
      </c>
      <c r="AY2704" s="257" t="s">
        <v>222</v>
      </c>
    </row>
    <row r="2705" s="14" customFormat="1">
      <c r="A2705" s="14"/>
      <c r="B2705" s="258"/>
      <c r="C2705" s="259"/>
      <c r="D2705" s="249" t="s">
        <v>233</v>
      </c>
      <c r="E2705" s="260" t="s">
        <v>1</v>
      </c>
      <c r="F2705" s="261" t="s">
        <v>2228</v>
      </c>
      <c r="G2705" s="259"/>
      <c r="H2705" s="262">
        <v>0.90000000000000002</v>
      </c>
      <c r="I2705" s="263"/>
      <c r="J2705" s="259"/>
      <c r="K2705" s="259"/>
      <c r="L2705" s="264"/>
      <c r="M2705" s="265"/>
      <c r="N2705" s="266"/>
      <c r="O2705" s="266"/>
      <c r="P2705" s="266"/>
      <c r="Q2705" s="266"/>
      <c r="R2705" s="266"/>
      <c r="S2705" s="266"/>
      <c r="T2705" s="267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8" t="s">
        <v>233</v>
      </c>
      <c r="AU2705" s="268" t="s">
        <v>89</v>
      </c>
      <c r="AV2705" s="14" t="s">
        <v>89</v>
      </c>
      <c r="AW2705" s="14" t="s">
        <v>35</v>
      </c>
      <c r="AX2705" s="14" t="s">
        <v>80</v>
      </c>
      <c r="AY2705" s="268" t="s">
        <v>222</v>
      </c>
    </row>
    <row r="2706" s="15" customFormat="1">
      <c r="A2706" s="15"/>
      <c r="B2706" s="269"/>
      <c r="C2706" s="270"/>
      <c r="D2706" s="249" t="s">
        <v>233</v>
      </c>
      <c r="E2706" s="271" t="s">
        <v>1</v>
      </c>
      <c r="F2706" s="272" t="s">
        <v>242</v>
      </c>
      <c r="G2706" s="270"/>
      <c r="H2706" s="273">
        <v>0.90000000000000002</v>
      </c>
      <c r="I2706" s="274"/>
      <c r="J2706" s="270"/>
      <c r="K2706" s="270"/>
      <c r="L2706" s="275"/>
      <c r="M2706" s="276"/>
      <c r="N2706" s="277"/>
      <c r="O2706" s="277"/>
      <c r="P2706" s="277"/>
      <c r="Q2706" s="277"/>
      <c r="R2706" s="277"/>
      <c r="S2706" s="277"/>
      <c r="T2706" s="278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79" t="s">
        <v>233</v>
      </c>
      <c r="AU2706" s="279" t="s">
        <v>89</v>
      </c>
      <c r="AV2706" s="15" t="s">
        <v>114</v>
      </c>
      <c r="AW2706" s="15" t="s">
        <v>35</v>
      </c>
      <c r="AX2706" s="15" t="s">
        <v>87</v>
      </c>
      <c r="AY2706" s="279" t="s">
        <v>222</v>
      </c>
    </row>
    <row r="2707" s="2" customFormat="1" ht="24.15" customHeight="1">
      <c r="A2707" s="40"/>
      <c r="B2707" s="41"/>
      <c r="C2707" s="280" t="s">
        <v>2229</v>
      </c>
      <c r="D2707" s="280" t="s">
        <v>367</v>
      </c>
      <c r="E2707" s="281" t="s">
        <v>2230</v>
      </c>
      <c r="F2707" s="282" t="s">
        <v>2231</v>
      </c>
      <c r="G2707" s="283" t="s">
        <v>228</v>
      </c>
      <c r="H2707" s="284">
        <v>2.7000000000000002</v>
      </c>
      <c r="I2707" s="285"/>
      <c r="J2707" s="286">
        <f>ROUND(I2707*H2707,2)</f>
        <v>0</v>
      </c>
      <c r="K2707" s="282" t="s">
        <v>229</v>
      </c>
      <c r="L2707" s="287"/>
      <c r="M2707" s="288" t="s">
        <v>1</v>
      </c>
      <c r="N2707" s="289" t="s">
        <v>45</v>
      </c>
      <c r="O2707" s="93"/>
      <c r="P2707" s="238">
        <f>O2707*H2707</f>
        <v>0</v>
      </c>
      <c r="Q2707" s="238">
        <v>0.01</v>
      </c>
      <c r="R2707" s="238">
        <f>Q2707*H2707</f>
        <v>0.027000000000000003</v>
      </c>
      <c r="S2707" s="238">
        <v>0</v>
      </c>
      <c r="T2707" s="239">
        <f>S2707*H2707</f>
        <v>0</v>
      </c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R2707" s="240" t="s">
        <v>299</v>
      </c>
      <c r="AT2707" s="240" t="s">
        <v>367</v>
      </c>
      <c r="AU2707" s="240" t="s">
        <v>89</v>
      </c>
      <c r="AY2707" s="19" t="s">
        <v>222</v>
      </c>
      <c r="BE2707" s="241">
        <f>IF(N2707="základní",J2707,0)</f>
        <v>0</v>
      </c>
      <c r="BF2707" s="241">
        <f>IF(N2707="snížená",J2707,0)</f>
        <v>0</v>
      </c>
      <c r="BG2707" s="241">
        <f>IF(N2707="zákl. přenesená",J2707,0)</f>
        <v>0</v>
      </c>
      <c r="BH2707" s="241">
        <f>IF(N2707="sníž. přenesená",J2707,0)</f>
        <v>0</v>
      </c>
      <c r="BI2707" s="241">
        <f>IF(N2707="nulová",J2707,0)</f>
        <v>0</v>
      </c>
      <c r="BJ2707" s="19" t="s">
        <v>87</v>
      </c>
      <c r="BK2707" s="241">
        <f>ROUND(I2707*H2707,2)</f>
        <v>0</v>
      </c>
      <c r="BL2707" s="19" t="s">
        <v>114</v>
      </c>
      <c r="BM2707" s="240" t="s">
        <v>2232</v>
      </c>
    </row>
    <row r="2708" s="2" customFormat="1" ht="16.5" customHeight="1">
      <c r="A2708" s="40"/>
      <c r="B2708" s="41"/>
      <c r="C2708" s="229" t="s">
        <v>1685</v>
      </c>
      <c r="D2708" s="229" t="s">
        <v>225</v>
      </c>
      <c r="E2708" s="230" t="s">
        <v>2233</v>
      </c>
      <c r="F2708" s="231" t="s">
        <v>2234</v>
      </c>
      <c r="G2708" s="232" t="s">
        <v>526</v>
      </c>
      <c r="H2708" s="233">
        <v>65.25</v>
      </c>
      <c r="I2708" s="234"/>
      <c r="J2708" s="235">
        <f>ROUND(I2708*H2708,2)</f>
        <v>0</v>
      </c>
      <c r="K2708" s="231" t="s">
        <v>229</v>
      </c>
      <c r="L2708" s="46"/>
      <c r="M2708" s="236" t="s">
        <v>1</v>
      </c>
      <c r="N2708" s="237" t="s">
        <v>45</v>
      </c>
      <c r="O2708" s="93"/>
      <c r="P2708" s="238">
        <f>O2708*H2708</f>
        <v>0</v>
      </c>
      <c r="Q2708" s="238">
        <v>0.00611</v>
      </c>
      <c r="R2708" s="238">
        <f>Q2708*H2708</f>
        <v>0.39867750000000002</v>
      </c>
      <c r="S2708" s="238">
        <v>0</v>
      </c>
      <c r="T2708" s="239">
        <f>S2708*H2708</f>
        <v>0</v>
      </c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R2708" s="240" t="s">
        <v>267</v>
      </c>
      <c r="AT2708" s="240" t="s">
        <v>225</v>
      </c>
      <c r="AU2708" s="240" t="s">
        <v>89</v>
      </c>
      <c r="AY2708" s="19" t="s">
        <v>222</v>
      </c>
      <c r="BE2708" s="241">
        <f>IF(N2708="základní",J2708,0)</f>
        <v>0</v>
      </c>
      <c r="BF2708" s="241">
        <f>IF(N2708="snížená",J2708,0)</f>
        <v>0</v>
      </c>
      <c r="BG2708" s="241">
        <f>IF(N2708="zákl. přenesená",J2708,0)</f>
        <v>0</v>
      </c>
      <c r="BH2708" s="241">
        <f>IF(N2708="sníž. přenesená",J2708,0)</f>
        <v>0</v>
      </c>
      <c r="BI2708" s="241">
        <f>IF(N2708="nulová",J2708,0)</f>
        <v>0</v>
      </c>
      <c r="BJ2708" s="19" t="s">
        <v>87</v>
      </c>
      <c r="BK2708" s="241">
        <f>ROUND(I2708*H2708,2)</f>
        <v>0</v>
      </c>
      <c r="BL2708" s="19" t="s">
        <v>267</v>
      </c>
      <c r="BM2708" s="240" t="s">
        <v>2235</v>
      </c>
    </row>
    <row r="2709" s="2" customFormat="1">
      <c r="A2709" s="40"/>
      <c r="B2709" s="41"/>
      <c r="C2709" s="42"/>
      <c r="D2709" s="242" t="s">
        <v>231</v>
      </c>
      <c r="E2709" s="42"/>
      <c r="F2709" s="243" t="s">
        <v>2236</v>
      </c>
      <c r="G2709" s="42"/>
      <c r="H2709" s="42"/>
      <c r="I2709" s="244"/>
      <c r="J2709" s="42"/>
      <c r="K2709" s="42"/>
      <c r="L2709" s="46"/>
      <c r="M2709" s="245"/>
      <c r="N2709" s="246"/>
      <c r="O2709" s="93"/>
      <c r="P2709" s="93"/>
      <c r="Q2709" s="93"/>
      <c r="R2709" s="93"/>
      <c r="S2709" s="93"/>
      <c r="T2709" s="94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T2709" s="19" t="s">
        <v>231</v>
      </c>
      <c r="AU2709" s="19" t="s">
        <v>89</v>
      </c>
    </row>
    <row r="2710" s="13" customFormat="1">
      <c r="A2710" s="13"/>
      <c r="B2710" s="247"/>
      <c r="C2710" s="248"/>
      <c r="D2710" s="249" t="s">
        <v>233</v>
      </c>
      <c r="E2710" s="250" t="s">
        <v>1</v>
      </c>
      <c r="F2710" s="251" t="s">
        <v>234</v>
      </c>
      <c r="G2710" s="248"/>
      <c r="H2710" s="250" t="s">
        <v>1</v>
      </c>
      <c r="I2710" s="252"/>
      <c r="J2710" s="248"/>
      <c r="K2710" s="248"/>
      <c r="L2710" s="253"/>
      <c r="M2710" s="254"/>
      <c r="N2710" s="255"/>
      <c r="O2710" s="255"/>
      <c r="P2710" s="255"/>
      <c r="Q2710" s="255"/>
      <c r="R2710" s="255"/>
      <c r="S2710" s="255"/>
      <c r="T2710" s="256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57" t="s">
        <v>233</v>
      </c>
      <c r="AU2710" s="257" t="s">
        <v>89</v>
      </c>
      <c r="AV2710" s="13" t="s">
        <v>87</v>
      </c>
      <c r="AW2710" s="13" t="s">
        <v>35</v>
      </c>
      <c r="AX2710" s="13" t="s">
        <v>80</v>
      </c>
      <c r="AY2710" s="257" t="s">
        <v>222</v>
      </c>
    </row>
    <row r="2711" s="13" customFormat="1">
      <c r="A2711" s="13"/>
      <c r="B2711" s="247"/>
      <c r="C2711" s="248"/>
      <c r="D2711" s="249" t="s">
        <v>233</v>
      </c>
      <c r="E2711" s="250" t="s">
        <v>1</v>
      </c>
      <c r="F2711" s="251" t="s">
        <v>235</v>
      </c>
      <c r="G2711" s="248"/>
      <c r="H2711" s="250" t="s">
        <v>1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57" t="s">
        <v>233</v>
      </c>
      <c r="AU2711" s="257" t="s">
        <v>89</v>
      </c>
      <c r="AV2711" s="13" t="s">
        <v>87</v>
      </c>
      <c r="AW2711" s="13" t="s">
        <v>35</v>
      </c>
      <c r="AX2711" s="13" t="s">
        <v>80</v>
      </c>
      <c r="AY2711" s="257" t="s">
        <v>222</v>
      </c>
    </row>
    <row r="2712" s="13" customFormat="1">
      <c r="A2712" s="13"/>
      <c r="B2712" s="247"/>
      <c r="C2712" s="248"/>
      <c r="D2712" s="249" t="s">
        <v>233</v>
      </c>
      <c r="E2712" s="250" t="s">
        <v>1</v>
      </c>
      <c r="F2712" s="251" t="s">
        <v>237</v>
      </c>
      <c r="G2712" s="248"/>
      <c r="H2712" s="250" t="s">
        <v>1</v>
      </c>
      <c r="I2712" s="252"/>
      <c r="J2712" s="248"/>
      <c r="K2712" s="248"/>
      <c r="L2712" s="253"/>
      <c r="M2712" s="254"/>
      <c r="N2712" s="255"/>
      <c r="O2712" s="255"/>
      <c r="P2712" s="255"/>
      <c r="Q2712" s="255"/>
      <c r="R2712" s="255"/>
      <c r="S2712" s="255"/>
      <c r="T2712" s="256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57" t="s">
        <v>233</v>
      </c>
      <c r="AU2712" s="257" t="s">
        <v>89</v>
      </c>
      <c r="AV2712" s="13" t="s">
        <v>87</v>
      </c>
      <c r="AW2712" s="13" t="s">
        <v>35</v>
      </c>
      <c r="AX2712" s="13" t="s">
        <v>80</v>
      </c>
      <c r="AY2712" s="257" t="s">
        <v>222</v>
      </c>
    </row>
    <row r="2713" s="13" customFormat="1">
      <c r="A2713" s="13"/>
      <c r="B2713" s="247"/>
      <c r="C2713" s="248"/>
      <c r="D2713" s="249" t="s">
        <v>233</v>
      </c>
      <c r="E2713" s="250" t="s">
        <v>1</v>
      </c>
      <c r="F2713" s="251" t="s">
        <v>2164</v>
      </c>
      <c r="G2713" s="248"/>
      <c r="H2713" s="250" t="s">
        <v>1</v>
      </c>
      <c r="I2713" s="252"/>
      <c r="J2713" s="248"/>
      <c r="K2713" s="248"/>
      <c r="L2713" s="253"/>
      <c r="M2713" s="254"/>
      <c r="N2713" s="255"/>
      <c r="O2713" s="255"/>
      <c r="P2713" s="255"/>
      <c r="Q2713" s="255"/>
      <c r="R2713" s="255"/>
      <c r="S2713" s="255"/>
      <c r="T2713" s="256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57" t="s">
        <v>233</v>
      </c>
      <c r="AU2713" s="257" t="s">
        <v>89</v>
      </c>
      <c r="AV2713" s="13" t="s">
        <v>87</v>
      </c>
      <c r="AW2713" s="13" t="s">
        <v>35</v>
      </c>
      <c r="AX2713" s="13" t="s">
        <v>80</v>
      </c>
      <c r="AY2713" s="257" t="s">
        <v>222</v>
      </c>
    </row>
    <row r="2714" s="14" customFormat="1">
      <c r="A2714" s="14"/>
      <c r="B2714" s="258"/>
      <c r="C2714" s="259"/>
      <c r="D2714" s="249" t="s">
        <v>233</v>
      </c>
      <c r="E2714" s="260" t="s">
        <v>1</v>
      </c>
      <c r="F2714" s="261" t="s">
        <v>2237</v>
      </c>
      <c r="G2714" s="259"/>
      <c r="H2714" s="262">
        <v>8.0500000000000007</v>
      </c>
      <c r="I2714" s="263"/>
      <c r="J2714" s="259"/>
      <c r="K2714" s="259"/>
      <c r="L2714" s="264"/>
      <c r="M2714" s="265"/>
      <c r="N2714" s="266"/>
      <c r="O2714" s="266"/>
      <c r="P2714" s="266"/>
      <c r="Q2714" s="266"/>
      <c r="R2714" s="266"/>
      <c r="S2714" s="266"/>
      <c r="T2714" s="267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68" t="s">
        <v>233</v>
      </c>
      <c r="AU2714" s="268" t="s">
        <v>89</v>
      </c>
      <c r="AV2714" s="14" t="s">
        <v>89</v>
      </c>
      <c r="AW2714" s="14" t="s">
        <v>35</v>
      </c>
      <c r="AX2714" s="14" t="s">
        <v>80</v>
      </c>
      <c r="AY2714" s="268" t="s">
        <v>222</v>
      </c>
    </row>
    <row r="2715" s="13" customFormat="1">
      <c r="A2715" s="13"/>
      <c r="B2715" s="247"/>
      <c r="C2715" s="248"/>
      <c r="D2715" s="249" t="s">
        <v>233</v>
      </c>
      <c r="E2715" s="250" t="s">
        <v>1</v>
      </c>
      <c r="F2715" s="251" t="s">
        <v>2169</v>
      </c>
      <c r="G2715" s="248"/>
      <c r="H2715" s="250" t="s">
        <v>1</v>
      </c>
      <c r="I2715" s="252"/>
      <c r="J2715" s="248"/>
      <c r="K2715" s="248"/>
      <c r="L2715" s="253"/>
      <c r="M2715" s="254"/>
      <c r="N2715" s="255"/>
      <c r="O2715" s="255"/>
      <c r="P2715" s="255"/>
      <c r="Q2715" s="255"/>
      <c r="R2715" s="255"/>
      <c r="S2715" s="255"/>
      <c r="T2715" s="256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57" t="s">
        <v>233</v>
      </c>
      <c r="AU2715" s="257" t="s">
        <v>89</v>
      </c>
      <c r="AV2715" s="13" t="s">
        <v>87</v>
      </c>
      <c r="AW2715" s="13" t="s">
        <v>35</v>
      </c>
      <c r="AX2715" s="13" t="s">
        <v>80</v>
      </c>
      <c r="AY2715" s="257" t="s">
        <v>222</v>
      </c>
    </row>
    <row r="2716" s="14" customFormat="1">
      <c r="A2716" s="14"/>
      <c r="B2716" s="258"/>
      <c r="C2716" s="259"/>
      <c r="D2716" s="249" t="s">
        <v>233</v>
      </c>
      <c r="E2716" s="260" t="s">
        <v>1</v>
      </c>
      <c r="F2716" s="261" t="s">
        <v>2238</v>
      </c>
      <c r="G2716" s="259"/>
      <c r="H2716" s="262">
        <v>5.3499999999999996</v>
      </c>
      <c r="I2716" s="263"/>
      <c r="J2716" s="259"/>
      <c r="K2716" s="259"/>
      <c r="L2716" s="264"/>
      <c r="M2716" s="265"/>
      <c r="N2716" s="266"/>
      <c r="O2716" s="266"/>
      <c r="P2716" s="266"/>
      <c r="Q2716" s="266"/>
      <c r="R2716" s="266"/>
      <c r="S2716" s="266"/>
      <c r="T2716" s="267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8" t="s">
        <v>233</v>
      </c>
      <c r="AU2716" s="268" t="s">
        <v>89</v>
      </c>
      <c r="AV2716" s="14" t="s">
        <v>89</v>
      </c>
      <c r="AW2716" s="14" t="s">
        <v>35</v>
      </c>
      <c r="AX2716" s="14" t="s">
        <v>80</v>
      </c>
      <c r="AY2716" s="268" t="s">
        <v>222</v>
      </c>
    </row>
    <row r="2717" s="13" customFormat="1">
      <c r="A2717" s="13"/>
      <c r="B2717" s="247"/>
      <c r="C2717" s="248"/>
      <c r="D2717" s="249" t="s">
        <v>233</v>
      </c>
      <c r="E2717" s="250" t="s">
        <v>1</v>
      </c>
      <c r="F2717" s="251" t="s">
        <v>2172</v>
      </c>
      <c r="G2717" s="248"/>
      <c r="H2717" s="250" t="s">
        <v>1</v>
      </c>
      <c r="I2717" s="252"/>
      <c r="J2717" s="248"/>
      <c r="K2717" s="248"/>
      <c r="L2717" s="253"/>
      <c r="M2717" s="254"/>
      <c r="N2717" s="255"/>
      <c r="O2717" s="255"/>
      <c r="P2717" s="255"/>
      <c r="Q2717" s="255"/>
      <c r="R2717" s="255"/>
      <c r="S2717" s="255"/>
      <c r="T2717" s="256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57" t="s">
        <v>233</v>
      </c>
      <c r="AU2717" s="257" t="s">
        <v>89</v>
      </c>
      <c r="AV2717" s="13" t="s">
        <v>87</v>
      </c>
      <c r="AW2717" s="13" t="s">
        <v>35</v>
      </c>
      <c r="AX2717" s="13" t="s">
        <v>80</v>
      </c>
      <c r="AY2717" s="257" t="s">
        <v>222</v>
      </c>
    </row>
    <row r="2718" s="14" customFormat="1">
      <c r="A2718" s="14"/>
      <c r="B2718" s="258"/>
      <c r="C2718" s="259"/>
      <c r="D2718" s="249" t="s">
        <v>233</v>
      </c>
      <c r="E2718" s="260" t="s">
        <v>1</v>
      </c>
      <c r="F2718" s="261" t="s">
        <v>2237</v>
      </c>
      <c r="G2718" s="259"/>
      <c r="H2718" s="262">
        <v>8.0500000000000007</v>
      </c>
      <c r="I2718" s="263"/>
      <c r="J2718" s="259"/>
      <c r="K2718" s="259"/>
      <c r="L2718" s="264"/>
      <c r="M2718" s="265"/>
      <c r="N2718" s="266"/>
      <c r="O2718" s="266"/>
      <c r="P2718" s="266"/>
      <c r="Q2718" s="266"/>
      <c r="R2718" s="266"/>
      <c r="S2718" s="266"/>
      <c r="T2718" s="267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68" t="s">
        <v>233</v>
      </c>
      <c r="AU2718" s="268" t="s">
        <v>89</v>
      </c>
      <c r="AV2718" s="14" t="s">
        <v>89</v>
      </c>
      <c r="AW2718" s="14" t="s">
        <v>35</v>
      </c>
      <c r="AX2718" s="14" t="s">
        <v>80</v>
      </c>
      <c r="AY2718" s="268" t="s">
        <v>222</v>
      </c>
    </row>
    <row r="2719" s="13" customFormat="1">
      <c r="A2719" s="13"/>
      <c r="B2719" s="247"/>
      <c r="C2719" s="248"/>
      <c r="D2719" s="249" t="s">
        <v>233</v>
      </c>
      <c r="E2719" s="250" t="s">
        <v>1</v>
      </c>
      <c r="F2719" s="251" t="s">
        <v>2173</v>
      </c>
      <c r="G2719" s="248"/>
      <c r="H2719" s="250" t="s">
        <v>1</v>
      </c>
      <c r="I2719" s="252"/>
      <c r="J2719" s="248"/>
      <c r="K2719" s="248"/>
      <c r="L2719" s="253"/>
      <c r="M2719" s="254"/>
      <c r="N2719" s="255"/>
      <c r="O2719" s="255"/>
      <c r="P2719" s="255"/>
      <c r="Q2719" s="255"/>
      <c r="R2719" s="255"/>
      <c r="S2719" s="255"/>
      <c r="T2719" s="256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57" t="s">
        <v>233</v>
      </c>
      <c r="AU2719" s="257" t="s">
        <v>89</v>
      </c>
      <c r="AV2719" s="13" t="s">
        <v>87</v>
      </c>
      <c r="AW2719" s="13" t="s">
        <v>35</v>
      </c>
      <c r="AX2719" s="13" t="s">
        <v>80</v>
      </c>
      <c r="AY2719" s="257" t="s">
        <v>222</v>
      </c>
    </row>
    <row r="2720" s="14" customFormat="1">
      <c r="A2720" s="14"/>
      <c r="B2720" s="258"/>
      <c r="C2720" s="259"/>
      <c r="D2720" s="249" t="s">
        <v>233</v>
      </c>
      <c r="E2720" s="260" t="s">
        <v>1</v>
      </c>
      <c r="F2720" s="261" t="s">
        <v>2238</v>
      </c>
      <c r="G2720" s="259"/>
      <c r="H2720" s="262">
        <v>5.3499999999999996</v>
      </c>
      <c r="I2720" s="263"/>
      <c r="J2720" s="259"/>
      <c r="K2720" s="259"/>
      <c r="L2720" s="264"/>
      <c r="M2720" s="265"/>
      <c r="N2720" s="266"/>
      <c r="O2720" s="266"/>
      <c r="P2720" s="266"/>
      <c r="Q2720" s="266"/>
      <c r="R2720" s="266"/>
      <c r="S2720" s="266"/>
      <c r="T2720" s="267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68" t="s">
        <v>233</v>
      </c>
      <c r="AU2720" s="268" t="s">
        <v>89</v>
      </c>
      <c r="AV2720" s="14" t="s">
        <v>89</v>
      </c>
      <c r="AW2720" s="14" t="s">
        <v>35</v>
      </c>
      <c r="AX2720" s="14" t="s">
        <v>80</v>
      </c>
      <c r="AY2720" s="268" t="s">
        <v>222</v>
      </c>
    </row>
    <row r="2721" s="13" customFormat="1">
      <c r="A2721" s="13"/>
      <c r="B2721" s="247"/>
      <c r="C2721" s="248"/>
      <c r="D2721" s="249" t="s">
        <v>233</v>
      </c>
      <c r="E2721" s="250" t="s">
        <v>1</v>
      </c>
      <c r="F2721" s="251" t="s">
        <v>2174</v>
      </c>
      <c r="G2721" s="248"/>
      <c r="H2721" s="250" t="s">
        <v>1</v>
      </c>
      <c r="I2721" s="252"/>
      <c r="J2721" s="248"/>
      <c r="K2721" s="248"/>
      <c r="L2721" s="253"/>
      <c r="M2721" s="254"/>
      <c r="N2721" s="255"/>
      <c r="O2721" s="255"/>
      <c r="P2721" s="255"/>
      <c r="Q2721" s="255"/>
      <c r="R2721" s="255"/>
      <c r="S2721" s="255"/>
      <c r="T2721" s="256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57" t="s">
        <v>233</v>
      </c>
      <c r="AU2721" s="257" t="s">
        <v>89</v>
      </c>
      <c r="AV2721" s="13" t="s">
        <v>87</v>
      </c>
      <c r="AW2721" s="13" t="s">
        <v>35</v>
      </c>
      <c r="AX2721" s="13" t="s">
        <v>80</v>
      </c>
      <c r="AY2721" s="257" t="s">
        <v>222</v>
      </c>
    </row>
    <row r="2722" s="14" customFormat="1">
      <c r="A2722" s="14"/>
      <c r="B2722" s="258"/>
      <c r="C2722" s="259"/>
      <c r="D2722" s="249" t="s">
        <v>233</v>
      </c>
      <c r="E2722" s="260" t="s">
        <v>1</v>
      </c>
      <c r="F2722" s="261" t="s">
        <v>2239</v>
      </c>
      <c r="G2722" s="259"/>
      <c r="H2722" s="262">
        <v>4.75</v>
      </c>
      <c r="I2722" s="263"/>
      <c r="J2722" s="259"/>
      <c r="K2722" s="259"/>
      <c r="L2722" s="264"/>
      <c r="M2722" s="265"/>
      <c r="N2722" s="266"/>
      <c r="O2722" s="266"/>
      <c r="P2722" s="266"/>
      <c r="Q2722" s="266"/>
      <c r="R2722" s="266"/>
      <c r="S2722" s="266"/>
      <c r="T2722" s="267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68" t="s">
        <v>233</v>
      </c>
      <c r="AU2722" s="268" t="s">
        <v>89</v>
      </c>
      <c r="AV2722" s="14" t="s">
        <v>89</v>
      </c>
      <c r="AW2722" s="14" t="s">
        <v>35</v>
      </c>
      <c r="AX2722" s="14" t="s">
        <v>80</v>
      </c>
      <c r="AY2722" s="268" t="s">
        <v>222</v>
      </c>
    </row>
    <row r="2723" s="13" customFormat="1">
      <c r="A2723" s="13"/>
      <c r="B2723" s="247"/>
      <c r="C2723" s="248"/>
      <c r="D2723" s="249" t="s">
        <v>233</v>
      </c>
      <c r="E2723" s="250" t="s">
        <v>1</v>
      </c>
      <c r="F2723" s="251" t="s">
        <v>2177</v>
      </c>
      <c r="G2723" s="248"/>
      <c r="H2723" s="250" t="s">
        <v>1</v>
      </c>
      <c r="I2723" s="252"/>
      <c r="J2723" s="248"/>
      <c r="K2723" s="248"/>
      <c r="L2723" s="253"/>
      <c r="M2723" s="254"/>
      <c r="N2723" s="255"/>
      <c r="O2723" s="255"/>
      <c r="P2723" s="255"/>
      <c r="Q2723" s="255"/>
      <c r="R2723" s="255"/>
      <c r="S2723" s="255"/>
      <c r="T2723" s="256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57" t="s">
        <v>233</v>
      </c>
      <c r="AU2723" s="257" t="s">
        <v>89</v>
      </c>
      <c r="AV2723" s="13" t="s">
        <v>87</v>
      </c>
      <c r="AW2723" s="13" t="s">
        <v>35</v>
      </c>
      <c r="AX2723" s="13" t="s">
        <v>80</v>
      </c>
      <c r="AY2723" s="257" t="s">
        <v>222</v>
      </c>
    </row>
    <row r="2724" s="14" customFormat="1">
      <c r="A2724" s="14"/>
      <c r="B2724" s="258"/>
      <c r="C2724" s="259"/>
      <c r="D2724" s="249" t="s">
        <v>233</v>
      </c>
      <c r="E2724" s="260" t="s">
        <v>1</v>
      </c>
      <c r="F2724" s="261" t="s">
        <v>2240</v>
      </c>
      <c r="G2724" s="259"/>
      <c r="H2724" s="262">
        <v>5.25</v>
      </c>
      <c r="I2724" s="263"/>
      <c r="J2724" s="259"/>
      <c r="K2724" s="259"/>
      <c r="L2724" s="264"/>
      <c r="M2724" s="265"/>
      <c r="N2724" s="266"/>
      <c r="O2724" s="266"/>
      <c r="P2724" s="266"/>
      <c r="Q2724" s="266"/>
      <c r="R2724" s="266"/>
      <c r="S2724" s="266"/>
      <c r="T2724" s="267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68" t="s">
        <v>233</v>
      </c>
      <c r="AU2724" s="268" t="s">
        <v>89</v>
      </c>
      <c r="AV2724" s="14" t="s">
        <v>89</v>
      </c>
      <c r="AW2724" s="14" t="s">
        <v>35</v>
      </c>
      <c r="AX2724" s="14" t="s">
        <v>80</v>
      </c>
      <c r="AY2724" s="268" t="s">
        <v>222</v>
      </c>
    </row>
    <row r="2725" s="13" customFormat="1">
      <c r="A2725" s="13"/>
      <c r="B2725" s="247"/>
      <c r="C2725" s="248"/>
      <c r="D2725" s="249" t="s">
        <v>233</v>
      </c>
      <c r="E2725" s="250" t="s">
        <v>1</v>
      </c>
      <c r="F2725" s="251" t="s">
        <v>2180</v>
      </c>
      <c r="G2725" s="248"/>
      <c r="H2725" s="250" t="s">
        <v>1</v>
      </c>
      <c r="I2725" s="252"/>
      <c r="J2725" s="248"/>
      <c r="K2725" s="248"/>
      <c r="L2725" s="253"/>
      <c r="M2725" s="254"/>
      <c r="N2725" s="255"/>
      <c r="O2725" s="255"/>
      <c r="P2725" s="255"/>
      <c r="Q2725" s="255"/>
      <c r="R2725" s="255"/>
      <c r="S2725" s="255"/>
      <c r="T2725" s="256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57" t="s">
        <v>233</v>
      </c>
      <c r="AU2725" s="257" t="s">
        <v>89</v>
      </c>
      <c r="AV2725" s="13" t="s">
        <v>87</v>
      </c>
      <c r="AW2725" s="13" t="s">
        <v>35</v>
      </c>
      <c r="AX2725" s="13" t="s">
        <v>80</v>
      </c>
      <c r="AY2725" s="257" t="s">
        <v>222</v>
      </c>
    </row>
    <row r="2726" s="14" customFormat="1">
      <c r="A2726" s="14"/>
      <c r="B2726" s="258"/>
      <c r="C2726" s="259"/>
      <c r="D2726" s="249" t="s">
        <v>233</v>
      </c>
      <c r="E2726" s="260" t="s">
        <v>1</v>
      </c>
      <c r="F2726" s="261" t="s">
        <v>2241</v>
      </c>
      <c r="G2726" s="259"/>
      <c r="H2726" s="262">
        <v>6.2999999999999998</v>
      </c>
      <c r="I2726" s="263"/>
      <c r="J2726" s="259"/>
      <c r="K2726" s="259"/>
      <c r="L2726" s="264"/>
      <c r="M2726" s="265"/>
      <c r="N2726" s="266"/>
      <c r="O2726" s="266"/>
      <c r="P2726" s="266"/>
      <c r="Q2726" s="266"/>
      <c r="R2726" s="266"/>
      <c r="S2726" s="266"/>
      <c r="T2726" s="267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68" t="s">
        <v>233</v>
      </c>
      <c r="AU2726" s="268" t="s">
        <v>89</v>
      </c>
      <c r="AV2726" s="14" t="s">
        <v>89</v>
      </c>
      <c r="AW2726" s="14" t="s">
        <v>35</v>
      </c>
      <c r="AX2726" s="14" t="s">
        <v>80</v>
      </c>
      <c r="AY2726" s="268" t="s">
        <v>222</v>
      </c>
    </row>
    <row r="2727" s="13" customFormat="1">
      <c r="A2727" s="13"/>
      <c r="B2727" s="247"/>
      <c r="C2727" s="248"/>
      <c r="D2727" s="249" t="s">
        <v>233</v>
      </c>
      <c r="E2727" s="250" t="s">
        <v>1</v>
      </c>
      <c r="F2727" s="251" t="s">
        <v>2184</v>
      </c>
      <c r="G2727" s="248"/>
      <c r="H2727" s="250" t="s">
        <v>1</v>
      </c>
      <c r="I2727" s="252"/>
      <c r="J2727" s="248"/>
      <c r="K2727" s="248"/>
      <c r="L2727" s="253"/>
      <c r="M2727" s="254"/>
      <c r="N2727" s="255"/>
      <c r="O2727" s="255"/>
      <c r="P2727" s="255"/>
      <c r="Q2727" s="255"/>
      <c r="R2727" s="255"/>
      <c r="S2727" s="255"/>
      <c r="T2727" s="256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57" t="s">
        <v>233</v>
      </c>
      <c r="AU2727" s="257" t="s">
        <v>89</v>
      </c>
      <c r="AV2727" s="13" t="s">
        <v>87</v>
      </c>
      <c r="AW2727" s="13" t="s">
        <v>35</v>
      </c>
      <c r="AX2727" s="13" t="s">
        <v>80</v>
      </c>
      <c r="AY2727" s="257" t="s">
        <v>222</v>
      </c>
    </row>
    <row r="2728" s="14" customFormat="1">
      <c r="A2728" s="14"/>
      <c r="B2728" s="258"/>
      <c r="C2728" s="259"/>
      <c r="D2728" s="249" t="s">
        <v>233</v>
      </c>
      <c r="E2728" s="260" t="s">
        <v>1</v>
      </c>
      <c r="F2728" s="261" t="s">
        <v>2242</v>
      </c>
      <c r="G2728" s="259"/>
      <c r="H2728" s="262">
        <v>3.2999999999999998</v>
      </c>
      <c r="I2728" s="263"/>
      <c r="J2728" s="259"/>
      <c r="K2728" s="259"/>
      <c r="L2728" s="264"/>
      <c r="M2728" s="265"/>
      <c r="N2728" s="266"/>
      <c r="O2728" s="266"/>
      <c r="P2728" s="266"/>
      <c r="Q2728" s="266"/>
      <c r="R2728" s="266"/>
      <c r="S2728" s="266"/>
      <c r="T2728" s="267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68" t="s">
        <v>233</v>
      </c>
      <c r="AU2728" s="268" t="s">
        <v>89</v>
      </c>
      <c r="AV2728" s="14" t="s">
        <v>89</v>
      </c>
      <c r="AW2728" s="14" t="s">
        <v>35</v>
      </c>
      <c r="AX2728" s="14" t="s">
        <v>80</v>
      </c>
      <c r="AY2728" s="268" t="s">
        <v>222</v>
      </c>
    </row>
    <row r="2729" s="13" customFormat="1">
      <c r="A2729" s="13"/>
      <c r="B2729" s="247"/>
      <c r="C2729" s="248"/>
      <c r="D2729" s="249" t="s">
        <v>233</v>
      </c>
      <c r="E2729" s="250" t="s">
        <v>1</v>
      </c>
      <c r="F2729" s="251" t="s">
        <v>2186</v>
      </c>
      <c r="G2729" s="248"/>
      <c r="H2729" s="250" t="s">
        <v>1</v>
      </c>
      <c r="I2729" s="252"/>
      <c r="J2729" s="248"/>
      <c r="K2729" s="248"/>
      <c r="L2729" s="253"/>
      <c r="M2729" s="254"/>
      <c r="N2729" s="255"/>
      <c r="O2729" s="255"/>
      <c r="P2729" s="255"/>
      <c r="Q2729" s="255"/>
      <c r="R2729" s="255"/>
      <c r="S2729" s="255"/>
      <c r="T2729" s="256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57" t="s">
        <v>233</v>
      </c>
      <c r="AU2729" s="257" t="s">
        <v>89</v>
      </c>
      <c r="AV2729" s="13" t="s">
        <v>87</v>
      </c>
      <c r="AW2729" s="13" t="s">
        <v>35</v>
      </c>
      <c r="AX2729" s="13" t="s">
        <v>80</v>
      </c>
      <c r="AY2729" s="257" t="s">
        <v>222</v>
      </c>
    </row>
    <row r="2730" s="14" customFormat="1">
      <c r="A2730" s="14"/>
      <c r="B2730" s="258"/>
      <c r="C2730" s="259"/>
      <c r="D2730" s="249" t="s">
        <v>233</v>
      </c>
      <c r="E2730" s="260" t="s">
        <v>1</v>
      </c>
      <c r="F2730" s="261" t="s">
        <v>2243</v>
      </c>
      <c r="G2730" s="259"/>
      <c r="H2730" s="262">
        <v>2.6000000000000001</v>
      </c>
      <c r="I2730" s="263"/>
      <c r="J2730" s="259"/>
      <c r="K2730" s="259"/>
      <c r="L2730" s="264"/>
      <c r="M2730" s="265"/>
      <c r="N2730" s="266"/>
      <c r="O2730" s="266"/>
      <c r="P2730" s="266"/>
      <c r="Q2730" s="266"/>
      <c r="R2730" s="266"/>
      <c r="S2730" s="266"/>
      <c r="T2730" s="267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68" t="s">
        <v>233</v>
      </c>
      <c r="AU2730" s="268" t="s">
        <v>89</v>
      </c>
      <c r="AV2730" s="14" t="s">
        <v>89</v>
      </c>
      <c r="AW2730" s="14" t="s">
        <v>35</v>
      </c>
      <c r="AX2730" s="14" t="s">
        <v>80</v>
      </c>
      <c r="AY2730" s="268" t="s">
        <v>222</v>
      </c>
    </row>
    <row r="2731" s="13" customFormat="1">
      <c r="A2731" s="13"/>
      <c r="B2731" s="247"/>
      <c r="C2731" s="248"/>
      <c r="D2731" s="249" t="s">
        <v>233</v>
      </c>
      <c r="E2731" s="250" t="s">
        <v>1</v>
      </c>
      <c r="F2731" s="251" t="s">
        <v>1441</v>
      </c>
      <c r="G2731" s="248"/>
      <c r="H2731" s="250" t="s">
        <v>1</v>
      </c>
      <c r="I2731" s="252"/>
      <c r="J2731" s="248"/>
      <c r="K2731" s="248"/>
      <c r="L2731" s="253"/>
      <c r="M2731" s="254"/>
      <c r="N2731" s="255"/>
      <c r="O2731" s="255"/>
      <c r="P2731" s="255"/>
      <c r="Q2731" s="255"/>
      <c r="R2731" s="255"/>
      <c r="S2731" s="255"/>
      <c r="T2731" s="256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57" t="s">
        <v>233</v>
      </c>
      <c r="AU2731" s="257" t="s">
        <v>89</v>
      </c>
      <c r="AV2731" s="13" t="s">
        <v>87</v>
      </c>
      <c r="AW2731" s="13" t="s">
        <v>35</v>
      </c>
      <c r="AX2731" s="13" t="s">
        <v>80</v>
      </c>
      <c r="AY2731" s="257" t="s">
        <v>222</v>
      </c>
    </row>
    <row r="2732" s="14" customFormat="1">
      <c r="A2732" s="14"/>
      <c r="B2732" s="258"/>
      <c r="C2732" s="259"/>
      <c r="D2732" s="249" t="s">
        <v>233</v>
      </c>
      <c r="E2732" s="260" t="s">
        <v>1</v>
      </c>
      <c r="F2732" s="261" t="s">
        <v>2244</v>
      </c>
      <c r="G2732" s="259"/>
      <c r="H2732" s="262">
        <v>12.75</v>
      </c>
      <c r="I2732" s="263"/>
      <c r="J2732" s="259"/>
      <c r="K2732" s="259"/>
      <c r="L2732" s="264"/>
      <c r="M2732" s="265"/>
      <c r="N2732" s="266"/>
      <c r="O2732" s="266"/>
      <c r="P2732" s="266"/>
      <c r="Q2732" s="266"/>
      <c r="R2732" s="266"/>
      <c r="S2732" s="266"/>
      <c r="T2732" s="267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68" t="s">
        <v>233</v>
      </c>
      <c r="AU2732" s="268" t="s">
        <v>89</v>
      </c>
      <c r="AV2732" s="14" t="s">
        <v>89</v>
      </c>
      <c r="AW2732" s="14" t="s">
        <v>35</v>
      </c>
      <c r="AX2732" s="14" t="s">
        <v>80</v>
      </c>
      <c r="AY2732" s="268" t="s">
        <v>222</v>
      </c>
    </row>
    <row r="2733" s="13" customFormat="1">
      <c r="A2733" s="13"/>
      <c r="B2733" s="247"/>
      <c r="C2733" s="248"/>
      <c r="D2733" s="249" t="s">
        <v>233</v>
      </c>
      <c r="E2733" s="250" t="s">
        <v>1</v>
      </c>
      <c r="F2733" s="251" t="s">
        <v>2245</v>
      </c>
      <c r="G2733" s="248"/>
      <c r="H2733" s="250" t="s">
        <v>1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57" t="s">
        <v>233</v>
      </c>
      <c r="AU2733" s="257" t="s">
        <v>89</v>
      </c>
      <c r="AV2733" s="13" t="s">
        <v>87</v>
      </c>
      <c r="AW2733" s="13" t="s">
        <v>35</v>
      </c>
      <c r="AX2733" s="13" t="s">
        <v>80</v>
      </c>
      <c r="AY2733" s="257" t="s">
        <v>222</v>
      </c>
    </row>
    <row r="2734" s="14" customFormat="1">
      <c r="A2734" s="14"/>
      <c r="B2734" s="258"/>
      <c r="C2734" s="259"/>
      <c r="D2734" s="249" t="s">
        <v>233</v>
      </c>
      <c r="E2734" s="260" t="s">
        <v>1</v>
      </c>
      <c r="F2734" s="261" t="s">
        <v>2246</v>
      </c>
      <c r="G2734" s="259"/>
      <c r="H2734" s="262">
        <v>3.5</v>
      </c>
      <c r="I2734" s="263"/>
      <c r="J2734" s="259"/>
      <c r="K2734" s="259"/>
      <c r="L2734" s="264"/>
      <c r="M2734" s="265"/>
      <c r="N2734" s="266"/>
      <c r="O2734" s="266"/>
      <c r="P2734" s="266"/>
      <c r="Q2734" s="266"/>
      <c r="R2734" s="266"/>
      <c r="S2734" s="266"/>
      <c r="T2734" s="267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68" t="s">
        <v>233</v>
      </c>
      <c r="AU2734" s="268" t="s">
        <v>89</v>
      </c>
      <c r="AV2734" s="14" t="s">
        <v>89</v>
      </c>
      <c r="AW2734" s="14" t="s">
        <v>35</v>
      </c>
      <c r="AX2734" s="14" t="s">
        <v>80</v>
      </c>
      <c r="AY2734" s="268" t="s">
        <v>222</v>
      </c>
    </row>
    <row r="2735" s="15" customFormat="1">
      <c r="A2735" s="15"/>
      <c r="B2735" s="269"/>
      <c r="C2735" s="270"/>
      <c r="D2735" s="249" t="s">
        <v>233</v>
      </c>
      <c r="E2735" s="271" t="s">
        <v>1</v>
      </c>
      <c r="F2735" s="272" t="s">
        <v>242</v>
      </c>
      <c r="G2735" s="270"/>
      <c r="H2735" s="273">
        <v>65.25</v>
      </c>
      <c r="I2735" s="274"/>
      <c r="J2735" s="270"/>
      <c r="K2735" s="270"/>
      <c r="L2735" s="275"/>
      <c r="M2735" s="276"/>
      <c r="N2735" s="277"/>
      <c r="O2735" s="277"/>
      <c r="P2735" s="277"/>
      <c r="Q2735" s="277"/>
      <c r="R2735" s="277"/>
      <c r="S2735" s="277"/>
      <c r="T2735" s="278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79" t="s">
        <v>233</v>
      </c>
      <c r="AU2735" s="279" t="s">
        <v>89</v>
      </c>
      <c r="AV2735" s="15" t="s">
        <v>114</v>
      </c>
      <c r="AW2735" s="15" t="s">
        <v>35</v>
      </c>
      <c r="AX2735" s="15" t="s">
        <v>87</v>
      </c>
      <c r="AY2735" s="279" t="s">
        <v>222</v>
      </c>
    </row>
    <row r="2736" s="2" customFormat="1" ht="16.5" customHeight="1">
      <c r="A2736" s="40"/>
      <c r="B2736" s="41"/>
      <c r="C2736" s="280" t="s">
        <v>2247</v>
      </c>
      <c r="D2736" s="280" t="s">
        <v>367</v>
      </c>
      <c r="E2736" s="281" t="s">
        <v>2248</v>
      </c>
      <c r="F2736" s="282" t="s">
        <v>2249</v>
      </c>
      <c r="G2736" s="283" t="s">
        <v>526</v>
      </c>
      <c r="H2736" s="284">
        <v>71.775000000000006</v>
      </c>
      <c r="I2736" s="285"/>
      <c r="J2736" s="286">
        <f>ROUND(I2736*H2736,2)</f>
        <v>0</v>
      </c>
      <c r="K2736" s="282" t="s">
        <v>229</v>
      </c>
      <c r="L2736" s="287"/>
      <c r="M2736" s="288" t="s">
        <v>1</v>
      </c>
      <c r="N2736" s="289" t="s">
        <v>45</v>
      </c>
      <c r="O2736" s="93"/>
      <c r="P2736" s="238">
        <f>O2736*H2736</f>
        <v>0</v>
      </c>
      <c r="Q2736" s="238">
        <v>0.00012</v>
      </c>
      <c r="R2736" s="238">
        <f>Q2736*H2736</f>
        <v>0.0086130000000000009</v>
      </c>
      <c r="S2736" s="238">
        <v>0</v>
      </c>
      <c r="T2736" s="239">
        <f>S2736*H2736</f>
        <v>0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40" t="s">
        <v>468</v>
      </c>
      <c r="AT2736" s="240" t="s">
        <v>367</v>
      </c>
      <c r="AU2736" s="240" t="s">
        <v>89</v>
      </c>
      <c r="AY2736" s="19" t="s">
        <v>222</v>
      </c>
      <c r="BE2736" s="241">
        <f>IF(N2736="základní",J2736,0)</f>
        <v>0</v>
      </c>
      <c r="BF2736" s="241">
        <f>IF(N2736="snížená",J2736,0)</f>
        <v>0</v>
      </c>
      <c r="BG2736" s="241">
        <f>IF(N2736="zákl. přenesená",J2736,0)</f>
        <v>0</v>
      </c>
      <c r="BH2736" s="241">
        <f>IF(N2736="sníž. přenesená",J2736,0)</f>
        <v>0</v>
      </c>
      <c r="BI2736" s="241">
        <f>IF(N2736="nulová",J2736,0)</f>
        <v>0</v>
      </c>
      <c r="BJ2736" s="19" t="s">
        <v>87</v>
      </c>
      <c r="BK2736" s="241">
        <f>ROUND(I2736*H2736,2)</f>
        <v>0</v>
      </c>
      <c r="BL2736" s="19" t="s">
        <v>267</v>
      </c>
      <c r="BM2736" s="240" t="s">
        <v>2250</v>
      </c>
    </row>
    <row r="2737" s="14" customFormat="1">
      <c r="A2737" s="14"/>
      <c r="B2737" s="258"/>
      <c r="C2737" s="259"/>
      <c r="D2737" s="249" t="s">
        <v>233</v>
      </c>
      <c r="E2737" s="260" t="s">
        <v>1</v>
      </c>
      <c r="F2737" s="261" t="s">
        <v>2251</v>
      </c>
      <c r="G2737" s="259"/>
      <c r="H2737" s="262">
        <v>71.775000000000006</v>
      </c>
      <c r="I2737" s="263"/>
      <c r="J2737" s="259"/>
      <c r="K2737" s="259"/>
      <c r="L2737" s="264"/>
      <c r="M2737" s="265"/>
      <c r="N2737" s="266"/>
      <c r="O2737" s="266"/>
      <c r="P2737" s="266"/>
      <c r="Q2737" s="266"/>
      <c r="R2737" s="266"/>
      <c r="S2737" s="266"/>
      <c r="T2737" s="267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8" t="s">
        <v>233</v>
      </c>
      <c r="AU2737" s="268" t="s">
        <v>89</v>
      </c>
      <c r="AV2737" s="14" t="s">
        <v>89</v>
      </c>
      <c r="AW2737" s="14" t="s">
        <v>35</v>
      </c>
      <c r="AX2737" s="14" t="s">
        <v>80</v>
      </c>
      <c r="AY2737" s="268" t="s">
        <v>222</v>
      </c>
    </row>
    <row r="2738" s="15" customFormat="1">
      <c r="A2738" s="15"/>
      <c r="B2738" s="269"/>
      <c r="C2738" s="270"/>
      <c r="D2738" s="249" t="s">
        <v>233</v>
      </c>
      <c r="E2738" s="271" t="s">
        <v>1</v>
      </c>
      <c r="F2738" s="272" t="s">
        <v>242</v>
      </c>
      <c r="G2738" s="270"/>
      <c r="H2738" s="273">
        <v>71.775000000000006</v>
      </c>
      <c r="I2738" s="274"/>
      <c r="J2738" s="270"/>
      <c r="K2738" s="270"/>
      <c r="L2738" s="275"/>
      <c r="M2738" s="276"/>
      <c r="N2738" s="277"/>
      <c r="O2738" s="277"/>
      <c r="P2738" s="277"/>
      <c r="Q2738" s="277"/>
      <c r="R2738" s="277"/>
      <c r="S2738" s="277"/>
      <c r="T2738" s="278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79" t="s">
        <v>233</v>
      </c>
      <c r="AU2738" s="279" t="s">
        <v>89</v>
      </c>
      <c r="AV2738" s="15" t="s">
        <v>114</v>
      </c>
      <c r="AW2738" s="15" t="s">
        <v>35</v>
      </c>
      <c r="AX2738" s="15" t="s">
        <v>87</v>
      </c>
      <c r="AY2738" s="279" t="s">
        <v>222</v>
      </c>
    </row>
    <row r="2739" s="2" customFormat="1" ht="16.5" customHeight="1">
      <c r="A2739" s="40"/>
      <c r="B2739" s="41"/>
      <c r="C2739" s="229" t="s">
        <v>1697</v>
      </c>
      <c r="D2739" s="229" t="s">
        <v>225</v>
      </c>
      <c r="E2739" s="230" t="s">
        <v>2252</v>
      </c>
      <c r="F2739" s="231" t="s">
        <v>2253</v>
      </c>
      <c r="G2739" s="232" t="s">
        <v>526</v>
      </c>
      <c r="H2739" s="233">
        <v>66.400000000000006</v>
      </c>
      <c r="I2739" s="234"/>
      <c r="J2739" s="235">
        <f>ROUND(I2739*H2739,2)</f>
        <v>0</v>
      </c>
      <c r="K2739" s="231" t="s">
        <v>229</v>
      </c>
      <c r="L2739" s="46"/>
      <c r="M2739" s="236" t="s">
        <v>1</v>
      </c>
      <c r="N2739" s="237" t="s">
        <v>45</v>
      </c>
      <c r="O2739" s="93"/>
      <c r="P2739" s="238">
        <f>O2739*H2739</f>
        <v>0</v>
      </c>
      <c r="Q2739" s="238">
        <v>3.0000000000000001E-05</v>
      </c>
      <c r="R2739" s="238">
        <f>Q2739*H2739</f>
        <v>0.0019920000000000003</v>
      </c>
      <c r="S2739" s="238">
        <v>0</v>
      </c>
      <c r="T2739" s="239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40" t="s">
        <v>267</v>
      </c>
      <c r="AT2739" s="240" t="s">
        <v>225</v>
      </c>
      <c r="AU2739" s="240" t="s">
        <v>89</v>
      </c>
      <c r="AY2739" s="19" t="s">
        <v>222</v>
      </c>
      <c r="BE2739" s="241">
        <f>IF(N2739="základní",J2739,0)</f>
        <v>0</v>
      </c>
      <c r="BF2739" s="241">
        <f>IF(N2739="snížená",J2739,0)</f>
        <v>0</v>
      </c>
      <c r="BG2739" s="241">
        <f>IF(N2739="zákl. přenesená",J2739,0)</f>
        <v>0</v>
      </c>
      <c r="BH2739" s="241">
        <f>IF(N2739="sníž. přenesená",J2739,0)</f>
        <v>0</v>
      </c>
      <c r="BI2739" s="241">
        <f>IF(N2739="nulová",J2739,0)</f>
        <v>0</v>
      </c>
      <c r="BJ2739" s="19" t="s">
        <v>87</v>
      </c>
      <c r="BK2739" s="241">
        <f>ROUND(I2739*H2739,2)</f>
        <v>0</v>
      </c>
      <c r="BL2739" s="19" t="s">
        <v>267</v>
      </c>
      <c r="BM2739" s="240" t="s">
        <v>2254</v>
      </c>
    </row>
    <row r="2740" s="2" customFormat="1">
      <c r="A2740" s="40"/>
      <c r="B2740" s="41"/>
      <c r="C2740" s="42"/>
      <c r="D2740" s="242" t="s">
        <v>231</v>
      </c>
      <c r="E2740" s="42"/>
      <c r="F2740" s="243" t="s">
        <v>2255</v>
      </c>
      <c r="G2740" s="42"/>
      <c r="H2740" s="42"/>
      <c r="I2740" s="244"/>
      <c r="J2740" s="42"/>
      <c r="K2740" s="42"/>
      <c r="L2740" s="46"/>
      <c r="M2740" s="245"/>
      <c r="N2740" s="246"/>
      <c r="O2740" s="93"/>
      <c r="P2740" s="93"/>
      <c r="Q2740" s="93"/>
      <c r="R2740" s="93"/>
      <c r="S2740" s="93"/>
      <c r="T2740" s="94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T2740" s="19" t="s">
        <v>231</v>
      </c>
      <c r="AU2740" s="19" t="s">
        <v>89</v>
      </c>
    </row>
    <row r="2741" s="13" customFormat="1">
      <c r="A2741" s="13"/>
      <c r="B2741" s="247"/>
      <c r="C2741" s="248"/>
      <c r="D2741" s="249" t="s">
        <v>233</v>
      </c>
      <c r="E2741" s="250" t="s">
        <v>1</v>
      </c>
      <c r="F2741" s="251" t="s">
        <v>2164</v>
      </c>
      <c r="G2741" s="248"/>
      <c r="H2741" s="250" t="s">
        <v>1</v>
      </c>
      <c r="I2741" s="252"/>
      <c r="J2741" s="248"/>
      <c r="K2741" s="248"/>
      <c r="L2741" s="253"/>
      <c r="M2741" s="254"/>
      <c r="N2741" s="255"/>
      <c r="O2741" s="255"/>
      <c r="P2741" s="255"/>
      <c r="Q2741" s="255"/>
      <c r="R2741" s="255"/>
      <c r="S2741" s="255"/>
      <c r="T2741" s="256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57" t="s">
        <v>233</v>
      </c>
      <c r="AU2741" s="257" t="s">
        <v>89</v>
      </c>
      <c r="AV2741" s="13" t="s">
        <v>87</v>
      </c>
      <c r="AW2741" s="13" t="s">
        <v>35</v>
      </c>
      <c r="AX2741" s="13" t="s">
        <v>80</v>
      </c>
      <c r="AY2741" s="257" t="s">
        <v>222</v>
      </c>
    </row>
    <row r="2742" s="14" customFormat="1">
      <c r="A2742" s="14"/>
      <c r="B2742" s="258"/>
      <c r="C2742" s="259"/>
      <c r="D2742" s="249" t="s">
        <v>233</v>
      </c>
      <c r="E2742" s="260" t="s">
        <v>1</v>
      </c>
      <c r="F2742" s="261" t="s">
        <v>2256</v>
      </c>
      <c r="G2742" s="259"/>
      <c r="H2742" s="262">
        <v>8.4000000000000004</v>
      </c>
      <c r="I2742" s="263"/>
      <c r="J2742" s="259"/>
      <c r="K2742" s="259"/>
      <c r="L2742" s="264"/>
      <c r="M2742" s="265"/>
      <c r="N2742" s="266"/>
      <c r="O2742" s="266"/>
      <c r="P2742" s="266"/>
      <c r="Q2742" s="266"/>
      <c r="R2742" s="266"/>
      <c r="S2742" s="266"/>
      <c r="T2742" s="267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8" t="s">
        <v>233</v>
      </c>
      <c r="AU2742" s="268" t="s">
        <v>89</v>
      </c>
      <c r="AV2742" s="14" t="s">
        <v>89</v>
      </c>
      <c r="AW2742" s="14" t="s">
        <v>35</v>
      </c>
      <c r="AX2742" s="14" t="s">
        <v>80</v>
      </c>
      <c r="AY2742" s="268" t="s">
        <v>222</v>
      </c>
    </row>
    <row r="2743" s="13" customFormat="1">
      <c r="A2743" s="13"/>
      <c r="B2743" s="247"/>
      <c r="C2743" s="248"/>
      <c r="D2743" s="249" t="s">
        <v>233</v>
      </c>
      <c r="E2743" s="250" t="s">
        <v>1</v>
      </c>
      <c r="F2743" s="251" t="s">
        <v>2169</v>
      </c>
      <c r="G2743" s="248"/>
      <c r="H2743" s="250" t="s">
        <v>1</v>
      </c>
      <c r="I2743" s="252"/>
      <c r="J2743" s="248"/>
      <c r="K2743" s="248"/>
      <c r="L2743" s="253"/>
      <c r="M2743" s="254"/>
      <c r="N2743" s="255"/>
      <c r="O2743" s="255"/>
      <c r="P2743" s="255"/>
      <c r="Q2743" s="255"/>
      <c r="R2743" s="255"/>
      <c r="S2743" s="255"/>
      <c r="T2743" s="256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57" t="s">
        <v>233</v>
      </c>
      <c r="AU2743" s="257" t="s">
        <v>89</v>
      </c>
      <c r="AV2743" s="13" t="s">
        <v>87</v>
      </c>
      <c r="AW2743" s="13" t="s">
        <v>35</v>
      </c>
      <c r="AX2743" s="13" t="s">
        <v>80</v>
      </c>
      <c r="AY2743" s="257" t="s">
        <v>222</v>
      </c>
    </row>
    <row r="2744" s="14" customFormat="1">
      <c r="A2744" s="14"/>
      <c r="B2744" s="258"/>
      <c r="C2744" s="259"/>
      <c r="D2744" s="249" t="s">
        <v>233</v>
      </c>
      <c r="E2744" s="260" t="s">
        <v>1</v>
      </c>
      <c r="F2744" s="261" t="s">
        <v>2256</v>
      </c>
      <c r="G2744" s="259"/>
      <c r="H2744" s="262">
        <v>8.4000000000000004</v>
      </c>
      <c r="I2744" s="263"/>
      <c r="J2744" s="259"/>
      <c r="K2744" s="259"/>
      <c r="L2744" s="264"/>
      <c r="M2744" s="265"/>
      <c r="N2744" s="266"/>
      <c r="O2744" s="266"/>
      <c r="P2744" s="266"/>
      <c r="Q2744" s="266"/>
      <c r="R2744" s="266"/>
      <c r="S2744" s="266"/>
      <c r="T2744" s="267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68" t="s">
        <v>233</v>
      </c>
      <c r="AU2744" s="268" t="s">
        <v>89</v>
      </c>
      <c r="AV2744" s="14" t="s">
        <v>89</v>
      </c>
      <c r="AW2744" s="14" t="s">
        <v>35</v>
      </c>
      <c r="AX2744" s="14" t="s">
        <v>80</v>
      </c>
      <c r="AY2744" s="268" t="s">
        <v>222</v>
      </c>
    </row>
    <row r="2745" s="13" customFormat="1">
      <c r="A2745" s="13"/>
      <c r="B2745" s="247"/>
      <c r="C2745" s="248"/>
      <c r="D2745" s="249" t="s">
        <v>233</v>
      </c>
      <c r="E2745" s="250" t="s">
        <v>1</v>
      </c>
      <c r="F2745" s="251" t="s">
        <v>2172</v>
      </c>
      <c r="G2745" s="248"/>
      <c r="H2745" s="250" t="s">
        <v>1</v>
      </c>
      <c r="I2745" s="252"/>
      <c r="J2745" s="248"/>
      <c r="K2745" s="248"/>
      <c r="L2745" s="253"/>
      <c r="M2745" s="254"/>
      <c r="N2745" s="255"/>
      <c r="O2745" s="255"/>
      <c r="P2745" s="255"/>
      <c r="Q2745" s="255"/>
      <c r="R2745" s="255"/>
      <c r="S2745" s="255"/>
      <c r="T2745" s="256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57" t="s">
        <v>233</v>
      </c>
      <c r="AU2745" s="257" t="s">
        <v>89</v>
      </c>
      <c r="AV2745" s="13" t="s">
        <v>87</v>
      </c>
      <c r="AW2745" s="13" t="s">
        <v>35</v>
      </c>
      <c r="AX2745" s="13" t="s">
        <v>80</v>
      </c>
      <c r="AY2745" s="257" t="s">
        <v>222</v>
      </c>
    </row>
    <row r="2746" s="14" customFormat="1">
      <c r="A2746" s="14"/>
      <c r="B2746" s="258"/>
      <c r="C2746" s="259"/>
      <c r="D2746" s="249" t="s">
        <v>233</v>
      </c>
      <c r="E2746" s="260" t="s">
        <v>1</v>
      </c>
      <c r="F2746" s="261" t="s">
        <v>2256</v>
      </c>
      <c r="G2746" s="259"/>
      <c r="H2746" s="262">
        <v>8.4000000000000004</v>
      </c>
      <c r="I2746" s="263"/>
      <c r="J2746" s="259"/>
      <c r="K2746" s="259"/>
      <c r="L2746" s="264"/>
      <c r="M2746" s="265"/>
      <c r="N2746" s="266"/>
      <c r="O2746" s="266"/>
      <c r="P2746" s="266"/>
      <c r="Q2746" s="266"/>
      <c r="R2746" s="266"/>
      <c r="S2746" s="266"/>
      <c r="T2746" s="267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8" t="s">
        <v>233</v>
      </c>
      <c r="AU2746" s="268" t="s">
        <v>89</v>
      </c>
      <c r="AV2746" s="14" t="s">
        <v>89</v>
      </c>
      <c r="AW2746" s="14" t="s">
        <v>35</v>
      </c>
      <c r="AX2746" s="14" t="s">
        <v>80</v>
      </c>
      <c r="AY2746" s="268" t="s">
        <v>222</v>
      </c>
    </row>
    <row r="2747" s="13" customFormat="1">
      <c r="A2747" s="13"/>
      <c r="B2747" s="247"/>
      <c r="C2747" s="248"/>
      <c r="D2747" s="249" t="s">
        <v>233</v>
      </c>
      <c r="E2747" s="250" t="s">
        <v>1</v>
      </c>
      <c r="F2747" s="251" t="s">
        <v>2173</v>
      </c>
      <c r="G2747" s="248"/>
      <c r="H2747" s="250" t="s">
        <v>1</v>
      </c>
      <c r="I2747" s="252"/>
      <c r="J2747" s="248"/>
      <c r="K2747" s="248"/>
      <c r="L2747" s="253"/>
      <c r="M2747" s="254"/>
      <c r="N2747" s="255"/>
      <c r="O2747" s="255"/>
      <c r="P2747" s="255"/>
      <c r="Q2747" s="255"/>
      <c r="R2747" s="255"/>
      <c r="S2747" s="255"/>
      <c r="T2747" s="256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57" t="s">
        <v>233</v>
      </c>
      <c r="AU2747" s="257" t="s">
        <v>89</v>
      </c>
      <c r="AV2747" s="13" t="s">
        <v>87</v>
      </c>
      <c r="AW2747" s="13" t="s">
        <v>35</v>
      </c>
      <c r="AX2747" s="13" t="s">
        <v>80</v>
      </c>
      <c r="AY2747" s="257" t="s">
        <v>222</v>
      </c>
    </row>
    <row r="2748" s="14" customFormat="1">
      <c r="A2748" s="14"/>
      <c r="B2748" s="258"/>
      <c r="C2748" s="259"/>
      <c r="D2748" s="249" t="s">
        <v>233</v>
      </c>
      <c r="E2748" s="260" t="s">
        <v>1</v>
      </c>
      <c r="F2748" s="261" t="s">
        <v>2256</v>
      </c>
      <c r="G2748" s="259"/>
      <c r="H2748" s="262">
        <v>8.4000000000000004</v>
      </c>
      <c r="I2748" s="263"/>
      <c r="J2748" s="259"/>
      <c r="K2748" s="259"/>
      <c r="L2748" s="264"/>
      <c r="M2748" s="265"/>
      <c r="N2748" s="266"/>
      <c r="O2748" s="266"/>
      <c r="P2748" s="266"/>
      <c r="Q2748" s="266"/>
      <c r="R2748" s="266"/>
      <c r="S2748" s="266"/>
      <c r="T2748" s="267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68" t="s">
        <v>233</v>
      </c>
      <c r="AU2748" s="268" t="s">
        <v>89</v>
      </c>
      <c r="AV2748" s="14" t="s">
        <v>89</v>
      </c>
      <c r="AW2748" s="14" t="s">
        <v>35</v>
      </c>
      <c r="AX2748" s="14" t="s">
        <v>80</v>
      </c>
      <c r="AY2748" s="268" t="s">
        <v>222</v>
      </c>
    </row>
    <row r="2749" s="13" customFormat="1">
      <c r="A2749" s="13"/>
      <c r="B2749" s="247"/>
      <c r="C2749" s="248"/>
      <c r="D2749" s="249" t="s">
        <v>233</v>
      </c>
      <c r="E2749" s="250" t="s">
        <v>1</v>
      </c>
      <c r="F2749" s="251" t="s">
        <v>2174</v>
      </c>
      <c r="G2749" s="248"/>
      <c r="H2749" s="250" t="s">
        <v>1</v>
      </c>
      <c r="I2749" s="252"/>
      <c r="J2749" s="248"/>
      <c r="K2749" s="248"/>
      <c r="L2749" s="253"/>
      <c r="M2749" s="254"/>
      <c r="N2749" s="255"/>
      <c r="O2749" s="255"/>
      <c r="P2749" s="255"/>
      <c r="Q2749" s="255"/>
      <c r="R2749" s="255"/>
      <c r="S2749" s="255"/>
      <c r="T2749" s="256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57" t="s">
        <v>233</v>
      </c>
      <c r="AU2749" s="257" t="s">
        <v>89</v>
      </c>
      <c r="AV2749" s="13" t="s">
        <v>87</v>
      </c>
      <c r="AW2749" s="13" t="s">
        <v>35</v>
      </c>
      <c r="AX2749" s="13" t="s">
        <v>80</v>
      </c>
      <c r="AY2749" s="257" t="s">
        <v>222</v>
      </c>
    </row>
    <row r="2750" s="13" customFormat="1">
      <c r="A2750" s="13"/>
      <c r="B2750" s="247"/>
      <c r="C2750" s="248"/>
      <c r="D2750" s="249" t="s">
        <v>233</v>
      </c>
      <c r="E2750" s="250" t="s">
        <v>1</v>
      </c>
      <c r="F2750" s="251" t="s">
        <v>2257</v>
      </c>
      <c r="G2750" s="248"/>
      <c r="H2750" s="250" t="s">
        <v>1</v>
      </c>
      <c r="I2750" s="252"/>
      <c r="J2750" s="248"/>
      <c r="K2750" s="248"/>
      <c r="L2750" s="253"/>
      <c r="M2750" s="254"/>
      <c r="N2750" s="255"/>
      <c r="O2750" s="255"/>
      <c r="P2750" s="255"/>
      <c r="Q2750" s="255"/>
      <c r="R2750" s="255"/>
      <c r="S2750" s="255"/>
      <c r="T2750" s="256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57" t="s">
        <v>233</v>
      </c>
      <c r="AU2750" s="257" t="s">
        <v>89</v>
      </c>
      <c r="AV2750" s="13" t="s">
        <v>87</v>
      </c>
      <c r="AW2750" s="13" t="s">
        <v>35</v>
      </c>
      <c r="AX2750" s="13" t="s">
        <v>80</v>
      </c>
      <c r="AY2750" s="257" t="s">
        <v>222</v>
      </c>
    </row>
    <row r="2751" s="13" customFormat="1">
      <c r="A2751" s="13"/>
      <c r="B2751" s="247"/>
      <c r="C2751" s="248"/>
      <c r="D2751" s="249" t="s">
        <v>233</v>
      </c>
      <c r="E2751" s="250" t="s">
        <v>1</v>
      </c>
      <c r="F2751" s="251" t="s">
        <v>2177</v>
      </c>
      <c r="G2751" s="248"/>
      <c r="H2751" s="250" t="s">
        <v>1</v>
      </c>
      <c r="I2751" s="252"/>
      <c r="J2751" s="248"/>
      <c r="K2751" s="248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57" t="s">
        <v>233</v>
      </c>
      <c r="AU2751" s="257" t="s">
        <v>89</v>
      </c>
      <c r="AV2751" s="13" t="s">
        <v>87</v>
      </c>
      <c r="AW2751" s="13" t="s">
        <v>35</v>
      </c>
      <c r="AX2751" s="13" t="s">
        <v>80</v>
      </c>
      <c r="AY2751" s="257" t="s">
        <v>222</v>
      </c>
    </row>
    <row r="2752" s="14" customFormat="1">
      <c r="A2752" s="14"/>
      <c r="B2752" s="258"/>
      <c r="C2752" s="259"/>
      <c r="D2752" s="249" t="s">
        <v>233</v>
      </c>
      <c r="E2752" s="260" t="s">
        <v>1</v>
      </c>
      <c r="F2752" s="261" t="s">
        <v>2256</v>
      </c>
      <c r="G2752" s="259"/>
      <c r="H2752" s="262">
        <v>8.4000000000000004</v>
      </c>
      <c r="I2752" s="263"/>
      <c r="J2752" s="259"/>
      <c r="K2752" s="259"/>
      <c r="L2752" s="264"/>
      <c r="M2752" s="265"/>
      <c r="N2752" s="266"/>
      <c r="O2752" s="266"/>
      <c r="P2752" s="266"/>
      <c r="Q2752" s="266"/>
      <c r="R2752" s="266"/>
      <c r="S2752" s="266"/>
      <c r="T2752" s="267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68" t="s">
        <v>233</v>
      </c>
      <c r="AU2752" s="268" t="s">
        <v>89</v>
      </c>
      <c r="AV2752" s="14" t="s">
        <v>89</v>
      </c>
      <c r="AW2752" s="14" t="s">
        <v>35</v>
      </c>
      <c r="AX2752" s="14" t="s">
        <v>80</v>
      </c>
      <c r="AY2752" s="268" t="s">
        <v>222</v>
      </c>
    </row>
    <row r="2753" s="13" customFormat="1">
      <c r="A2753" s="13"/>
      <c r="B2753" s="247"/>
      <c r="C2753" s="248"/>
      <c r="D2753" s="249" t="s">
        <v>233</v>
      </c>
      <c r="E2753" s="250" t="s">
        <v>1</v>
      </c>
      <c r="F2753" s="251" t="s">
        <v>2180</v>
      </c>
      <c r="G2753" s="248"/>
      <c r="H2753" s="250" t="s">
        <v>1</v>
      </c>
      <c r="I2753" s="252"/>
      <c r="J2753" s="248"/>
      <c r="K2753" s="248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57" t="s">
        <v>233</v>
      </c>
      <c r="AU2753" s="257" t="s">
        <v>89</v>
      </c>
      <c r="AV2753" s="13" t="s">
        <v>87</v>
      </c>
      <c r="AW2753" s="13" t="s">
        <v>35</v>
      </c>
      <c r="AX2753" s="13" t="s">
        <v>80</v>
      </c>
      <c r="AY2753" s="257" t="s">
        <v>222</v>
      </c>
    </row>
    <row r="2754" s="14" customFormat="1">
      <c r="A2754" s="14"/>
      <c r="B2754" s="258"/>
      <c r="C2754" s="259"/>
      <c r="D2754" s="249" t="s">
        <v>233</v>
      </c>
      <c r="E2754" s="260" t="s">
        <v>1</v>
      </c>
      <c r="F2754" s="261" t="s">
        <v>2256</v>
      </c>
      <c r="G2754" s="259"/>
      <c r="H2754" s="262">
        <v>8.4000000000000004</v>
      </c>
      <c r="I2754" s="263"/>
      <c r="J2754" s="259"/>
      <c r="K2754" s="259"/>
      <c r="L2754" s="264"/>
      <c r="M2754" s="265"/>
      <c r="N2754" s="266"/>
      <c r="O2754" s="266"/>
      <c r="P2754" s="266"/>
      <c r="Q2754" s="266"/>
      <c r="R2754" s="266"/>
      <c r="S2754" s="266"/>
      <c r="T2754" s="267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68" t="s">
        <v>233</v>
      </c>
      <c r="AU2754" s="268" t="s">
        <v>89</v>
      </c>
      <c r="AV2754" s="14" t="s">
        <v>89</v>
      </c>
      <c r="AW2754" s="14" t="s">
        <v>35</v>
      </c>
      <c r="AX2754" s="14" t="s">
        <v>80</v>
      </c>
      <c r="AY2754" s="268" t="s">
        <v>222</v>
      </c>
    </row>
    <row r="2755" s="13" customFormat="1">
      <c r="A2755" s="13"/>
      <c r="B2755" s="247"/>
      <c r="C2755" s="248"/>
      <c r="D2755" s="249" t="s">
        <v>233</v>
      </c>
      <c r="E2755" s="250" t="s">
        <v>1</v>
      </c>
      <c r="F2755" s="251" t="s">
        <v>2184</v>
      </c>
      <c r="G2755" s="248"/>
      <c r="H2755" s="250" t="s">
        <v>1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57" t="s">
        <v>233</v>
      </c>
      <c r="AU2755" s="257" t="s">
        <v>89</v>
      </c>
      <c r="AV2755" s="13" t="s">
        <v>87</v>
      </c>
      <c r="AW2755" s="13" t="s">
        <v>35</v>
      </c>
      <c r="AX2755" s="13" t="s">
        <v>80</v>
      </c>
      <c r="AY2755" s="257" t="s">
        <v>222</v>
      </c>
    </row>
    <row r="2756" s="14" customFormat="1">
      <c r="A2756" s="14"/>
      <c r="B2756" s="258"/>
      <c r="C2756" s="259"/>
      <c r="D2756" s="249" t="s">
        <v>233</v>
      </c>
      <c r="E2756" s="260" t="s">
        <v>1</v>
      </c>
      <c r="F2756" s="261" t="s">
        <v>2258</v>
      </c>
      <c r="G2756" s="259"/>
      <c r="H2756" s="262">
        <v>4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8" t="s">
        <v>233</v>
      </c>
      <c r="AU2756" s="268" t="s">
        <v>89</v>
      </c>
      <c r="AV2756" s="14" t="s">
        <v>89</v>
      </c>
      <c r="AW2756" s="14" t="s">
        <v>35</v>
      </c>
      <c r="AX2756" s="14" t="s">
        <v>80</v>
      </c>
      <c r="AY2756" s="268" t="s">
        <v>222</v>
      </c>
    </row>
    <row r="2757" s="13" customFormat="1">
      <c r="A2757" s="13"/>
      <c r="B2757" s="247"/>
      <c r="C2757" s="248"/>
      <c r="D2757" s="249" t="s">
        <v>233</v>
      </c>
      <c r="E2757" s="250" t="s">
        <v>1</v>
      </c>
      <c r="F2757" s="251" t="s">
        <v>2186</v>
      </c>
      <c r="G2757" s="248"/>
      <c r="H2757" s="250" t="s">
        <v>1</v>
      </c>
      <c r="I2757" s="252"/>
      <c r="J2757" s="248"/>
      <c r="K2757" s="248"/>
      <c r="L2757" s="253"/>
      <c r="M2757" s="254"/>
      <c r="N2757" s="255"/>
      <c r="O2757" s="255"/>
      <c r="P2757" s="255"/>
      <c r="Q2757" s="255"/>
      <c r="R2757" s="255"/>
      <c r="S2757" s="255"/>
      <c r="T2757" s="256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57" t="s">
        <v>233</v>
      </c>
      <c r="AU2757" s="257" t="s">
        <v>89</v>
      </c>
      <c r="AV2757" s="13" t="s">
        <v>87</v>
      </c>
      <c r="AW2757" s="13" t="s">
        <v>35</v>
      </c>
      <c r="AX2757" s="13" t="s">
        <v>80</v>
      </c>
      <c r="AY2757" s="257" t="s">
        <v>222</v>
      </c>
    </row>
    <row r="2758" s="14" customFormat="1">
      <c r="A2758" s="14"/>
      <c r="B2758" s="258"/>
      <c r="C2758" s="259"/>
      <c r="D2758" s="249" t="s">
        <v>233</v>
      </c>
      <c r="E2758" s="260" t="s">
        <v>1</v>
      </c>
      <c r="F2758" s="261" t="s">
        <v>2258</v>
      </c>
      <c r="G2758" s="259"/>
      <c r="H2758" s="262">
        <v>4</v>
      </c>
      <c r="I2758" s="263"/>
      <c r="J2758" s="259"/>
      <c r="K2758" s="259"/>
      <c r="L2758" s="264"/>
      <c r="M2758" s="265"/>
      <c r="N2758" s="266"/>
      <c r="O2758" s="266"/>
      <c r="P2758" s="266"/>
      <c r="Q2758" s="266"/>
      <c r="R2758" s="266"/>
      <c r="S2758" s="266"/>
      <c r="T2758" s="267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8" t="s">
        <v>233</v>
      </c>
      <c r="AU2758" s="268" t="s">
        <v>89</v>
      </c>
      <c r="AV2758" s="14" t="s">
        <v>89</v>
      </c>
      <c r="AW2758" s="14" t="s">
        <v>35</v>
      </c>
      <c r="AX2758" s="14" t="s">
        <v>80</v>
      </c>
      <c r="AY2758" s="268" t="s">
        <v>222</v>
      </c>
    </row>
    <row r="2759" s="13" customFormat="1">
      <c r="A2759" s="13"/>
      <c r="B2759" s="247"/>
      <c r="C2759" s="248"/>
      <c r="D2759" s="249" t="s">
        <v>233</v>
      </c>
      <c r="E2759" s="250" t="s">
        <v>1</v>
      </c>
      <c r="F2759" s="251" t="s">
        <v>1441</v>
      </c>
      <c r="G2759" s="248"/>
      <c r="H2759" s="250" t="s">
        <v>1</v>
      </c>
      <c r="I2759" s="252"/>
      <c r="J2759" s="248"/>
      <c r="K2759" s="248"/>
      <c r="L2759" s="253"/>
      <c r="M2759" s="254"/>
      <c r="N2759" s="255"/>
      <c r="O2759" s="255"/>
      <c r="P2759" s="255"/>
      <c r="Q2759" s="255"/>
      <c r="R2759" s="255"/>
      <c r="S2759" s="255"/>
      <c r="T2759" s="256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57" t="s">
        <v>233</v>
      </c>
      <c r="AU2759" s="257" t="s">
        <v>89</v>
      </c>
      <c r="AV2759" s="13" t="s">
        <v>87</v>
      </c>
      <c r="AW2759" s="13" t="s">
        <v>35</v>
      </c>
      <c r="AX2759" s="13" t="s">
        <v>80</v>
      </c>
      <c r="AY2759" s="257" t="s">
        <v>222</v>
      </c>
    </row>
    <row r="2760" s="14" customFormat="1">
      <c r="A2760" s="14"/>
      <c r="B2760" s="258"/>
      <c r="C2760" s="259"/>
      <c r="D2760" s="249" t="s">
        <v>233</v>
      </c>
      <c r="E2760" s="260" t="s">
        <v>1</v>
      </c>
      <c r="F2760" s="261" t="s">
        <v>2259</v>
      </c>
      <c r="G2760" s="259"/>
      <c r="H2760" s="262">
        <v>8</v>
      </c>
      <c r="I2760" s="263"/>
      <c r="J2760" s="259"/>
      <c r="K2760" s="259"/>
      <c r="L2760" s="264"/>
      <c r="M2760" s="265"/>
      <c r="N2760" s="266"/>
      <c r="O2760" s="266"/>
      <c r="P2760" s="266"/>
      <c r="Q2760" s="266"/>
      <c r="R2760" s="266"/>
      <c r="S2760" s="266"/>
      <c r="T2760" s="267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68" t="s">
        <v>233</v>
      </c>
      <c r="AU2760" s="268" t="s">
        <v>89</v>
      </c>
      <c r="AV2760" s="14" t="s">
        <v>89</v>
      </c>
      <c r="AW2760" s="14" t="s">
        <v>35</v>
      </c>
      <c r="AX2760" s="14" t="s">
        <v>80</v>
      </c>
      <c r="AY2760" s="268" t="s">
        <v>222</v>
      </c>
    </row>
    <row r="2761" s="15" customFormat="1">
      <c r="A2761" s="15"/>
      <c r="B2761" s="269"/>
      <c r="C2761" s="270"/>
      <c r="D2761" s="249" t="s">
        <v>233</v>
      </c>
      <c r="E2761" s="271" t="s">
        <v>1</v>
      </c>
      <c r="F2761" s="272" t="s">
        <v>242</v>
      </c>
      <c r="G2761" s="270"/>
      <c r="H2761" s="273">
        <v>66.400000000000006</v>
      </c>
      <c r="I2761" s="274"/>
      <c r="J2761" s="270"/>
      <c r="K2761" s="270"/>
      <c r="L2761" s="275"/>
      <c r="M2761" s="276"/>
      <c r="N2761" s="277"/>
      <c r="O2761" s="277"/>
      <c r="P2761" s="277"/>
      <c r="Q2761" s="277"/>
      <c r="R2761" s="277"/>
      <c r="S2761" s="277"/>
      <c r="T2761" s="278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79" t="s">
        <v>233</v>
      </c>
      <c r="AU2761" s="279" t="s">
        <v>89</v>
      </c>
      <c r="AV2761" s="15" t="s">
        <v>114</v>
      </c>
      <c r="AW2761" s="15" t="s">
        <v>35</v>
      </c>
      <c r="AX2761" s="15" t="s">
        <v>87</v>
      </c>
      <c r="AY2761" s="279" t="s">
        <v>222</v>
      </c>
    </row>
    <row r="2762" s="2" customFormat="1" ht="24.15" customHeight="1">
      <c r="A2762" s="40"/>
      <c r="B2762" s="41"/>
      <c r="C2762" s="229" t="s">
        <v>2260</v>
      </c>
      <c r="D2762" s="229" t="s">
        <v>225</v>
      </c>
      <c r="E2762" s="230" t="s">
        <v>2261</v>
      </c>
      <c r="F2762" s="231" t="s">
        <v>2262</v>
      </c>
      <c r="G2762" s="232" t="s">
        <v>329</v>
      </c>
      <c r="H2762" s="233">
        <v>3.4889999999999999</v>
      </c>
      <c r="I2762" s="234"/>
      <c r="J2762" s="235">
        <f>ROUND(I2762*H2762,2)</f>
        <v>0</v>
      </c>
      <c r="K2762" s="231" t="s">
        <v>229</v>
      </c>
      <c r="L2762" s="46"/>
      <c r="M2762" s="236" t="s">
        <v>1</v>
      </c>
      <c r="N2762" s="237" t="s">
        <v>45</v>
      </c>
      <c r="O2762" s="93"/>
      <c r="P2762" s="238">
        <f>O2762*H2762</f>
        <v>0</v>
      </c>
      <c r="Q2762" s="238">
        <v>0</v>
      </c>
      <c r="R2762" s="238">
        <f>Q2762*H2762</f>
        <v>0</v>
      </c>
      <c r="S2762" s="238">
        <v>0</v>
      </c>
      <c r="T2762" s="239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40" t="s">
        <v>267</v>
      </c>
      <c r="AT2762" s="240" t="s">
        <v>225</v>
      </c>
      <c r="AU2762" s="240" t="s">
        <v>89</v>
      </c>
      <c r="AY2762" s="19" t="s">
        <v>222</v>
      </c>
      <c r="BE2762" s="241">
        <f>IF(N2762="základní",J2762,0)</f>
        <v>0</v>
      </c>
      <c r="BF2762" s="241">
        <f>IF(N2762="snížená",J2762,0)</f>
        <v>0</v>
      </c>
      <c r="BG2762" s="241">
        <f>IF(N2762="zákl. přenesená",J2762,0)</f>
        <v>0</v>
      </c>
      <c r="BH2762" s="241">
        <f>IF(N2762="sníž. přenesená",J2762,0)</f>
        <v>0</v>
      </c>
      <c r="BI2762" s="241">
        <f>IF(N2762="nulová",J2762,0)</f>
        <v>0</v>
      </c>
      <c r="BJ2762" s="19" t="s">
        <v>87</v>
      </c>
      <c r="BK2762" s="241">
        <f>ROUND(I2762*H2762,2)</f>
        <v>0</v>
      </c>
      <c r="BL2762" s="19" t="s">
        <v>267</v>
      </c>
      <c r="BM2762" s="240" t="s">
        <v>2263</v>
      </c>
    </row>
    <row r="2763" s="2" customFormat="1">
      <c r="A2763" s="40"/>
      <c r="B2763" s="41"/>
      <c r="C2763" s="42"/>
      <c r="D2763" s="242" t="s">
        <v>231</v>
      </c>
      <c r="E2763" s="42"/>
      <c r="F2763" s="243" t="s">
        <v>2264</v>
      </c>
      <c r="G2763" s="42"/>
      <c r="H2763" s="42"/>
      <c r="I2763" s="244"/>
      <c r="J2763" s="42"/>
      <c r="K2763" s="42"/>
      <c r="L2763" s="46"/>
      <c r="M2763" s="245"/>
      <c r="N2763" s="246"/>
      <c r="O2763" s="93"/>
      <c r="P2763" s="93"/>
      <c r="Q2763" s="93"/>
      <c r="R2763" s="93"/>
      <c r="S2763" s="93"/>
      <c r="T2763" s="94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231</v>
      </c>
      <c r="AU2763" s="19" t="s">
        <v>89</v>
      </c>
    </row>
    <row r="2764" s="12" customFormat="1" ht="22.8" customHeight="1">
      <c r="A2764" s="12"/>
      <c r="B2764" s="213"/>
      <c r="C2764" s="214"/>
      <c r="D2764" s="215" t="s">
        <v>79</v>
      </c>
      <c r="E2764" s="227" t="s">
        <v>2265</v>
      </c>
      <c r="F2764" s="227" t="s">
        <v>2266</v>
      </c>
      <c r="G2764" s="214"/>
      <c r="H2764" s="214"/>
      <c r="I2764" s="217"/>
      <c r="J2764" s="228">
        <f>BK2764</f>
        <v>0</v>
      </c>
      <c r="K2764" s="214"/>
      <c r="L2764" s="219"/>
      <c r="M2764" s="220"/>
      <c r="N2764" s="221"/>
      <c r="O2764" s="221"/>
      <c r="P2764" s="222">
        <f>SUM(P2765:P2851)</f>
        <v>0</v>
      </c>
      <c r="Q2764" s="221"/>
      <c r="R2764" s="222">
        <f>SUM(R2765:R2851)</f>
        <v>0.15282714000000003</v>
      </c>
      <c r="S2764" s="221"/>
      <c r="T2764" s="223">
        <f>SUM(T2765:T2851)</f>
        <v>0</v>
      </c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R2764" s="224" t="s">
        <v>89</v>
      </c>
      <c r="AT2764" s="225" t="s">
        <v>79</v>
      </c>
      <c r="AU2764" s="225" t="s">
        <v>87</v>
      </c>
      <c r="AY2764" s="224" t="s">
        <v>222</v>
      </c>
      <c r="BK2764" s="226">
        <f>SUM(BK2765:BK2851)</f>
        <v>0</v>
      </c>
    </row>
    <row r="2765" s="2" customFormat="1" ht="24.15" customHeight="1">
      <c r="A2765" s="40"/>
      <c r="B2765" s="41"/>
      <c r="C2765" s="229" t="s">
        <v>2267</v>
      </c>
      <c r="D2765" s="229" t="s">
        <v>225</v>
      </c>
      <c r="E2765" s="230" t="s">
        <v>2268</v>
      </c>
      <c r="F2765" s="231" t="s">
        <v>2269</v>
      </c>
      <c r="G2765" s="232" t="s">
        <v>228</v>
      </c>
      <c r="H2765" s="233">
        <v>62.420000000000002</v>
      </c>
      <c r="I2765" s="234"/>
      <c r="J2765" s="235">
        <f>ROUND(I2765*H2765,2)</f>
        <v>0</v>
      </c>
      <c r="K2765" s="231" t="s">
        <v>229</v>
      </c>
      <c r="L2765" s="46"/>
      <c r="M2765" s="236" t="s">
        <v>1</v>
      </c>
      <c r="N2765" s="237" t="s">
        <v>45</v>
      </c>
      <c r="O2765" s="93"/>
      <c r="P2765" s="238">
        <f>O2765*H2765</f>
        <v>0</v>
      </c>
      <c r="Q2765" s="238">
        <v>0.00036999999999999999</v>
      </c>
      <c r="R2765" s="238">
        <f>Q2765*H2765</f>
        <v>0.023095399999999999</v>
      </c>
      <c r="S2765" s="238">
        <v>0</v>
      </c>
      <c r="T2765" s="239">
        <f>S2765*H2765</f>
        <v>0</v>
      </c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R2765" s="240" t="s">
        <v>267</v>
      </c>
      <c r="AT2765" s="240" t="s">
        <v>225</v>
      </c>
      <c r="AU2765" s="240" t="s">
        <v>89</v>
      </c>
      <c r="AY2765" s="19" t="s">
        <v>222</v>
      </c>
      <c r="BE2765" s="241">
        <f>IF(N2765="základní",J2765,0)</f>
        <v>0</v>
      </c>
      <c r="BF2765" s="241">
        <f>IF(N2765="snížená",J2765,0)</f>
        <v>0</v>
      </c>
      <c r="BG2765" s="241">
        <f>IF(N2765="zákl. přenesená",J2765,0)</f>
        <v>0</v>
      </c>
      <c r="BH2765" s="241">
        <f>IF(N2765="sníž. přenesená",J2765,0)</f>
        <v>0</v>
      </c>
      <c r="BI2765" s="241">
        <f>IF(N2765="nulová",J2765,0)</f>
        <v>0</v>
      </c>
      <c r="BJ2765" s="19" t="s">
        <v>87</v>
      </c>
      <c r="BK2765" s="241">
        <f>ROUND(I2765*H2765,2)</f>
        <v>0</v>
      </c>
      <c r="BL2765" s="19" t="s">
        <v>267</v>
      </c>
      <c r="BM2765" s="240" t="s">
        <v>2270</v>
      </c>
    </row>
    <row r="2766" s="2" customFormat="1">
      <c r="A2766" s="40"/>
      <c r="B2766" s="41"/>
      <c r="C2766" s="42"/>
      <c r="D2766" s="242" t="s">
        <v>231</v>
      </c>
      <c r="E2766" s="42"/>
      <c r="F2766" s="243" t="s">
        <v>2271</v>
      </c>
      <c r="G2766" s="42"/>
      <c r="H2766" s="42"/>
      <c r="I2766" s="244"/>
      <c r="J2766" s="42"/>
      <c r="K2766" s="42"/>
      <c r="L2766" s="46"/>
      <c r="M2766" s="245"/>
      <c r="N2766" s="246"/>
      <c r="O2766" s="93"/>
      <c r="P2766" s="93"/>
      <c r="Q2766" s="93"/>
      <c r="R2766" s="93"/>
      <c r="S2766" s="93"/>
      <c r="T2766" s="94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T2766" s="19" t="s">
        <v>231</v>
      </c>
      <c r="AU2766" s="19" t="s">
        <v>89</v>
      </c>
    </row>
    <row r="2767" s="13" customFormat="1">
      <c r="A2767" s="13"/>
      <c r="B2767" s="247"/>
      <c r="C2767" s="248"/>
      <c r="D2767" s="249" t="s">
        <v>233</v>
      </c>
      <c r="E2767" s="250" t="s">
        <v>1</v>
      </c>
      <c r="F2767" s="251" t="s">
        <v>234</v>
      </c>
      <c r="G2767" s="248"/>
      <c r="H2767" s="250" t="s">
        <v>1</v>
      </c>
      <c r="I2767" s="252"/>
      <c r="J2767" s="248"/>
      <c r="K2767" s="248"/>
      <c r="L2767" s="253"/>
      <c r="M2767" s="254"/>
      <c r="N2767" s="255"/>
      <c r="O2767" s="255"/>
      <c r="P2767" s="255"/>
      <c r="Q2767" s="255"/>
      <c r="R2767" s="255"/>
      <c r="S2767" s="255"/>
      <c r="T2767" s="256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57" t="s">
        <v>233</v>
      </c>
      <c r="AU2767" s="257" t="s">
        <v>89</v>
      </c>
      <c r="AV2767" s="13" t="s">
        <v>87</v>
      </c>
      <c r="AW2767" s="13" t="s">
        <v>35</v>
      </c>
      <c r="AX2767" s="13" t="s">
        <v>80</v>
      </c>
      <c r="AY2767" s="257" t="s">
        <v>222</v>
      </c>
    </row>
    <row r="2768" s="13" customFormat="1">
      <c r="A2768" s="13"/>
      <c r="B2768" s="247"/>
      <c r="C2768" s="248"/>
      <c r="D2768" s="249" t="s">
        <v>233</v>
      </c>
      <c r="E2768" s="250" t="s">
        <v>1</v>
      </c>
      <c r="F2768" s="251" t="s">
        <v>235</v>
      </c>
      <c r="G2768" s="248"/>
      <c r="H2768" s="250" t="s">
        <v>1</v>
      </c>
      <c r="I2768" s="252"/>
      <c r="J2768" s="248"/>
      <c r="K2768" s="248"/>
      <c r="L2768" s="253"/>
      <c r="M2768" s="254"/>
      <c r="N2768" s="255"/>
      <c r="O2768" s="255"/>
      <c r="P2768" s="255"/>
      <c r="Q2768" s="255"/>
      <c r="R2768" s="255"/>
      <c r="S2768" s="255"/>
      <c r="T2768" s="256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57" t="s">
        <v>233</v>
      </c>
      <c r="AU2768" s="257" t="s">
        <v>89</v>
      </c>
      <c r="AV2768" s="13" t="s">
        <v>87</v>
      </c>
      <c r="AW2768" s="13" t="s">
        <v>35</v>
      </c>
      <c r="AX2768" s="13" t="s">
        <v>80</v>
      </c>
      <c r="AY2768" s="257" t="s">
        <v>222</v>
      </c>
    </row>
    <row r="2769" s="13" customFormat="1">
      <c r="A2769" s="13"/>
      <c r="B2769" s="247"/>
      <c r="C2769" s="248"/>
      <c r="D2769" s="249" t="s">
        <v>233</v>
      </c>
      <c r="E2769" s="250" t="s">
        <v>1</v>
      </c>
      <c r="F2769" s="251" t="s">
        <v>237</v>
      </c>
      <c r="G2769" s="248"/>
      <c r="H2769" s="250" t="s">
        <v>1</v>
      </c>
      <c r="I2769" s="252"/>
      <c r="J2769" s="248"/>
      <c r="K2769" s="248"/>
      <c r="L2769" s="253"/>
      <c r="M2769" s="254"/>
      <c r="N2769" s="255"/>
      <c r="O2769" s="255"/>
      <c r="P2769" s="255"/>
      <c r="Q2769" s="255"/>
      <c r="R2769" s="255"/>
      <c r="S2769" s="255"/>
      <c r="T2769" s="256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57" t="s">
        <v>233</v>
      </c>
      <c r="AU2769" s="257" t="s">
        <v>89</v>
      </c>
      <c r="AV2769" s="13" t="s">
        <v>87</v>
      </c>
      <c r="AW2769" s="13" t="s">
        <v>35</v>
      </c>
      <c r="AX2769" s="13" t="s">
        <v>80</v>
      </c>
      <c r="AY2769" s="257" t="s">
        <v>222</v>
      </c>
    </row>
    <row r="2770" s="13" customFormat="1">
      <c r="A2770" s="13"/>
      <c r="B2770" s="247"/>
      <c r="C2770" s="248"/>
      <c r="D2770" s="249" t="s">
        <v>233</v>
      </c>
      <c r="E2770" s="250" t="s">
        <v>1</v>
      </c>
      <c r="F2770" s="251" t="s">
        <v>1336</v>
      </c>
      <c r="G2770" s="248"/>
      <c r="H2770" s="250" t="s">
        <v>1</v>
      </c>
      <c r="I2770" s="252"/>
      <c r="J2770" s="248"/>
      <c r="K2770" s="248"/>
      <c r="L2770" s="253"/>
      <c r="M2770" s="254"/>
      <c r="N2770" s="255"/>
      <c r="O2770" s="255"/>
      <c r="P2770" s="255"/>
      <c r="Q2770" s="255"/>
      <c r="R2770" s="255"/>
      <c r="S2770" s="255"/>
      <c r="T2770" s="256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57" t="s">
        <v>233</v>
      </c>
      <c r="AU2770" s="257" t="s">
        <v>89</v>
      </c>
      <c r="AV2770" s="13" t="s">
        <v>87</v>
      </c>
      <c r="AW2770" s="13" t="s">
        <v>35</v>
      </c>
      <c r="AX2770" s="13" t="s">
        <v>80</v>
      </c>
      <c r="AY2770" s="257" t="s">
        <v>222</v>
      </c>
    </row>
    <row r="2771" s="14" customFormat="1">
      <c r="A2771" s="14"/>
      <c r="B2771" s="258"/>
      <c r="C2771" s="259"/>
      <c r="D2771" s="249" t="s">
        <v>233</v>
      </c>
      <c r="E2771" s="260" t="s">
        <v>1</v>
      </c>
      <c r="F2771" s="261" t="s">
        <v>1369</v>
      </c>
      <c r="G2771" s="259"/>
      <c r="H2771" s="262">
        <v>33.299999999999997</v>
      </c>
      <c r="I2771" s="263"/>
      <c r="J2771" s="259"/>
      <c r="K2771" s="259"/>
      <c r="L2771" s="264"/>
      <c r="M2771" s="265"/>
      <c r="N2771" s="266"/>
      <c r="O2771" s="266"/>
      <c r="P2771" s="266"/>
      <c r="Q2771" s="266"/>
      <c r="R2771" s="266"/>
      <c r="S2771" s="266"/>
      <c r="T2771" s="267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68" t="s">
        <v>233</v>
      </c>
      <c r="AU2771" s="268" t="s">
        <v>89</v>
      </c>
      <c r="AV2771" s="14" t="s">
        <v>89</v>
      </c>
      <c r="AW2771" s="14" t="s">
        <v>35</v>
      </c>
      <c r="AX2771" s="14" t="s">
        <v>80</v>
      </c>
      <c r="AY2771" s="268" t="s">
        <v>222</v>
      </c>
    </row>
    <row r="2772" s="13" customFormat="1">
      <c r="A2772" s="13"/>
      <c r="B2772" s="247"/>
      <c r="C2772" s="248"/>
      <c r="D2772" s="249" t="s">
        <v>233</v>
      </c>
      <c r="E2772" s="250" t="s">
        <v>1</v>
      </c>
      <c r="F2772" s="251" t="s">
        <v>2272</v>
      </c>
      <c r="G2772" s="248"/>
      <c r="H2772" s="250" t="s">
        <v>1</v>
      </c>
      <c r="I2772" s="252"/>
      <c r="J2772" s="248"/>
      <c r="K2772" s="248"/>
      <c r="L2772" s="253"/>
      <c r="M2772" s="254"/>
      <c r="N2772" s="255"/>
      <c r="O2772" s="255"/>
      <c r="P2772" s="255"/>
      <c r="Q2772" s="255"/>
      <c r="R2772" s="255"/>
      <c r="S2772" s="255"/>
      <c r="T2772" s="256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7" t="s">
        <v>233</v>
      </c>
      <c r="AU2772" s="257" t="s">
        <v>89</v>
      </c>
      <c r="AV2772" s="13" t="s">
        <v>87</v>
      </c>
      <c r="AW2772" s="13" t="s">
        <v>35</v>
      </c>
      <c r="AX2772" s="13" t="s">
        <v>80</v>
      </c>
      <c r="AY2772" s="257" t="s">
        <v>222</v>
      </c>
    </row>
    <row r="2773" s="14" customFormat="1">
      <c r="A2773" s="14"/>
      <c r="B2773" s="258"/>
      <c r="C2773" s="259"/>
      <c r="D2773" s="249" t="s">
        <v>233</v>
      </c>
      <c r="E2773" s="260" t="s">
        <v>1</v>
      </c>
      <c r="F2773" s="261" t="s">
        <v>2273</v>
      </c>
      <c r="G2773" s="259"/>
      <c r="H2773" s="262">
        <v>10.24</v>
      </c>
      <c r="I2773" s="263"/>
      <c r="J2773" s="259"/>
      <c r="K2773" s="259"/>
      <c r="L2773" s="264"/>
      <c r="M2773" s="265"/>
      <c r="N2773" s="266"/>
      <c r="O2773" s="266"/>
      <c r="P2773" s="266"/>
      <c r="Q2773" s="266"/>
      <c r="R2773" s="266"/>
      <c r="S2773" s="266"/>
      <c r="T2773" s="267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8" t="s">
        <v>233</v>
      </c>
      <c r="AU2773" s="268" t="s">
        <v>89</v>
      </c>
      <c r="AV2773" s="14" t="s">
        <v>89</v>
      </c>
      <c r="AW2773" s="14" t="s">
        <v>35</v>
      </c>
      <c r="AX2773" s="14" t="s">
        <v>80</v>
      </c>
      <c r="AY2773" s="268" t="s">
        <v>222</v>
      </c>
    </row>
    <row r="2774" s="14" customFormat="1">
      <c r="A2774" s="14"/>
      <c r="B2774" s="258"/>
      <c r="C2774" s="259"/>
      <c r="D2774" s="249" t="s">
        <v>233</v>
      </c>
      <c r="E2774" s="260" t="s">
        <v>1</v>
      </c>
      <c r="F2774" s="261" t="s">
        <v>2274</v>
      </c>
      <c r="G2774" s="259"/>
      <c r="H2774" s="262">
        <v>8.1600000000000001</v>
      </c>
      <c r="I2774" s="263"/>
      <c r="J2774" s="259"/>
      <c r="K2774" s="259"/>
      <c r="L2774" s="264"/>
      <c r="M2774" s="265"/>
      <c r="N2774" s="266"/>
      <c r="O2774" s="266"/>
      <c r="P2774" s="266"/>
      <c r="Q2774" s="266"/>
      <c r="R2774" s="266"/>
      <c r="S2774" s="266"/>
      <c r="T2774" s="267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68" t="s">
        <v>233</v>
      </c>
      <c r="AU2774" s="268" t="s">
        <v>89</v>
      </c>
      <c r="AV2774" s="14" t="s">
        <v>89</v>
      </c>
      <c r="AW2774" s="14" t="s">
        <v>35</v>
      </c>
      <c r="AX2774" s="14" t="s">
        <v>80</v>
      </c>
      <c r="AY2774" s="268" t="s">
        <v>222</v>
      </c>
    </row>
    <row r="2775" s="14" customFormat="1">
      <c r="A2775" s="14"/>
      <c r="B2775" s="258"/>
      <c r="C2775" s="259"/>
      <c r="D2775" s="249" t="s">
        <v>233</v>
      </c>
      <c r="E2775" s="260" t="s">
        <v>1</v>
      </c>
      <c r="F2775" s="261" t="s">
        <v>2275</v>
      </c>
      <c r="G2775" s="259"/>
      <c r="H2775" s="262">
        <v>10.720000000000001</v>
      </c>
      <c r="I2775" s="263"/>
      <c r="J2775" s="259"/>
      <c r="K2775" s="259"/>
      <c r="L2775" s="264"/>
      <c r="M2775" s="265"/>
      <c r="N2775" s="266"/>
      <c r="O2775" s="266"/>
      <c r="P2775" s="266"/>
      <c r="Q2775" s="266"/>
      <c r="R2775" s="266"/>
      <c r="S2775" s="266"/>
      <c r="T2775" s="267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68" t="s">
        <v>233</v>
      </c>
      <c r="AU2775" s="268" t="s">
        <v>89</v>
      </c>
      <c r="AV2775" s="14" t="s">
        <v>89</v>
      </c>
      <c r="AW2775" s="14" t="s">
        <v>35</v>
      </c>
      <c r="AX2775" s="14" t="s">
        <v>80</v>
      </c>
      <c r="AY2775" s="268" t="s">
        <v>222</v>
      </c>
    </row>
    <row r="2776" s="15" customFormat="1">
      <c r="A2776" s="15"/>
      <c r="B2776" s="269"/>
      <c r="C2776" s="270"/>
      <c r="D2776" s="249" t="s">
        <v>233</v>
      </c>
      <c r="E2776" s="271" t="s">
        <v>1</v>
      </c>
      <c r="F2776" s="272" t="s">
        <v>242</v>
      </c>
      <c r="G2776" s="270"/>
      <c r="H2776" s="273">
        <v>62.420000000000002</v>
      </c>
      <c r="I2776" s="274"/>
      <c r="J2776" s="270"/>
      <c r="K2776" s="270"/>
      <c r="L2776" s="275"/>
      <c r="M2776" s="276"/>
      <c r="N2776" s="277"/>
      <c r="O2776" s="277"/>
      <c r="P2776" s="277"/>
      <c r="Q2776" s="277"/>
      <c r="R2776" s="277"/>
      <c r="S2776" s="277"/>
      <c r="T2776" s="278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79" t="s">
        <v>233</v>
      </c>
      <c r="AU2776" s="279" t="s">
        <v>89</v>
      </c>
      <c r="AV2776" s="15" t="s">
        <v>114</v>
      </c>
      <c r="AW2776" s="15" t="s">
        <v>35</v>
      </c>
      <c r="AX2776" s="15" t="s">
        <v>87</v>
      </c>
      <c r="AY2776" s="279" t="s">
        <v>222</v>
      </c>
    </row>
    <row r="2777" s="2" customFormat="1" ht="24.15" customHeight="1">
      <c r="A2777" s="40"/>
      <c r="B2777" s="41"/>
      <c r="C2777" s="229" t="s">
        <v>2276</v>
      </c>
      <c r="D2777" s="229" t="s">
        <v>225</v>
      </c>
      <c r="E2777" s="230" t="s">
        <v>2277</v>
      </c>
      <c r="F2777" s="231" t="s">
        <v>2278</v>
      </c>
      <c r="G2777" s="232" t="s">
        <v>228</v>
      </c>
      <c r="H2777" s="233">
        <v>546.71000000000004</v>
      </c>
      <c r="I2777" s="234"/>
      <c r="J2777" s="235">
        <f>ROUND(I2777*H2777,2)</f>
        <v>0</v>
      </c>
      <c r="K2777" s="231" t="s">
        <v>229</v>
      </c>
      <c r="L2777" s="46"/>
      <c r="M2777" s="236" t="s">
        <v>1</v>
      </c>
      <c r="N2777" s="237" t="s">
        <v>45</v>
      </c>
      <c r="O2777" s="93"/>
      <c r="P2777" s="238">
        <f>O2777*H2777</f>
        <v>0</v>
      </c>
      <c r="Q2777" s="238">
        <v>0.00022000000000000001</v>
      </c>
      <c r="R2777" s="238">
        <f>Q2777*H2777</f>
        <v>0.12027620000000001</v>
      </c>
      <c r="S2777" s="238">
        <v>0</v>
      </c>
      <c r="T2777" s="239">
        <f>S2777*H2777</f>
        <v>0</v>
      </c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R2777" s="240" t="s">
        <v>267</v>
      </c>
      <c r="AT2777" s="240" t="s">
        <v>225</v>
      </c>
      <c r="AU2777" s="240" t="s">
        <v>89</v>
      </c>
      <c r="AY2777" s="19" t="s">
        <v>222</v>
      </c>
      <c r="BE2777" s="241">
        <f>IF(N2777="základní",J2777,0)</f>
        <v>0</v>
      </c>
      <c r="BF2777" s="241">
        <f>IF(N2777="snížená",J2777,0)</f>
        <v>0</v>
      </c>
      <c r="BG2777" s="241">
        <f>IF(N2777="zákl. přenesená",J2777,0)</f>
        <v>0</v>
      </c>
      <c r="BH2777" s="241">
        <f>IF(N2777="sníž. přenesená",J2777,0)</f>
        <v>0</v>
      </c>
      <c r="BI2777" s="241">
        <f>IF(N2777="nulová",J2777,0)</f>
        <v>0</v>
      </c>
      <c r="BJ2777" s="19" t="s">
        <v>87</v>
      </c>
      <c r="BK2777" s="241">
        <f>ROUND(I2777*H2777,2)</f>
        <v>0</v>
      </c>
      <c r="BL2777" s="19" t="s">
        <v>267</v>
      </c>
      <c r="BM2777" s="240" t="s">
        <v>2279</v>
      </c>
    </row>
    <row r="2778" s="2" customFormat="1">
      <c r="A2778" s="40"/>
      <c r="B2778" s="41"/>
      <c r="C2778" s="42"/>
      <c r="D2778" s="242" t="s">
        <v>231</v>
      </c>
      <c r="E2778" s="42"/>
      <c r="F2778" s="243" t="s">
        <v>2280</v>
      </c>
      <c r="G2778" s="42"/>
      <c r="H2778" s="42"/>
      <c r="I2778" s="244"/>
      <c r="J2778" s="42"/>
      <c r="K2778" s="42"/>
      <c r="L2778" s="46"/>
      <c r="M2778" s="245"/>
      <c r="N2778" s="246"/>
      <c r="O2778" s="93"/>
      <c r="P2778" s="93"/>
      <c r="Q2778" s="93"/>
      <c r="R2778" s="93"/>
      <c r="S2778" s="93"/>
      <c r="T2778" s="94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T2778" s="19" t="s">
        <v>231</v>
      </c>
      <c r="AU2778" s="19" t="s">
        <v>89</v>
      </c>
    </row>
    <row r="2779" s="13" customFormat="1">
      <c r="A2779" s="13"/>
      <c r="B2779" s="247"/>
      <c r="C2779" s="248"/>
      <c r="D2779" s="249" t="s">
        <v>233</v>
      </c>
      <c r="E2779" s="250" t="s">
        <v>1</v>
      </c>
      <c r="F2779" s="251" t="s">
        <v>2281</v>
      </c>
      <c r="G2779" s="248"/>
      <c r="H2779" s="250" t="s">
        <v>1</v>
      </c>
      <c r="I2779" s="252"/>
      <c r="J2779" s="248"/>
      <c r="K2779" s="248"/>
      <c r="L2779" s="253"/>
      <c r="M2779" s="254"/>
      <c r="N2779" s="255"/>
      <c r="O2779" s="255"/>
      <c r="P2779" s="255"/>
      <c r="Q2779" s="255"/>
      <c r="R2779" s="255"/>
      <c r="S2779" s="255"/>
      <c r="T2779" s="256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57" t="s">
        <v>233</v>
      </c>
      <c r="AU2779" s="257" t="s">
        <v>89</v>
      </c>
      <c r="AV2779" s="13" t="s">
        <v>87</v>
      </c>
      <c r="AW2779" s="13" t="s">
        <v>35</v>
      </c>
      <c r="AX2779" s="13" t="s">
        <v>80</v>
      </c>
      <c r="AY2779" s="257" t="s">
        <v>222</v>
      </c>
    </row>
    <row r="2780" s="14" customFormat="1">
      <c r="A2780" s="14"/>
      <c r="B2780" s="258"/>
      <c r="C2780" s="259"/>
      <c r="D2780" s="249" t="s">
        <v>233</v>
      </c>
      <c r="E2780" s="260" t="s">
        <v>1</v>
      </c>
      <c r="F2780" s="261" t="s">
        <v>2282</v>
      </c>
      <c r="G2780" s="259"/>
      <c r="H2780" s="262">
        <v>517.59000000000003</v>
      </c>
      <c r="I2780" s="263"/>
      <c r="J2780" s="259"/>
      <c r="K2780" s="259"/>
      <c r="L2780" s="264"/>
      <c r="M2780" s="265"/>
      <c r="N2780" s="266"/>
      <c r="O2780" s="266"/>
      <c r="P2780" s="266"/>
      <c r="Q2780" s="266"/>
      <c r="R2780" s="266"/>
      <c r="S2780" s="266"/>
      <c r="T2780" s="267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68" t="s">
        <v>233</v>
      </c>
      <c r="AU2780" s="268" t="s">
        <v>89</v>
      </c>
      <c r="AV2780" s="14" t="s">
        <v>89</v>
      </c>
      <c r="AW2780" s="14" t="s">
        <v>35</v>
      </c>
      <c r="AX2780" s="14" t="s">
        <v>80</v>
      </c>
      <c r="AY2780" s="268" t="s">
        <v>222</v>
      </c>
    </row>
    <row r="2781" s="13" customFormat="1">
      <c r="A2781" s="13"/>
      <c r="B2781" s="247"/>
      <c r="C2781" s="248"/>
      <c r="D2781" s="249" t="s">
        <v>233</v>
      </c>
      <c r="E2781" s="250" t="s">
        <v>1</v>
      </c>
      <c r="F2781" s="251" t="s">
        <v>2272</v>
      </c>
      <c r="G2781" s="248"/>
      <c r="H2781" s="250" t="s">
        <v>1</v>
      </c>
      <c r="I2781" s="252"/>
      <c r="J2781" s="248"/>
      <c r="K2781" s="248"/>
      <c r="L2781" s="253"/>
      <c r="M2781" s="254"/>
      <c r="N2781" s="255"/>
      <c r="O2781" s="255"/>
      <c r="P2781" s="255"/>
      <c r="Q2781" s="255"/>
      <c r="R2781" s="255"/>
      <c r="S2781" s="255"/>
      <c r="T2781" s="256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57" t="s">
        <v>233</v>
      </c>
      <c r="AU2781" s="257" t="s">
        <v>89</v>
      </c>
      <c r="AV2781" s="13" t="s">
        <v>87</v>
      </c>
      <c r="AW2781" s="13" t="s">
        <v>35</v>
      </c>
      <c r="AX2781" s="13" t="s">
        <v>80</v>
      </c>
      <c r="AY2781" s="257" t="s">
        <v>222</v>
      </c>
    </row>
    <row r="2782" s="14" customFormat="1">
      <c r="A2782" s="14"/>
      <c r="B2782" s="258"/>
      <c r="C2782" s="259"/>
      <c r="D2782" s="249" t="s">
        <v>233</v>
      </c>
      <c r="E2782" s="260" t="s">
        <v>1</v>
      </c>
      <c r="F2782" s="261" t="s">
        <v>2273</v>
      </c>
      <c r="G2782" s="259"/>
      <c r="H2782" s="262">
        <v>10.24</v>
      </c>
      <c r="I2782" s="263"/>
      <c r="J2782" s="259"/>
      <c r="K2782" s="259"/>
      <c r="L2782" s="264"/>
      <c r="M2782" s="265"/>
      <c r="N2782" s="266"/>
      <c r="O2782" s="266"/>
      <c r="P2782" s="266"/>
      <c r="Q2782" s="266"/>
      <c r="R2782" s="266"/>
      <c r="S2782" s="266"/>
      <c r="T2782" s="267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68" t="s">
        <v>233</v>
      </c>
      <c r="AU2782" s="268" t="s">
        <v>89</v>
      </c>
      <c r="AV2782" s="14" t="s">
        <v>89</v>
      </c>
      <c r="AW2782" s="14" t="s">
        <v>35</v>
      </c>
      <c r="AX2782" s="14" t="s">
        <v>80</v>
      </c>
      <c r="AY2782" s="268" t="s">
        <v>222</v>
      </c>
    </row>
    <row r="2783" s="14" customFormat="1">
      <c r="A2783" s="14"/>
      <c r="B2783" s="258"/>
      <c r="C2783" s="259"/>
      <c r="D2783" s="249" t="s">
        <v>233</v>
      </c>
      <c r="E2783" s="260" t="s">
        <v>1</v>
      </c>
      <c r="F2783" s="261" t="s">
        <v>2274</v>
      </c>
      <c r="G2783" s="259"/>
      <c r="H2783" s="262">
        <v>8.1600000000000001</v>
      </c>
      <c r="I2783" s="263"/>
      <c r="J2783" s="259"/>
      <c r="K2783" s="259"/>
      <c r="L2783" s="264"/>
      <c r="M2783" s="265"/>
      <c r="N2783" s="266"/>
      <c r="O2783" s="266"/>
      <c r="P2783" s="266"/>
      <c r="Q2783" s="266"/>
      <c r="R2783" s="266"/>
      <c r="S2783" s="266"/>
      <c r="T2783" s="267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8" t="s">
        <v>233</v>
      </c>
      <c r="AU2783" s="268" t="s">
        <v>89</v>
      </c>
      <c r="AV2783" s="14" t="s">
        <v>89</v>
      </c>
      <c r="AW2783" s="14" t="s">
        <v>35</v>
      </c>
      <c r="AX2783" s="14" t="s">
        <v>80</v>
      </c>
      <c r="AY2783" s="268" t="s">
        <v>222</v>
      </c>
    </row>
    <row r="2784" s="14" customFormat="1">
      <c r="A2784" s="14"/>
      <c r="B2784" s="258"/>
      <c r="C2784" s="259"/>
      <c r="D2784" s="249" t="s">
        <v>233</v>
      </c>
      <c r="E2784" s="260" t="s">
        <v>1</v>
      </c>
      <c r="F2784" s="261" t="s">
        <v>2275</v>
      </c>
      <c r="G2784" s="259"/>
      <c r="H2784" s="262">
        <v>10.720000000000001</v>
      </c>
      <c r="I2784" s="263"/>
      <c r="J2784" s="259"/>
      <c r="K2784" s="259"/>
      <c r="L2784" s="264"/>
      <c r="M2784" s="265"/>
      <c r="N2784" s="266"/>
      <c r="O2784" s="266"/>
      <c r="P2784" s="266"/>
      <c r="Q2784" s="266"/>
      <c r="R2784" s="266"/>
      <c r="S2784" s="266"/>
      <c r="T2784" s="267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8" t="s">
        <v>233</v>
      </c>
      <c r="AU2784" s="268" t="s">
        <v>89</v>
      </c>
      <c r="AV2784" s="14" t="s">
        <v>89</v>
      </c>
      <c r="AW2784" s="14" t="s">
        <v>35</v>
      </c>
      <c r="AX2784" s="14" t="s">
        <v>80</v>
      </c>
      <c r="AY2784" s="268" t="s">
        <v>222</v>
      </c>
    </row>
    <row r="2785" s="15" customFormat="1">
      <c r="A2785" s="15"/>
      <c r="B2785" s="269"/>
      <c r="C2785" s="270"/>
      <c r="D2785" s="249" t="s">
        <v>233</v>
      </c>
      <c r="E2785" s="271" t="s">
        <v>1</v>
      </c>
      <c r="F2785" s="272" t="s">
        <v>242</v>
      </c>
      <c r="G2785" s="270"/>
      <c r="H2785" s="273">
        <v>546.71000000000004</v>
      </c>
      <c r="I2785" s="274"/>
      <c r="J2785" s="270"/>
      <c r="K2785" s="270"/>
      <c r="L2785" s="275"/>
      <c r="M2785" s="276"/>
      <c r="N2785" s="277"/>
      <c r="O2785" s="277"/>
      <c r="P2785" s="277"/>
      <c r="Q2785" s="277"/>
      <c r="R2785" s="277"/>
      <c r="S2785" s="277"/>
      <c r="T2785" s="278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79" t="s">
        <v>233</v>
      </c>
      <c r="AU2785" s="279" t="s">
        <v>89</v>
      </c>
      <c r="AV2785" s="15" t="s">
        <v>114</v>
      </c>
      <c r="AW2785" s="15" t="s">
        <v>35</v>
      </c>
      <c r="AX2785" s="15" t="s">
        <v>87</v>
      </c>
      <c r="AY2785" s="279" t="s">
        <v>222</v>
      </c>
    </row>
    <row r="2786" s="2" customFormat="1" ht="24.15" customHeight="1">
      <c r="A2786" s="40"/>
      <c r="B2786" s="41"/>
      <c r="C2786" s="229" t="s">
        <v>2283</v>
      </c>
      <c r="D2786" s="229" t="s">
        <v>225</v>
      </c>
      <c r="E2786" s="230" t="s">
        <v>2284</v>
      </c>
      <c r="F2786" s="231" t="s">
        <v>2285</v>
      </c>
      <c r="G2786" s="232" t="s">
        <v>228</v>
      </c>
      <c r="H2786" s="233">
        <v>24.882999999999999</v>
      </c>
      <c r="I2786" s="234"/>
      <c r="J2786" s="235">
        <f>ROUND(I2786*H2786,2)</f>
        <v>0</v>
      </c>
      <c r="K2786" s="231" t="s">
        <v>229</v>
      </c>
      <c r="L2786" s="46"/>
      <c r="M2786" s="236" t="s">
        <v>1</v>
      </c>
      <c r="N2786" s="237" t="s">
        <v>45</v>
      </c>
      <c r="O2786" s="93"/>
      <c r="P2786" s="238">
        <f>O2786*H2786</f>
        <v>0</v>
      </c>
      <c r="Q2786" s="238">
        <v>0.00013999999999999999</v>
      </c>
      <c r="R2786" s="238">
        <f>Q2786*H2786</f>
        <v>0.0034836199999999998</v>
      </c>
      <c r="S2786" s="238">
        <v>0</v>
      </c>
      <c r="T2786" s="239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40" t="s">
        <v>267</v>
      </c>
      <c r="AT2786" s="240" t="s">
        <v>225</v>
      </c>
      <c r="AU2786" s="240" t="s">
        <v>89</v>
      </c>
      <c r="AY2786" s="19" t="s">
        <v>222</v>
      </c>
      <c r="BE2786" s="241">
        <f>IF(N2786="základní",J2786,0)</f>
        <v>0</v>
      </c>
      <c r="BF2786" s="241">
        <f>IF(N2786="snížená",J2786,0)</f>
        <v>0</v>
      </c>
      <c r="BG2786" s="241">
        <f>IF(N2786="zákl. přenesená",J2786,0)</f>
        <v>0</v>
      </c>
      <c r="BH2786" s="241">
        <f>IF(N2786="sníž. přenesená",J2786,0)</f>
        <v>0</v>
      </c>
      <c r="BI2786" s="241">
        <f>IF(N2786="nulová",J2786,0)</f>
        <v>0</v>
      </c>
      <c r="BJ2786" s="19" t="s">
        <v>87</v>
      </c>
      <c r="BK2786" s="241">
        <f>ROUND(I2786*H2786,2)</f>
        <v>0</v>
      </c>
      <c r="BL2786" s="19" t="s">
        <v>267</v>
      </c>
      <c r="BM2786" s="240" t="s">
        <v>2286</v>
      </c>
    </row>
    <row r="2787" s="2" customFormat="1">
      <c r="A2787" s="40"/>
      <c r="B2787" s="41"/>
      <c r="C2787" s="42"/>
      <c r="D2787" s="242" t="s">
        <v>231</v>
      </c>
      <c r="E2787" s="42"/>
      <c r="F2787" s="243" t="s">
        <v>2287</v>
      </c>
      <c r="G2787" s="42"/>
      <c r="H2787" s="42"/>
      <c r="I2787" s="244"/>
      <c r="J2787" s="42"/>
      <c r="K2787" s="42"/>
      <c r="L2787" s="46"/>
      <c r="M2787" s="245"/>
      <c r="N2787" s="246"/>
      <c r="O2787" s="93"/>
      <c r="P2787" s="93"/>
      <c r="Q2787" s="93"/>
      <c r="R2787" s="93"/>
      <c r="S2787" s="93"/>
      <c r="T2787" s="94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T2787" s="19" t="s">
        <v>231</v>
      </c>
      <c r="AU2787" s="19" t="s">
        <v>89</v>
      </c>
    </row>
    <row r="2788" s="13" customFormat="1">
      <c r="A2788" s="13"/>
      <c r="B2788" s="247"/>
      <c r="C2788" s="248"/>
      <c r="D2788" s="249" t="s">
        <v>233</v>
      </c>
      <c r="E2788" s="250" t="s">
        <v>1</v>
      </c>
      <c r="F2788" s="251" t="s">
        <v>1529</v>
      </c>
      <c r="G2788" s="248"/>
      <c r="H2788" s="250" t="s">
        <v>1</v>
      </c>
      <c r="I2788" s="252"/>
      <c r="J2788" s="248"/>
      <c r="K2788" s="248"/>
      <c r="L2788" s="253"/>
      <c r="M2788" s="254"/>
      <c r="N2788" s="255"/>
      <c r="O2788" s="255"/>
      <c r="P2788" s="255"/>
      <c r="Q2788" s="255"/>
      <c r="R2788" s="255"/>
      <c r="S2788" s="255"/>
      <c r="T2788" s="256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57" t="s">
        <v>233</v>
      </c>
      <c r="AU2788" s="257" t="s">
        <v>89</v>
      </c>
      <c r="AV2788" s="13" t="s">
        <v>87</v>
      </c>
      <c r="AW2788" s="13" t="s">
        <v>35</v>
      </c>
      <c r="AX2788" s="13" t="s">
        <v>80</v>
      </c>
      <c r="AY2788" s="257" t="s">
        <v>222</v>
      </c>
    </row>
    <row r="2789" s="13" customFormat="1">
      <c r="A2789" s="13"/>
      <c r="B2789" s="247"/>
      <c r="C2789" s="248"/>
      <c r="D2789" s="249" t="s">
        <v>233</v>
      </c>
      <c r="E2789" s="250" t="s">
        <v>1</v>
      </c>
      <c r="F2789" s="251" t="s">
        <v>875</v>
      </c>
      <c r="G2789" s="248"/>
      <c r="H2789" s="250" t="s">
        <v>1</v>
      </c>
      <c r="I2789" s="252"/>
      <c r="J2789" s="248"/>
      <c r="K2789" s="248"/>
      <c r="L2789" s="253"/>
      <c r="M2789" s="254"/>
      <c r="N2789" s="255"/>
      <c r="O2789" s="255"/>
      <c r="P2789" s="255"/>
      <c r="Q2789" s="255"/>
      <c r="R2789" s="255"/>
      <c r="S2789" s="255"/>
      <c r="T2789" s="256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57" t="s">
        <v>233</v>
      </c>
      <c r="AU2789" s="257" t="s">
        <v>89</v>
      </c>
      <c r="AV2789" s="13" t="s">
        <v>87</v>
      </c>
      <c r="AW2789" s="13" t="s">
        <v>35</v>
      </c>
      <c r="AX2789" s="13" t="s">
        <v>80</v>
      </c>
      <c r="AY2789" s="257" t="s">
        <v>222</v>
      </c>
    </row>
    <row r="2790" s="14" customFormat="1">
      <c r="A2790" s="14"/>
      <c r="B2790" s="258"/>
      <c r="C2790" s="259"/>
      <c r="D2790" s="249" t="s">
        <v>233</v>
      </c>
      <c r="E2790" s="260" t="s">
        <v>1</v>
      </c>
      <c r="F2790" s="261" t="s">
        <v>2288</v>
      </c>
      <c r="G2790" s="259"/>
      <c r="H2790" s="262">
        <v>1.089</v>
      </c>
      <c r="I2790" s="263"/>
      <c r="J2790" s="259"/>
      <c r="K2790" s="259"/>
      <c r="L2790" s="264"/>
      <c r="M2790" s="265"/>
      <c r="N2790" s="266"/>
      <c r="O2790" s="266"/>
      <c r="P2790" s="266"/>
      <c r="Q2790" s="266"/>
      <c r="R2790" s="266"/>
      <c r="S2790" s="266"/>
      <c r="T2790" s="267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8" t="s">
        <v>233</v>
      </c>
      <c r="AU2790" s="268" t="s">
        <v>89</v>
      </c>
      <c r="AV2790" s="14" t="s">
        <v>89</v>
      </c>
      <c r="AW2790" s="14" t="s">
        <v>35</v>
      </c>
      <c r="AX2790" s="14" t="s">
        <v>80</v>
      </c>
      <c r="AY2790" s="268" t="s">
        <v>222</v>
      </c>
    </row>
    <row r="2791" s="14" customFormat="1">
      <c r="A2791" s="14"/>
      <c r="B2791" s="258"/>
      <c r="C2791" s="259"/>
      <c r="D2791" s="249" t="s">
        <v>233</v>
      </c>
      <c r="E2791" s="260" t="s">
        <v>1</v>
      </c>
      <c r="F2791" s="261" t="s">
        <v>2289</v>
      </c>
      <c r="G2791" s="259"/>
      <c r="H2791" s="262">
        <v>1.089</v>
      </c>
      <c r="I2791" s="263"/>
      <c r="J2791" s="259"/>
      <c r="K2791" s="259"/>
      <c r="L2791" s="264"/>
      <c r="M2791" s="265"/>
      <c r="N2791" s="266"/>
      <c r="O2791" s="266"/>
      <c r="P2791" s="266"/>
      <c r="Q2791" s="266"/>
      <c r="R2791" s="266"/>
      <c r="S2791" s="266"/>
      <c r="T2791" s="267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8" t="s">
        <v>233</v>
      </c>
      <c r="AU2791" s="268" t="s">
        <v>89</v>
      </c>
      <c r="AV2791" s="14" t="s">
        <v>89</v>
      </c>
      <c r="AW2791" s="14" t="s">
        <v>35</v>
      </c>
      <c r="AX2791" s="14" t="s">
        <v>80</v>
      </c>
      <c r="AY2791" s="268" t="s">
        <v>222</v>
      </c>
    </row>
    <row r="2792" s="13" customFormat="1">
      <c r="A2792" s="13"/>
      <c r="B2792" s="247"/>
      <c r="C2792" s="248"/>
      <c r="D2792" s="249" t="s">
        <v>233</v>
      </c>
      <c r="E2792" s="250" t="s">
        <v>1</v>
      </c>
      <c r="F2792" s="251" t="s">
        <v>878</v>
      </c>
      <c r="G2792" s="248"/>
      <c r="H2792" s="250" t="s">
        <v>1</v>
      </c>
      <c r="I2792" s="252"/>
      <c r="J2792" s="248"/>
      <c r="K2792" s="248"/>
      <c r="L2792" s="253"/>
      <c r="M2792" s="254"/>
      <c r="N2792" s="255"/>
      <c r="O2792" s="255"/>
      <c r="P2792" s="255"/>
      <c r="Q2792" s="255"/>
      <c r="R2792" s="255"/>
      <c r="S2792" s="255"/>
      <c r="T2792" s="256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57" t="s">
        <v>233</v>
      </c>
      <c r="AU2792" s="257" t="s">
        <v>89</v>
      </c>
      <c r="AV2792" s="13" t="s">
        <v>87</v>
      </c>
      <c r="AW2792" s="13" t="s">
        <v>35</v>
      </c>
      <c r="AX2792" s="13" t="s">
        <v>80</v>
      </c>
      <c r="AY2792" s="257" t="s">
        <v>222</v>
      </c>
    </row>
    <row r="2793" s="14" customFormat="1">
      <c r="A2793" s="14"/>
      <c r="B2793" s="258"/>
      <c r="C2793" s="259"/>
      <c r="D2793" s="249" t="s">
        <v>233</v>
      </c>
      <c r="E2793" s="260" t="s">
        <v>1</v>
      </c>
      <c r="F2793" s="261" t="s">
        <v>2290</v>
      </c>
      <c r="G2793" s="259"/>
      <c r="H2793" s="262">
        <v>2.2229999999999999</v>
      </c>
      <c r="I2793" s="263"/>
      <c r="J2793" s="259"/>
      <c r="K2793" s="259"/>
      <c r="L2793" s="264"/>
      <c r="M2793" s="265"/>
      <c r="N2793" s="266"/>
      <c r="O2793" s="266"/>
      <c r="P2793" s="266"/>
      <c r="Q2793" s="266"/>
      <c r="R2793" s="266"/>
      <c r="S2793" s="266"/>
      <c r="T2793" s="267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68" t="s">
        <v>233</v>
      </c>
      <c r="AU2793" s="268" t="s">
        <v>89</v>
      </c>
      <c r="AV2793" s="14" t="s">
        <v>89</v>
      </c>
      <c r="AW2793" s="14" t="s">
        <v>35</v>
      </c>
      <c r="AX2793" s="14" t="s">
        <v>80</v>
      </c>
      <c r="AY2793" s="268" t="s">
        <v>222</v>
      </c>
    </row>
    <row r="2794" s="14" customFormat="1">
      <c r="A2794" s="14"/>
      <c r="B2794" s="258"/>
      <c r="C2794" s="259"/>
      <c r="D2794" s="249" t="s">
        <v>233</v>
      </c>
      <c r="E2794" s="260" t="s">
        <v>1</v>
      </c>
      <c r="F2794" s="261" t="s">
        <v>2291</v>
      </c>
      <c r="G2794" s="259"/>
      <c r="H2794" s="262">
        <v>1.1120000000000001</v>
      </c>
      <c r="I2794" s="263"/>
      <c r="J2794" s="259"/>
      <c r="K2794" s="259"/>
      <c r="L2794" s="264"/>
      <c r="M2794" s="265"/>
      <c r="N2794" s="266"/>
      <c r="O2794" s="266"/>
      <c r="P2794" s="266"/>
      <c r="Q2794" s="266"/>
      <c r="R2794" s="266"/>
      <c r="S2794" s="266"/>
      <c r="T2794" s="267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68" t="s">
        <v>233</v>
      </c>
      <c r="AU2794" s="268" t="s">
        <v>89</v>
      </c>
      <c r="AV2794" s="14" t="s">
        <v>89</v>
      </c>
      <c r="AW2794" s="14" t="s">
        <v>35</v>
      </c>
      <c r="AX2794" s="14" t="s">
        <v>80</v>
      </c>
      <c r="AY2794" s="268" t="s">
        <v>222</v>
      </c>
    </row>
    <row r="2795" s="14" customFormat="1">
      <c r="A2795" s="14"/>
      <c r="B2795" s="258"/>
      <c r="C2795" s="259"/>
      <c r="D2795" s="249" t="s">
        <v>233</v>
      </c>
      <c r="E2795" s="260" t="s">
        <v>1</v>
      </c>
      <c r="F2795" s="261" t="s">
        <v>2292</v>
      </c>
      <c r="G2795" s="259"/>
      <c r="H2795" s="262">
        <v>1.1120000000000001</v>
      </c>
      <c r="I2795" s="263"/>
      <c r="J2795" s="259"/>
      <c r="K2795" s="259"/>
      <c r="L2795" s="264"/>
      <c r="M2795" s="265"/>
      <c r="N2795" s="266"/>
      <c r="O2795" s="266"/>
      <c r="P2795" s="266"/>
      <c r="Q2795" s="266"/>
      <c r="R2795" s="266"/>
      <c r="S2795" s="266"/>
      <c r="T2795" s="267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8" t="s">
        <v>233</v>
      </c>
      <c r="AU2795" s="268" t="s">
        <v>89</v>
      </c>
      <c r="AV2795" s="14" t="s">
        <v>89</v>
      </c>
      <c r="AW2795" s="14" t="s">
        <v>35</v>
      </c>
      <c r="AX2795" s="14" t="s">
        <v>80</v>
      </c>
      <c r="AY2795" s="268" t="s">
        <v>222</v>
      </c>
    </row>
    <row r="2796" s="14" customFormat="1">
      <c r="A2796" s="14"/>
      <c r="B2796" s="258"/>
      <c r="C2796" s="259"/>
      <c r="D2796" s="249" t="s">
        <v>233</v>
      </c>
      <c r="E2796" s="260" t="s">
        <v>1</v>
      </c>
      <c r="F2796" s="261" t="s">
        <v>2293</v>
      </c>
      <c r="G2796" s="259"/>
      <c r="H2796" s="262">
        <v>1.1120000000000001</v>
      </c>
      <c r="I2796" s="263"/>
      <c r="J2796" s="259"/>
      <c r="K2796" s="259"/>
      <c r="L2796" s="264"/>
      <c r="M2796" s="265"/>
      <c r="N2796" s="266"/>
      <c r="O2796" s="266"/>
      <c r="P2796" s="266"/>
      <c r="Q2796" s="266"/>
      <c r="R2796" s="266"/>
      <c r="S2796" s="266"/>
      <c r="T2796" s="267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8" t="s">
        <v>233</v>
      </c>
      <c r="AU2796" s="268" t="s">
        <v>89</v>
      </c>
      <c r="AV2796" s="14" t="s">
        <v>89</v>
      </c>
      <c r="AW2796" s="14" t="s">
        <v>35</v>
      </c>
      <c r="AX2796" s="14" t="s">
        <v>80</v>
      </c>
      <c r="AY2796" s="268" t="s">
        <v>222</v>
      </c>
    </row>
    <row r="2797" s="14" customFormat="1">
      <c r="A2797" s="14"/>
      <c r="B2797" s="258"/>
      <c r="C2797" s="259"/>
      <c r="D2797" s="249" t="s">
        <v>233</v>
      </c>
      <c r="E2797" s="260" t="s">
        <v>1</v>
      </c>
      <c r="F2797" s="261" t="s">
        <v>2294</v>
      </c>
      <c r="G2797" s="259"/>
      <c r="H2797" s="262">
        <v>1.1120000000000001</v>
      </c>
      <c r="I2797" s="263"/>
      <c r="J2797" s="259"/>
      <c r="K2797" s="259"/>
      <c r="L2797" s="264"/>
      <c r="M2797" s="265"/>
      <c r="N2797" s="266"/>
      <c r="O2797" s="266"/>
      <c r="P2797" s="266"/>
      <c r="Q2797" s="266"/>
      <c r="R2797" s="266"/>
      <c r="S2797" s="266"/>
      <c r="T2797" s="267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8" t="s">
        <v>233</v>
      </c>
      <c r="AU2797" s="268" t="s">
        <v>89</v>
      </c>
      <c r="AV2797" s="14" t="s">
        <v>89</v>
      </c>
      <c r="AW2797" s="14" t="s">
        <v>35</v>
      </c>
      <c r="AX2797" s="14" t="s">
        <v>80</v>
      </c>
      <c r="AY2797" s="268" t="s">
        <v>222</v>
      </c>
    </row>
    <row r="2798" s="13" customFormat="1">
      <c r="A2798" s="13"/>
      <c r="B2798" s="247"/>
      <c r="C2798" s="248"/>
      <c r="D2798" s="249" t="s">
        <v>233</v>
      </c>
      <c r="E2798" s="250" t="s">
        <v>1</v>
      </c>
      <c r="F2798" s="251" t="s">
        <v>884</v>
      </c>
      <c r="G2798" s="248"/>
      <c r="H2798" s="250" t="s">
        <v>1</v>
      </c>
      <c r="I2798" s="252"/>
      <c r="J2798" s="248"/>
      <c r="K2798" s="248"/>
      <c r="L2798" s="253"/>
      <c r="M2798" s="254"/>
      <c r="N2798" s="255"/>
      <c r="O2798" s="255"/>
      <c r="P2798" s="255"/>
      <c r="Q2798" s="255"/>
      <c r="R2798" s="255"/>
      <c r="S2798" s="255"/>
      <c r="T2798" s="256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7" t="s">
        <v>233</v>
      </c>
      <c r="AU2798" s="257" t="s">
        <v>89</v>
      </c>
      <c r="AV2798" s="13" t="s">
        <v>87</v>
      </c>
      <c r="AW2798" s="13" t="s">
        <v>35</v>
      </c>
      <c r="AX2798" s="13" t="s">
        <v>80</v>
      </c>
      <c r="AY2798" s="257" t="s">
        <v>222</v>
      </c>
    </row>
    <row r="2799" s="14" customFormat="1">
      <c r="A2799" s="14"/>
      <c r="B2799" s="258"/>
      <c r="C2799" s="259"/>
      <c r="D2799" s="249" t="s">
        <v>233</v>
      </c>
      <c r="E2799" s="260" t="s">
        <v>1</v>
      </c>
      <c r="F2799" s="261" t="s">
        <v>2295</v>
      </c>
      <c r="G2799" s="259"/>
      <c r="H2799" s="262">
        <v>3.4020000000000001</v>
      </c>
      <c r="I2799" s="263"/>
      <c r="J2799" s="259"/>
      <c r="K2799" s="259"/>
      <c r="L2799" s="264"/>
      <c r="M2799" s="265"/>
      <c r="N2799" s="266"/>
      <c r="O2799" s="266"/>
      <c r="P2799" s="266"/>
      <c r="Q2799" s="266"/>
      <c r="R2799" s="266"/>
      <c r="S2799" s="266"/>
      <c r="T2799" s="267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8" t="s">
        <v>233</v>
      </c>
      <c r="AU2799" s="268" t="s">
        <v>89</v>
      </c>
      <c r="AV2799" s="14" t="s">
        <v>89</v>
      </c>
      <c r="AW2799" s="14" t="s">
        <v>35</v>
      </c>
      <c r="AX2799" s="14" t="s">
        <v>80</v>
      </c>
      <c r="AY2799" s="268" t="s">
        <v>222</v>
      </c>
    </row>
    <row r="2800" s="14" customFormat="1">
      <c r="A2800" s="14"/>
      <c r="B2800" s="258"/>
      <c r="C2800" s="259"/>
      <c r="D2800" s="249" t="s">
        <v>233</v>
      </c>
      <c r="E2800" s="260" t="s">
        <v>1</v>
      </c>
      <c r="F2800" s="261" t="s">
        <v>2296</v>
      </c>
      <c r="G2800" s="259"/>
      <c r="H2800" s="262">
        <v>6.8040000000000003</v>
      </c>
      <c r="I2800" s="263"/>
      <c r="J2800" s="259"/>
      <c r="K2800" s="259"/>
      <c r="L2800" s="264"/>
      <c r="M2800" s="265"/>
      <c r="N2800" s="266"/>
      <c r="O2800" s="266"/>
      <c r="P2800" s="266"/>
      <c r="Q2800" s="266"/>
      <c r="R2800" s="266"/>
      <c r="S2800" s="266"/>
      <c r="T2800" s="267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8" t="s">
        <v>233</v>
      </c>
      <c r="AU2800" s="268" t="s">
        <v>89</v>
      </c>
      <c r="AV2800" s="14" t="s">
        <v>89</v>
      </c>
      <c r="AW2800" s="14" t="s">
        <v>35</v>
      </c>
      <c r="AX2800" s="14" t="s">
        <v>80</v>
      </c>
      <c r="AY2800" s="268" t="s">
        <v>222</v>
      </c>
    </row>
    <row r="2801" s="14" customFormat="1">
      <c r="A2801" s="14"/>
      <c r="B2801" s="258"/>
      <c r="C2801" s="259"/>
      <c r="D2801" s="249" t="s">
        <v>233</v>
      </c>
      <c r="E2801" s="260" t="s">
        <v>1</v>
      </c>
      <c r="F2801" s="261" t="s">
        <v>2297</v>
      </c>
      <c r="G2801" s="259"/>
      <c r="H2801" s="262">
        <v>2.2679999999999998</v>
      </c>
      <c r="I2801" s="263"/>
      <c r="J2801" s="259"/>
      <c r="K2801" s="259"/>
      <c r="L2801" s="264"/>
      <c r="M2801" s="265"/>
      <c r="N2801" s="266"/>
      <c r="O2801" s="266"/>
      <c r="P2801" s="266"/>
      <c r="Q2801" s="266"/>
      <c r="R2801" s="266"/>
      <c r="S2801" s="266"/>
      <c r="T2801" s="267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8" t="s">
        <v>233</v>
      </c>
      <c r="AU2801" s="268" t="s">
        <v>89</v>
      </c>
      <c r="AV2801" s="14" t="s">
        <v>89</v>
      </c>
      <c r="AW2801" s="14" t="s">
        <v>35</v>
      </c>
      <c r="AX2801" s="14" t="s">
        <v>80</v>
      </c>
      <c r="AY2801" s="268" t="s">
        <v>222</v>
      </c>
    </row>
    <row r="2802" s="13" customFormat="1">
      <c r="A2802" s="13"/>
      <c r="B2802" s="247"/>
      <c r="C2802" s="248"/>
      <c r="D2802" s="249" t="s">
        <v>233</v>
      </c>
      <c r="E2802" s="250" t="s">
        <v>1</v>
      </c>
      <c r="F2802" s="251" t="s">
        <v>903</v>
      </c>
      <c r="G2802" s="248"/>
      <c r="H2802" s="250" t="s">
        <v>1</v>
      </c>
      <c r="I2802" s="252"/>
      <c r="J2802" s="248"/>
      <c r="K2802" s="248"/>
      <c r="L2802" s="253"/>
      <c r="M2802" s="254"/>
      <c r="N2802" s="255"/>
      <c r="O2802" s="255"/>
      <c r="P2802" s="255"/>
      <c r="Q2802" s="255"/>
      <c r="R2802" s="255"/>
      <c r="S2802" s="255"/>
      <c r="T2802" s="256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57" t="s">
        <v>233</v>
      </c>
      <c r="AU2802" s="257" t="s">
        <v>89</v>
      </c>
      <c r="AV2802" s="13" t="s">
        <v>87</v>
      </c>
      <c r="AW2802" s="13" t="s">
        <v>35</v>
      </c>
      <c r="AX2802" s="13" t="s">
        <v>80</v>
      </c>
      <c r="AY2802" s="257" t="s">
        <v>222</v>
      </c>
    </row>
    <row r="2803" s="14" customFormat="1">
      <c r="A2803" s="14"/>
      <c r="B2803" s="258"/>
      <c r="C2803" s="259"/>
      <c r="D2803" s="249" t="s">
        <v>233</v>
      </c>
      <c r="E2803" s="260" t="s">
        <v>1</v>
      </c>
      <c r="F2803" s="261" t="s">
        <v>2298</v>
      </c>
      <c r="G2803" s="259"/>
      <c r="H2803" s="262">
        <v>1.1339999999999999</v>
      </c>
      <c r="I2803" s="263"/>
      <c r="J2803" s="259"/>
      <c r="K2803" s="259"/>
      <c r="L2803" s="264"/>
      <c r="M2803" s="265"/>
      <c r="N2803" s="266"/>
      <c r="O2803" s="266"/>
      <c r="P2803" s="266"/>
      <c r="Q2803" s="266"/>
      <c r="R2803" s="266"/>
      <c r="S2803" s="266"/>
      <c r="T2803" s="267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68" t="s">
        <v>233</v>
      </c>
      <c r="AU2803" s="268" t="s">
        <v>89</v>
      </c>
      <c r="AV2803" s="14" t="s">
        <v>89</v>
      </c>
      <c r="AW2803" s="14" t="s">
        <v>35</v>
      </c>
      <c r="AX2803" s="14" t="s">
        <v>80</v>
      </c>
      <c r="AY2803" s="268" t="s">
        <v>222</v>
      </c>
    </row>
    <row r="2804" s="14" customFormat="1">
      <c r="A2804" s="14"/>
      <c r="B2804" s="258"/>
      <c r="C2804" s="259"/>
      <c r="D2804" s="249" t="s">
        <v>233</v>
      </c>
      <c r="E2804" s="260" t="s">
        <v>1</v>
      </c>
      <c r="F2804" s="261" t="s">
        <v>2299</v>
      </c>
      <c r="G2804" s="259"/>
      <c r="H2804" s="262">
        <v>1.1339999999999999</v>
      </c>
      <c r="I2804" s="263"/>
      <c r="J2804" s="259"/>
      <c r="K2804" s="259"/>
      <c r="L2804" s="264"/>
      <c r="M2804" s="265"/>
      <c r="N2804" s="266"/>
      <c r="O2804" s="266"/>
      <c r="P2804" s="266"/>
      <c r="Q2804" s="266"/>
      <c r="R2804" s="266"/>
      <c r="S2804" s="266"/>
      <c r="T2804" s="267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68" t="s">
        <v>233</v>
      </c>
      <c r="AU2804" s="268" t="s">
        <v>89</v>
      </c>
      <c r="AV2804" s="14" t="s">
        <v>89</v>
      </c>
      <c r="AW2804" s="14" t="s">
        <v>35</v>
      </c>
      <c r="AX2804" s="14" t="s">
        <v>80</v>
      </c>
      <c r="AY2804" s="268" t="s">
        <v>222</v>
      </c>
    </row>
    <row r="2805" s="13" customFormat="1">
      <c r="A2805" s="13"/>
      <c r="B2805" s="247"/>
      <c r="C2805" s="248"/>
      <c r="D2805" s="249" t="s">
        <v>233</v>
      </c>
      <c r="E2805" s="250" t="s">
        <v>1</v>
      </c>
      <c r="F2805" s="251" t="s">
        <v>914</v>
      </c>
      <c r="G2805" s="248"/>
      <c r="H2805" s="250" t="s">
        <v>1</v>
      </c>
      <c r="I2805" s="252"/>
      <c r="J2805" s="248"/>
      <c r="K2805" s="248"/>
      <c r="L2805" s="253"/>
      <c r="M2805" s="254"/>
      <c r="N2805" s="255"/>
      <c r="O2805" s="255"/>
      <c r="P2805" s="255"/>
      <c r="Q2805" s="255"/>
      <c r="R2805" s="255"/>
      <c r="S2805" s="255"/>
      <c r="T2805" s="256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57" t="s">
        <v>233</v>
      </c>
      <c r="AU2805" s="257" t="s">
        <v>89</v>
      </c>
      <c r="AV2805" s="13" t="s">
        <v>87</v>
      </c>
      <c r="AW2805" s="13" t="s">
        <v>35</v>
      </c>
      <c r="AX2805" s="13" t="s">
        <v>80</v>
      </c>
      <c r="AY2805" s="257" t="s">
        <v>222</v>
      </c>
    </row>
    <row r="2806" s="14" customFormat="1">
      <c r="A2806" s="14"/>
      <c r="B2806" s="258"/>
      <c r="C2806" s="259"/>
      <c r="D2806" s="249" t="s">
        <v>233</v>
      </c>
      <c r="E2806" s="260" t="s">
        <v>1</v>
      </c>
      <c r="F2806" s="261" t="s">
        <v>2300</v>
      </c>
      <c r="G2806" s="259"/>
      <c r="H2806" s="262">
        <v>1.292</v>
      </c>
      <c r="I2806" s="263"/>
      <c r="J2806" s="259"/>
      <c r="K2806" s="259"/>
      <c r="L2806" s="264"/>
      <c r="M2806" s="265"/>
      <c r="N2806" s="266"/>
      <c r="O2806" s="266"/>
      <c r="P2806" s="266"/>
      <c r="Q2806" s="266"/>
      <c r="R2806" s="266"/>
      <c r="S2806" s="266"/>
      <c r="T2806" s="267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8" t="s">
        <v>233</v>
      </c>
      <c r="AU2806" s="268" t="s">
        <v>89</v>
      </c>
      <c r="AV2806" s="14" t="s">
        <v>89</v>
      </c>
      <c r="AW2806" s="14" t="s">
        <v>35</v>
      </c>
      <c r="AX2806" s="14" t="s">
        <v>80</v>
      </c>
      <c r="AY2806" s="268" t="s">
        <v>222</v>
      </c>
    </row>
    <row r="2807" s="15" customFormat="1">
      <c r="A2807" s="15"/>
      <c r="B2807" s="269"/>
      <c r="C2807" s="270"/>
      <c r="D2807" s="249" t="s">
        <v>233</v>
      </c>
      <c r="E2807" s="271" t="s">
        <v>1</v>
      </c>
      <c r="F2807" s="272" t="s">
        <v>242</v>
      </c>
      <c r="G2807" s="270"/>
      <c r="H2807" s="273">
        <v>24.882999999999999</v>
      </c>
      <c r="I2807" s="274"/>
      <c r="J2807" s="270"/>
      <c r="K2807" s="270"/>
      <c r="L2807" s="275"/>
      <c r="M2807" s="276"/>
      <c r="N2807" s="277"/>
      <c r="O2807" s="277"/>
      <c r="P2807" s="277"/>
      <c r="Q2807" s="277"/>
      <c r="R2807" s="277"/>
      <c r="S2807" s="277"/>
      <c r="T2807" s="278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79" t="s">
        <v>233</v>
      </c>
      <c r="AU2807" s="279" t="s">
        <v>89</v>
      </c>
      <c r="AV2807" s="15" t="s">
        <v>114</v>
      </c>
      <c r="AW2807" s="15" t="s">
        <v>35</v>
      </c>
      <c r="AX2807" s="15" t="s">
        <v>87</v>
      </c>
      <c r="AY2807" s="279" t="s">
        <v>222</v>
      </c>
    </row>
    <row r="2808" s="2" customFormat="1" ht="24.15" customHeight="1">
      <c r="A2808" s="40"/>
      <c r="B2808" s="41"/>
      <c r="C2808" s="229" t="s">
        <v>2301</v>
      </c>
      <c r="D2808" s="229" t="s">
        <v>225</v>
      </c>
      <c r="E2808" s="230" t="s">
        <v>2302</v>
      </c>
      <c r="F2808" s="231" t="s">
        <v>2303</v>
      </c>
      <c r="G2808" s="232" t="s">
        <v>228</v>
      </c>
      <c r="H2808" s="233">
        <v>24.882999999999999</v>
      </c>
      <c r="I2808" s="234"/>
      <c r="J2808" s="235">
        <f>ROUND(I2808*H2808,2)</f>
        <v>0</v>
      </c>
      <c r="K2808" s="231" t="s">
        <v>229</v>
      </c>
      <c r="L2808" s="46"/>
      <c r="M2808" s="236" t="s">
        <v>1</v>
      </c>
      <c r="N2808" s="237" t="s">
        <v>45</v>
      </c>
      <c r="O2808" s="93"/>
      <c r="P2808" s="238">
        <f>O2808*H2808</f>
        <v>0</v>
      </c>
      <c r="Q2808" s="238">
        <v>0.00012</v>
      </c>
      <c r="R2808" s="238">
        <f>Q2808*H2808</f>
        <v>0.0029859600000000002</v>
      </c>
      <c r="S2808" s="238">
        <v>0</v>
      </c>
      <c r="T2808" s="239">
        <f>S2808*H2808</f>
        <v>0</v>
      </c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R2808" s="240" t="s">
        <v>267</v>
      </c>
      <c r="AT2808" s="240" t="s">
        <v>225</v>
      </c>
      <c r="AU2808" s="240" t="s">
        <v>89</v>
      </c>
      <c r="AY2808" s="19" t="s">
        <v>222</v>
      </c>
      <c r="BE2808" s="241">
        <f>IF(N2808="základní",J2808,0)</f>
        <v>0</v>
      </c>
      <c r="BF2808" s="241">
        <f>IF(N2808="snížená",J2808,0)</f>
        <v>0</v>
      </c>
      <c r="BG2808" s="241">
        <f>IF(N2808="zákl. přenesená",J2808,0)</f>
        <v>0</v>
      </c>
      <c r="BH2808" s="241">
        <f>IF(N2808="sníž. přenesená",J2808,0)</f>
        <v>0</v>
      </c>
      <c r="BI2808" s="241">
        <f>IF(N2808="nulová",J2808,0)</f>
        <v>0</v>
      </c>
      <c r="BJ2808" s="19" t="s">
        <v>87</v>
      </c>
      <c r="BK2808" s="241">
        <f>ROUND(I2808*H2808,2)</f>
        <v>0</v>
      </c>
      <c r="BL2808" s="19" t="s">
        <v>267</v>
      </c>
      <c r="BM2808" s="240" t="s">
        <v>2304</v>
      </c>
    </row>
    <row r="2809" s="2" customFormat="1">
      <c r="A2809" s="40"/>
      <c r="B2809" s="41"/>
      <c r="C2809" s="42"/>
      <c r="D2809" s="242" t="s">
        <v>231</v>
      </c>
      <c r="E2809" s="42"/>
      <c r="F2809" s="243" t="s">
        <v>2305</v>
      </c>
      <c r="G2809" s="42"/>
      <c r="H2809" s="42"/>
      <c r="I2809" s="244"/>
      <c r="J2809" s="42"/>
      <c r="K2809" s="42"/>
      <c r="L2809" s="46"/>
      <c r="M2809" s="245"/>
      <c r="N2809" s="246"/>
      <c r="O2809" s="93"/>
      <c r="P2809" s="93"/>
      <c r="Q2809" s="93"/>
      <c r="R2809" s="93"/>
      <c r="S2809" s="93"/>
      <c r="T2809" s="94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T2809" s="19" t="s">
        <v>231</v>
      </c>
      <c r="AU2809" s="19" t="s">
        <v>89</v>
      </c>
    </row>
    <row r="2810" s="13" customFormat="1">
      <c r="A2810" s="13"/>
      <c r="B2810" s="247"/>
      <c r="C2810" s="248"/>
      <c r="D2810" s="249" t="s">
        <v>233</v>
      </c>
      <c r="E2810" s="250" t="s">
        <v>1</v>
      </c>
      <c r="F2810" s="251" t="s">
        <v>1529</v>
      </c>
      <c r="G2810" s="248"/>
      <c r="H2810" s="250" t="s">
        <v>1</v>
      </c>
      <c r="I2810" s="252"/>
      <c r="J2810" s="248"/>
      <c r="K2810" s="248"/>
      <c r="L2810" s="253"/>
      <c r="M2810" s="254"/>
      <c r="N2810" s="255"/>
      <c r="O2810" s="255"/>
      <c r="P2810" s="255"/>
      <c r="Q2810" s="255"/>
      <c r="R2810" s="255"/>
      <c r="S2810" s="255"/>
      <c r="T2810" s="256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7" t="s">
        <v>233</v>
      </c>
      <c r="AU2810" s="257" t="s">
        <v>89</v>
      </c>
      <c r="AV2810" s="13" t="s">
        <v>87</v>
      </c>
      <c r="AW2810" s="13" t="s">
        <v>35</v>
      </c>
      <c r="AX2810" s="13" t="s">
        <v>80</v>
      </c>
      <c r="AY2810" s="257" t="s">
        <v>222</v>
      </c>
    </row>
    <row r="2811" s="13" customFormat="1">
      <c r="A2811" s="13"/>
      <c r="B2811" s="247"/>
      <c r="C2811" s="248"/>
      <c r="D2811" s="249" t="s">
        <v>233</v>
      </c>
      <c r="E2811" s="250" t="s">
        <v>1</v>
      </c>
      <c r="F2811" s="251" t="s">
        <v>875</v>
      </c>
      <c r="G2811" s="248"/>
      <c r="H2811" s="250" t="s">
        <v>1</v>
      </c>
      <c r="I2811" s="252"/>
      <c r="J2811" s="248"/>
      <c r="K2811" s="248"/>
      <c r="L2811" s="253"/>
      <c r="M2811" s="254"/>
      <c r="N2811" s="255"/>
      <c r="O2811" s="255"/>
      <c r="P2811" s="255"/>
      <c r="Q2811" s="255"/>
      <c r="R2811" s="255"/>
      <c r="S2811" s="255"/>
      <c r="T2811" s="256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57" t="s">
        <v>233</v>
      </c>
      <c r="AU2811" s="257" t="s">
        <v>89</v>
      </c>
      <c r="AV2811" s="13" t="s">
        <v>87</v>
      </c>
      <c r="AW2811" s="13" t="s">
        <v>35</v>
      </c>
      <c r="AX2811" s="13" t="s">
        <v>80</v>
      </c>
      <c r="AY2811" s="257" t="s">
        <v>222</v>
      </c>
    </row>
    <row r="2812" s="14" customFormat="1">
      <c r="A2812" s="14"/>
      <c r="B2812" s="258"/>
      <c r="C2812" s="259"/>
      <c r="D2812" s="249" t="s">
        <v>233</v>
      </c>
      <c r="E2812" s="260" t="s">
        <v>1</v>
      </c>
      <c r="F2812" s="261" t="s">
        <v>2288</v>
      </c>
      <c r="G2812" s="259"/>
      <c r="H2812" s="262">
        <v>1.089</v>
      </c>
      <c r="I2812" s="263"/>
      <c r="J2812" s="259"/>
      <c r="K2812" s="259"/>
      <c r="L2812" s="264"/>
      <c r="M2812" s="265"/>
      <c r="N2812" s="266"/>
      <c r="O2812" s="266"/>
      <c r="P2812" s="266"/>
      <c r="Q2812" s="266"/>
      <c r="R2812" s="266"/>
      <c r="S2812" s="266"/>
      <c r="T2812" s="267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8" t="s">
        <v>233</v>
      </c>
      <c r="AU2812" s="268" t="s">
        <v>89</v>
      </c>
      <c r="AV2812" s="14" t="s">
        <v>89</v>
      </c>
      <c r="AW2812" s="14" t="s">
        <v>35</v>
      </c>
      <c r="AX2812" s="14" t="s">
        <v>80</v>
      </c>
      <c r="AY2812" s="268" t="s">
        <v>222</v>
      </c>
    </row>
    <row r="2813" s="14" customFormat="1">
      <c r="A2813" s="14"/>
      <c r="B2813" s="258"/>
      <c r="C2813" s="259"/>
      <c r="D2813" s="249" t="s">
        <v>233</v>
      </c>
      <c r="E2813" s="260" t="s">
        <v>1</v>
      </c>
      <c r="F2813" s="261" t="s">
        <v>2289</v>
      </c>
      <c r="G2813" s="259"/>
      <c r="H2813" s="262">
        <v>1.089</v>
      </c>
      <c r="I2813" s="263"/>
      <c r="J2813" s="259"/>
      <c r="K2813" s="259"/>
      <c r="L2813" s="264"/>
      <c r="M2813" s="265"/>
      <c r="N2813" s="266"/>
      <c r="O2813" s="266"/>
      <c r="P2813" s="266"/>
      <c r="Q2813" s="266"/>
      <c r="R2813" s="266"/>
      <c r="S2813" s="266"/>
      <c r="T2813" s="267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68" t="s">
        <v>233</v>
      </c>
      <c r="AU2813" s="268" t="s">
        <v>89</v>
      </c>
      <c r="AV2813" s="14" t="s">
        <v>89</v>
      </c>
      <c r="AW2813" s="14" t="s">
        <v>35</v>
      </c>
      <c r="AX2813" s="14" t="s">
        <v>80</v>
      </c>
      <c r="AY2813" s="268" t="s">
        <v>222</v>
      </c>
    </row>
    <row r="2814" s="13" customFormat="1">
      <c r="A2814" s="13"/>
      <c r="B2814" s="247"/>
      <c r="C2814" s="248"/>
      <c r="D2814" s="249" t="s">
        <v>233</v>
      </c>
      <c r="E2814" s="250" t="s">
        <v>1</v>
      </c>
      <c r="F2814" s="251" t="s">
        <v>878</v>
      </c>
      <c r="G2814" s="248"/>
      <c r="H2814" s="250" t="s">
        <v>1</v>
      </c>
      <c r="I2814" s="252"/>
      <c r="J2814" s="248"/>
      <c r="K2814" s="248"/>
      <c r="L2814" s="253"/>
      <c r="M2814" s="254"/>
      <c r="N2814" s="255"/>
      <c r="O2814" s="255"/>
      <c r="P2814" s="255"/>
      <c r="Q2814" s="255"/>
      <c r="R2814" s="255"/>
      <c r="S2814" s="255"/>
      <c r="T2814" s="256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57" t="s">
        <v>233</v>
      </c>
      <c r="AU2814" s="257" t="s">
        <v>89</v>
      </c>
      <c r="AV2814" s="13" t="s">
        <v>87</v>
      </c>
      <c r="AW2814" s="13" t="s">
        <v>35</v>
      </c>
      <c r="AX2814" s="13" t="s">
        <v>80</v>
      </c>
      <c r="AY2814" s="257" t="s">
        <v>222</v>
      </c>
    </row>
    <row r="2815" s="14" customFormat="1">
      <c r="A2815" s="14"/>
      <c r="B2815" s="258"/>
      <c r="C2815" s="259"/>
      <c r="D2815" s="249" t="s">
        <v>233</v>
      </c>
      <c r="E2815" s="260" t="s">
        <v>1</v>
      </c>
      <c r="F2815" s="261" t="s">
        <v>2290</v>
      </c>
      <c r="G2815" s="259"/>
      <c r="H2815" s="262">
        <v>2.2229999999999999</v>
      </c>
      <c r="I2815" s="263"/>
      <c r="J2815" s="259"/>
      <c r="K2815" s="259"/>
      <c r="L2815" s="264"/>
      <c r="M2815" s="265"/>
      <c r="N2815" s="266"/>
      <c r="O2815" s="266"/>
      <c r="P2815" s="266"/>
      <c r="Q2815" s="266"/>
      <c r="R2815" s="266"/>
      <c r="S2815" s="266"/>
      <c r="T2815" s="267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68" t="s">
        <v>233</v>
      </c>
      <c r="AU2815" s="268" t="s">
        <v>89</v>
      </c>
      <c r="AV2815" s="14" t="s">
        <v>89</v>
      </c>
      <c r="AW2815" s="14" t="s">
        <v>35</v>
      </c>
      <c r="AX2815" s="14" t="s">
        <v>80</v>
      </c>
      <c r="AY2815" s="268" t="s">
        <v>222</v>
      </c>
    </row>
    <row r="2816" s="14" customFormat="1">
      <c r="A2816" s="14"/>
      <c r="B2816" s="258"/>
      <c r="C2816" s="259"/>
      <c r="D2816" s="249" t="s">
        <v>233</v>
      </c>
      <c r="E2816" s="260" t="s">
        <v>1</v>
      </c>
      <c r="F2816" s="261" t="s">
        <v>2291</v>
      </c>
      <c r="G2816" s="259"/>
      <c r="H2816" s="262">
        <v>1.1120000000000001</v>
      </c>
      <c r="I2816" s="263"/>
      <c r="J2816" s="259"/>
      <c r="K2816" s="259"/>
      <c r="L2816" s="264"/>
      <c r="M2816" s="265"/>
      <c r="N2816" s="266"/>
      <c r="O2816" s="266"/>
      <c r="P2816" s="266"/>
      <c r="Q2816" s="266"/>
      <c r="R2816" s="266"/>
      <c r="S2816" s="266"/>
      <c r="T2816" s="267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68" t="s">
        <v>233</v>
      </c>
      <c r="AU2816" s="268" t="s">
        <v>89</v>
      </c>
      <c r="AV2816" s="14" t="s">
        <v>89</v>
      </c>
      <c r="AW2816" s="14" t="s">
        <v>35</v>
      </c>
      <c r="AX2816" s="14" t="s">
        <v>80</v>
      </c>
      <c r="AY2816" s="268" t="s">
        <v>222</v>
      </c>
    </row>
    <row r="2817" s="14" customFormat="1">
      <c r="A2817" s="14"/>
      <c r="B2817" s="258"/>
      <c r="C2817" s="259"/>
      <c r="D2817" s="249" t="s">
        <v>233</v>
      </c>
      <c r="E2817" s="260" t="s">
        <v>1</v>
      </c>
      <c r="F2817" s="261" t="s">
        <v>2292</v>
      </c>
      <c r="G2817" s="259"/>
      <c r="H2817" s="262">
        <v>1.1120000000000001</v>
      </c>
      <c r="I2817" s="263"/>
      <c r="J2817" s="259"/>
      <c r="K2817" s="259"/>
      <c r="L2817" s="264"/>
      <c r="M2817" s="265"/>
      <c r="N2817" s="266"/>
      <c r="O2817" s="266"/>
      <c r="P2817" s="266"/>
      <c r="Q2817" s="266"/>
      <c r="R2817" s="266"/>
      <c r="S2817" s="266"/>
      <c r="T2817" s="267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68" t="s">
        <v>233</v>
      </c>
      <c r="AU2817" s="268" t="s">
        <v>89</v>
      </c>
      <c r="AV2817" s="14" t="s">
        <v>89</v>
      </c>
      <c r="AW2817" s="14" t="s">
        <v>35</v>
      </c>
      <c r="AX2817" s="14" t="s">
        <v>80</v>
      </c>
      <c r="AY2817" s="268" t="s">
        <v>222</v>
      </c>
    </row>
    <row r="2818" s="14" customFormat="1">
      <c r="A2818" s="14"/>
      <c r="B2818" s="258"/>
      <c r="C2818" s="259"/>
      <c r="D2818" s="249" t="s">
        <v>233</v>
      </c>
      <c r="E2818" s="260" t="s">
        <v>1</v>
      </c>
      <c r="F2818" s="261" t="s">
        <v>2293</v>
      </c>
      <c r="G2818" s="259"/>
      <c r="H2818" s="262">
        <v>1.1120000000000001</v>
      </c>
      <c r="I2818" s="263"/>
      <c r="J2818" s="259"/>
      <c r="K2818" s="259"/>
      <c r="L2818" s="264"/>
      <c r="M2818" s="265"/>
      <c r="N2818" s="266"/>
      <c r="O2818" s="266"/>
      <c r="P2818" s="266"/>
      <c r="Q2818" s="266"/>
      <c r="R2818" s="266"/>
      <c r="S2818" s="266"/>
      <c r="T2818" s="267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8" t="s">
        <v>233</v>
      </c>
      <c r="AU2818" s="268" t="s">
        <v>89</v>
      </c>
      <c r="AV2818" s="14" t="s">
        <v>89</v>
      </c>
      <c r="AW2818" s="14" t="s">
        <v>35</v>
      </c>
      <c r="AX2818" s="14" t="s">
        <v>80</v>
      </c>
      <c r="AY2818" s="268" t="s">
        <v>222</v>
      </c>
    </row>
    <row r="2819" s="14" customFormat="1">
      <c r="A2819" s="14"/>
      <c r="B2819" s="258"/>
      <c r="C2819" s="259"/>
      <c r="D2819" s="249" t="s">
        <v>233</v>
      </c>
      <c r="E2819" s="260" t="s">
        <v>1</v>
      </c>
      <c r="F2819" s="261" t="s">
        <v>2294</v>
      </c>
      <c r="G2819" s="259"/>
      <c r="H2819" s="262">
        <v>1.1120000000000001</v>
      </c>
      <c r="I2819" s="263"/>
      <c r="J2819" s="259"/>
      <c r="K2819" s="259"/>
      <c r="L2819" s="264"/>
      <c r="M2819" s="265"/>
      <c r="N2819" s="266"/>
      <c r="O2819" s="266"/>
      <c r="P2819" s="266"/>
      <c r="Q2819" s="266"/>
      <c r="R2819" s="266"/>
      <c r="S2819" s="266"/>
      <c r="T2819" s="267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68" t="s">
        <v>233</v>
      </c>
      <c r="AU2819" s="268" t="s">
        <v>89</v>
      </c>
      <c r="AV2819" s="14" t="s">
        <v>89</v>
      </c>
      <c r="AW2819" s="14" t="s">
        <v>35</v>
      </c>
      <c r="AX2819" s="14" t="s">
        <v>80</v>
      </c>
      <c r="AY2819" s="268" t="s">
        <v>222</v>
      </c>
    </row>
    <row r="2820" s="13" customFormat="1">
      <c r="A2820" s="13"/>
      <c r="B2820" s="247"/>
      <c r="C2820" s="248"/>
      <c r="D2820" s="249" t="s">
        <v>233</v>
      </c>
      <c r="E2820" s="250" t="s">
        <v>1</v>
      </c>
      <c r="F2820" s="251" t="s">
        <v>884</v>
      </c>
      <c r="G2820" s="248"/>
      <c r="H2820" s="250" t="s">
        <v>1</v>
      </c>
      <c r="I2820" s="252"/>
      <c r="J2820" s="248"/>
      <c r="K2820" s="248"/>
      <c r="L2820" s="253"/>
      <c r="M2820" s="254"/>
      <c r="N2820" s="255"/>
      <c r="O2820" s="255"/>
      <c r="P2820" s="255"/>
      <c r="Q2820" s="255"/>
      <c r="R2820" s="255"/>
      <c r="S2820" s="255"/>
      <c r="T2820" s="256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57" t="s">
        <v>233</v>
      </c>
      <c r="AU2820" s="257" t="s">
        <v>89</v>
      </c>
      <c r="AV2820" s="13" t="s">
        <v>87</v>
      </c>
      <c r="AW2820" s="13" t="s">
        <v>35</v>
      </c>
      <c r="AX2820" s="13" t="s">
        <v>80</v>
      </c>
      <c r="AY2820" s="257" t="s">
        <v>222</v>
      </c>
    </row>
    <row r="2821" s="14" customFormat="1">
      <c r="A2821" s="14"/>
      <c r="B2821" s="258"/>
      <c r="C2821" s="259"/>
      <c r="D2821" s="249" t="s">
        <v>233</v>
      </c>
      <c r="E2821" s="260" t="s">
        <v>1</v>
      </c>
      <c r="F2821" s="261" t="s">
        <v>2295</v>
      </c>
      <c r="G2821" s="259"/>
      <c r="H2821" s="262">
        <v>3.4020000000000001</v>
      </c>
      <c r="I2821" s="263"/>
      <c r="J2821" s="259"/>
      <c r="K2821" s="259"/>
      <c r="L2821" s="264"/>
      <c r="M2821" s="265"/>
      <c r="N2821" s="266"/>
      <c r="O2821" s="266"/>
      <c r="P2821" s="266"/>
      <c r="Q2821" s="266"/>
      <c r="R2821" s="266"/>
      <c r="S2821" s="266"/>
      <c r="T2821" s="267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8" t="s">
        <v>233</v>
      </c>
      <c r="AU2821" s="268" t="s">
        <v>89</v>
      </c>
      <c r="AV2821" s="14" t="s">
        <v>89</v>
      </c>
      <c r="AW2821" s="14" t="s">
        <v>35</v>
      </c>
      <c r="AX2821" s="14" t="s">
        <v>80</v>
      </c>
      <c r="AY2821" s="268" t="s">
        <v>222</v>
      </c>
    </row>
    <row r="2822" s="14" customFormat="1">
      <c r="A2822" s="14"/>
      <c r="B2822" s="258"/>
      <c r="C2822" s="259"/>
      <c r="D2822" s="249" t="s">
        <v>233</v>
      </c>
      <c r="E2822" s="260" t="s">
        <v>1</v>
      </c>
      <c r="F2822" s="261" t="s">
        <v>2296</v>
      </c>
      <c r="G2822" s="259"/>
      <c r="H2822" s="262">
        <v>6.8040000000000003</v>
      </c>
      <c r="I2822" s="263"/>
      <c r="J2822" s="259"/>
      <c r="K2822" s="259"/>
      <c r="L2822" s="264"/>
      <c r="M2822" s="265"/>
      <c r="N2822" s="266"/>
      <c r="O2822" s="266"/>
      <c r="P2822" s="266"/>
      <c r="Q2822" s="266"/>
      <c r="R2822" s="266"/>
      <c r="S2822" s="266"/>
      <c r="T2822" s="267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8" t="s">
        <v>233</v>
      </c>
      <c r="AU2822" s="268" t="s">
        <v>89</v>
      </c>
      <c r="AV2822" s="14" t="s">
        <v>89</v>
      </c>
      <c r="AW2822" s="14" t="s">
        <v>35</v>
      </c>
      <c r="AX2822" s="14" t="s">
        <v>80</v>
      </c>
      <c r="AY2822" s="268" t="s">
        <v>222</v>
      </c>
    </row>
    <row r="2823" s="14" customFormat="1">
      <c r="A2823" s="14"/>
      <c r="B2823" s="258"/>
      <c r="C2823" s="259"/>
      <c r="D2823" s="249" t="s">
        <v>233</v>
      </c>
      <c r="E2823" s="260" t="s">
        <v>1</v>
      </c>
      <c r="F2823" s="261" t="s">
        <v>2297</v>
      </c>
      <c r="G2823" s="259"/>
      <c r="H2823" s="262">
        <v>2.2679999999999998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68" t="s">
        <v>233</v>
      </c>
      <c r="AU2823" s="268" t="s">
        <v>89</v>
      </c>
      <c r="AV2823" s="14" t="s">
        <v>89</v>
      </c>
      <c r="AW2823" s="14" t="s">
        <v>35</v>
      </c>
      <c r="AX2823" s="14" t="s">
        <v>80</v>
      </c>
      <c r="AY2823" s="268" t="s">
        <v>222</v>
      </c>
    </row>
    <row r="2824" s="13" customFormat="1">
      <c r="A2824" s="13"/>
      <c r="B2824" s="247"/>
      <c r="C2824" s="248"/>
      <c r="D2824" s="249" t="s">
        <v>233</v>
      </c>
      <c r="E2824" s="250" t="s">
        <v>1</v>
      </c>
      <c r="F2824" s="251" t="s">
        <v>903</v>
      </c>
      <c r="G2824" s="248"/>
      <c r="H2824" s="250" t="s">
        <v>1</v>
      </c>
      <c r="I2824" s="252"/>
      <c r="J2824" s="248"/>
      <c r="K2824" s="248"/>
      <c r="L2824" s="253"/>
      <c r="M2824" s="254"/>
      <c r="N2824" s="255"/>
      <c r="O2824" s="255"/>
      <c r="P2824" s="255"/>
      <c r="Q2824" s="255"/>
      <c r="R2824" s="255"/>
      <c r="S2824" s="255"/>
      <c r="T2824" s="256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57" t="s">
        <v>233</v>
      </c>
      <c r="AU2824" s="257" t="s">
        <v>89</v>
      </c>
      <c r="AV2824" s="13" t="s">
        <v>87</v>
      </c>
      <c r="AW2824" s="13" t="s">
        <v>35</v>
      </c>
      <c r="AX2824" s="13" t="s">
        <v>80</v>
      </c>
      <c r="AY2824" s="257" t="s">
        <v>222</v>
      </c>
    </row>
    <row r="2825" s="14" customFormat="1">
      <c r="A2825" s="14"/>
      <c r="B2825" s="258"/>
      <c r="C2825" s="259"/>
      <c r="D2825" s="249" t="s">
        <v>233</v>
      </c>
      <c r="E2825" s="260" t="s">
        <v>1</v>
      </c>
      <c r="F2825" s="261" t="s">
        <v>2298</v>
      </c>
      <c r="G2825" s="259"/>
      <c r="H2825" s="262">
        <v>1.1339999999999999</v>
      </c>
      <c r="I2825" s="263"/>
      <c r="J2825" s="259"/>
      <c r="K2825" s="259"/>
      <c r="L2825" s="264"/>
      <c r="M2825" s="265"/>
      <c r="N2825" s="266"/>
      <c r="O2825" s="266"/>
      <c r="P2825" s="266"/>
      <c r="Q2825" s="266"/>
      <c r="R2825" s="266"/>
      <c r="S2825" s="266"/>
      <c r="T2825" s="267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68" t="s">
        <v>233</v>
      </c>
      <c r="AU2825" s="268" t="s">
        <v>89</v>
      </c>
      <c r="AV2825" s="14" t="s">
        <v>89</v>
      </c>
      <c r="AW2825" s="14" t="s">
        <v>35</v>
      </c>
      <c r="AX2825" s="14" t="s">
        <v>80</v>
      </c>
      <c r="AY2825" s="268" t="s">
        <v>222</v>
      </c>
    </row>
    <row r="2826" s="14" customFormat="1">
      <c r="A2826" s="14"/>
      <c r="B2826" s="258"/>
      <c r="C2826" s="259"/>
      <c r="D2826" s="249" t="s">
        <v>233</v>
      </c>
      <c r="E2826" s="260" t="s">
        <v>1</v>
      </c>
      <c r="F2826" s="261" t="s">
        <v>2299</v>
      </c>
      <c r="G2826" s="259"/>
      <c r="H2826" s="262">
        <v>1.1339999999999999</v>
      </c>
      <c r="I2826" s="263"/>
      <c r="J2826" s="259"/>
      <c r="K2826" s="259"/>
      <c r="L2826" s="264"/>
      <c r="M2826" s="265"/>
      <c r="N2826" s="266"/>
      <c r="O2826" s="266"/>
      <c r="P2826" s="266"/>
      <c r="Q2826" s="266"/>
      <c r="R2826" s="266"/>
      <c r="S2826" s="266"/>
      <c r="T2826" s="267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68" t="s">
        <v>233</v>
      </c>
      <c r="AU2826" s="268" t="s">
        <v>89</v>
      </c>
      <c r="AV2826" s="14" t="s">
        <v>89</v>
      </c>
      <c r="AW2826" s="14" t="s">
        <v>35</v>
      </c>
      <c r="AX2826" s="14" t="s">
        <v>80</v>
      </c>
      <c r="AY2826" s="268" t="s">
        <v>222</v>
      </c>
    </row>
    <row r="2827" s="13" customFormat="1">
      <c r="A2827" s="13"/>
      <c r="B2827" s="247"/>
      <c r="C2827" s="248"/>
      <c r="D2827" s="249" t="s">
        <v>233</v>
      </c>
      <c r="E2827" s="250" t="s">
        <v>1</v>
      </c>
      <c r="F2827" s="251" t="s">
        <v>914</v>
      </c>
      <c r="G2827" s="248"/>
      <c r="H2827" s="250" t="s">
        <v>1</v>
      </c>
      <c r="I2827" s="252"/>
      <c r="J2827" s="248"/>
      <c r="K2827" s="248"/>
      <c r="L2827" s="253"/>
      <c r="M2827" s="254"/>
      <c r="N2827" s="255"/>
      <c r="O2827" s="255"/>
      <c r="P2827" s="255"/>
      <c r="Q2827" s="255"/>
      <c r="R2827" s="255"/>
      <c r="S2827" s="255"/>
      <c r="T2827" s="256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7" t="s">
        <v>233</v>
      </c>
      <c r="AU2827" s="257" t="s">
        <v>89</v>
      </c>
      <c r="AV2827" s="13" t="s">
        <v>87</v>
      </c>
      <c r="AW2827" s="13" t="s">
        <v>35</v>
      </c>
      <c r="AX2827" s="13" t="s">
        <v>80</v>
      </c>
      <c r="AY2827" s="257" t="s">
        <v>222</v>
      </c>
    </row>
    <row r="2828" s="14" customFormat="1">
      <c r="A2828" s="14"/>
      <c r="B2828" s="258"/>
      <c r="C2828" s="259"/>
      <c r="D2828" s="249" t="s">
        <v>233</v>
      </c>
      <c r="E2828" s="260" t="s">
        <v>1</v>
      </c>
      <c r="F2828" s="261" t="s">
        <v>2300</v>
      </c>
      <c r="G2828" s="259"/>
      <c r="H2828" s="262">
        <v>1.292</v>
      </c>
      <c r="I2828" s="263"/>
      <c r="J2828" s="259"/>
      <c r="K2828" s="259"/>
      <c r="L2828" s="264"/>
      <c r="M2828" s="265"/>
      <c r="N2828" s="266"/>
      <c r="O2828" s="266"/>
      <c r="P2828" s="266"/>
      <c r="Q2828" s="266"/>
      <c r="R2828" s="266"/>
      <c r="S2828" s="266"/>
      <c r="T2828" s="267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68" t="s">
        <v>233</v>
      </c>
      <c r="AU2828" s="268" t="s">
        <v>89</v>
      </c>
      <c r="AV2828" s="14" t="s">
        <v>89</v>
      </c>
      <c r="AW2828" s="14" t="s">
        <v>35</v>
      </c>
      <c r="AX2828" s="14" t="s">
        <v>80</v>
      </c>
      <c r="AY2828" s="268" t="s">
        <v>222</v>
      </c>
    </row>
    <row r="2829" s="15" customFormat="1">
      <c r="A2829" s="15"/>
      <c r="B2829" s="269"/>
      <c r="C2829" s="270"/>
      <c r="D2829" s="249" t="s">
        <v>233</v>
      </c>
      <c r="E2829" s="271" t="s">
        <v>1</v>
      </c>
      <c r="F2829" s="272" t="s">
        <v>242</v>
      </c>
      <c r="G2829" s="270"/>
      <c r="H2829" s="273">
        <v>24.882999999999999</v>
      </c>
      <c r="I2829" s="274"/>
      <c r="J2829" s="270"/>
      <c r="K2829" s="270"/>
      <c r="L2829" s="275"/>
      <c r="M2829" s="276"/>
      <c r="N2829" s="277"/>
      <c r="O2829" s="277"/>
      <c r="P2829" s="277"/>
      <c r="Q2829" s="277"/>
      <c r="R2829" s="277"/>
      <c r="S2829" s="277"/>
      <c r="T2829" s="278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79" t="s">
        <v>233</v>
      </c>
      <c r="AU2829" s="279" t="s">
        <v>89</v>
      </c>
      <c r="AV2829" s="15" t="s">
        <v>114</v>
      </c>
      <c r="AW2829" s="15" t="s">
        <v>35</v>
      </c>
      <c r="AX2829" s="15" t="s">
        <v>87</v>
      </c>
      <c r="AY2829" s="279" t="s">
        <v>222</v>
      </c>
    </row>
    <row r="2830" s="2" customFormat="1" ht="24.15" customHeight="1">
      <c r="A2830" s="40"/>
      <c r="B2830" s="41"/>
      <c r="C2830" s="229" t="s">
        <v>1702</v>
      </c>
      <c r="D2830" s="229" t="s">
        <v>225</v>
      </c>
      <c r="E2830" s="230" t="s">
        <v>2306</v>
      </c>
      <c r="F2830" s="231" t="s">
        <v>2307</v>
      </c>
      <c r="G2830" s="232" t="s">
        <v>228</v>
      </c>
      <c r="H2830" s="233">
        <v>24.882999999999999</v>
      </c>
      <c r="I2830" s="234"/>
      <c r="J2830" s="235">
        <f>ROUND(I2830*H2830,2)</f>
        <v>0</v>
      </c>
      <c r="K2830" s="231" t="s">
        <v>229</v>
      </c>
      <c r="L2830" s="46"/>
      <c r="M2830" s="236" t="s">
        <v>1</v>
      </c>
      <c r="N2830" s="237" t="s">
        <v>45</v>
      </c>
      <c r="O2830" s="93"/>
      <c r="P2830" s="238">
        <f>O2830*H2830</f>
        <v>0</v>
      </c>
      <c r="Q2830" s="238">
        <v>0.00012</v>
      </c>
      <c r="R2830" s="238">
        <f>Q2830*H2830</f>
        <v>0.0029859600000000002</v>
      </c>
      <c r="S2830" s="238">
        <v>0</v>
      </c>
      <c r="T2830" s="239">
        <f>S2830*H2830</f>
        <v>0</v>
      </c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R2830" s="240" t="s">
        <v>267</v>
      </c>
      <c r="AT2830" s="240" t="s">
        <v>225</v>
      </c>
      <c r="AU2830" s="240" t="s">
        <v>89</v>
      </c>
      <c r="AY2830" s="19" t="s">
        <v>222</v>
      </c>
      <c r="BE2830" s="241">
        <f>IF(N2830="základní",J2830,0)</f>
        <v>0</v>
      </c>
      <c r="BF2830" s="241">
        <f>IF(N2830="snížená",J2830,0)</f>
        <v>0</v>
      </c>
      <c r="BG2830" s="241">
        <f>IF(N2830="zákl. přenesená",J2830,0)</f>
        <v>0</v>
      </c>
      <c r="BH2830" s="241">
        <f>IF(N2830="sníž. přenesená",J2830,0)</f>
        <v>0</v>
      </c>
      <c r="BI2830" s="241">
        <f>IF(N2830="nulová",J2830,0)</f>
        <v>0</v>
      </c>
      <c r="BJ2830" s="19" t="s">
        <v>87</v>
      </c>
      <c r="BK2830" s="241">
        <f>ROUND(I2830*H2830,2)</f>
        <v>0</v>
      </c>
      <c r="BL2830" s="19" t="s">
        <v>267</v>
      </c>
      <c r="BM2830" s="240" t="s">
        <v>2308</v>
      </c>
    </row>
    <row r="2831" s="2" customFormat="1">
      <c r="A2831" s="40"/>
      <c r="B2831" s="41"/>
      <c r="C2831" s="42"/>
      <c r="D2831" s="242" t="s">
        <v>231</v>
      </c>
      <c r="E2831" s="42"/>
      <c r="F2831" s="243" t="s">
        <v>2309</v>
      </c>
      <c r="G2831" s="42"/>
      <c r="H2831" s="42"/>
      <c r="I2831" s="244"/>
      <c r="J2831" s="42"/>
      <c r="K2831" s="42"/>
      <c r="L2831" s="46"/>
      <c r="M2831" s="245"/>
      <c r="N2831" s="246"/>
      <c r="O2831" s="93"/>
      <c r="P2831" s="93"/>
      <c r="Q2831" s="93"/>
      <c r="R2831" s="93"/>
      <c r="S2831" s="93"/>
      <c r="T2831" s="94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T2831" s="19" t="s">
        <v>231</v>
      </c>
      <c r="AU2831" s="19" t="s">
        <v>89</v>
      </c>
    </row>
    <row r="2832" s="13" customFormat="1">
      <c r="A2832" s="13"/>
      <c r="B2832" s="247"/>
      <c r="C2832" s="248"/>
      <c r="D2832" s="249" t="s">
        <v>233</v>
      </c>
      <c r="E2832" s="250" t="s">
        <v>1</v>
      </c>
      <c r="F2832" s="251" t="s">
        <v>1529</v>
      </c>
      <c r="G2832" s="248"/>
      <c r="H2832" s="250" t="s">
        <v>1</v>
      </c>
      <c r="I2832" s="252"/>
      <c r="J2832" s="248"/>
      <c r="K2832" s="248"/>
      <c r="L2832" s="253"/>
      <c r="M2832" s="254"/>
      <c r="N2832" s="255"/>
      <c r="O2832" s="255"/>
      <c r="P2832" s="255"/>
      <c r="Q2832" s="255"/>
      <c r="R2832" s="255"/>
      <c r="S2832" s="255"/>
      <c r="T2832" s="256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57" t="s">
        <v>233</v>
      </c>
      <c r="AU2832" s="257" t="s">
        <v>89</v>
      </c>
      <c r="AV2832" s="13" t="s">
        <v>87</v>
      </c>
      <c r="AW2832" s="13" t="s">
        <v>35</v>
      </c>
      <c r="AX2832" s="13" t="s">
        <v>80</v>
      </c>
      <c r="AY2832" s="257" t="s">
        <v>222</v>
      </c>
    </row>
    <row r="2833" s="13" customFormat="1">
      <c r="A2833" s="13"/>
      <c r="B2833" s="247"/>
      <c r="C2833" s="248"/>
      <c r="D2833" s="249" t="s">
        <v>233</v>
      </c>
      <c r="E2833" s="250" t="s">
        <v>1</v>
      </c>
      <c r="F2833" s="251" t="s">
        <v>875</v>
      </c>
      <c r="G2833" s="248"/>
      <c r="H2833" s="250" t="s">
        <v>1</v>
      </c>
      <c r="I2833" s="252"/>
      <c r="J2833" s="248"/>
      <c r="K2833" s="248"/>
      <c r="L2833" s="253"/>
      <c r="M2833" s="254"/>
      <c r="N2833" s="255"/>
      <c r="O2833" s="255"/>
      <c r="P2833" s="255"/>
      <c r="Q2833" s="255"/>
      <c r="R2833" s="255"/>
      <c r="S2833" s="255"/>
      <c r="T2833" s="256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57" t="s">
        <v>233</v>
      </c>
      <c r="AU2833" s="257" t="s">
        <v>89</v>
      </c>
      <c r="AV2833" s="13" t="s">
        <v>87</v>
      </c>
      <c r="AW2833" s="13" t="s">
        <v>35</v>
      </c>
      <c r="AX2833" s="13" t="s">
        <v>80</v>
      </c>
      <c r="AY2833" s="257" t="s">
        <v>222</v>
      </c>
    </row>
    <row r="2834" s="14" customFormat="1">
      <c r="A2834" s="14"/>
      <c r="B2834" s="258"/>
      <c r="C2834" s="259"/>
      <c r="D2834" s="249" t="s">
        <v>233</v>
      </c>
      <c r="E2834" s="260" t="s">
        <v>1</v>
      </c>
      <c r="F2834" s="261" t="s">
        <v>2288</v>
      </c>
      <c r="G2834" s="259"/>
      <c r="H2834" s="262">
        <v>1.089</v>
      </c>
      <c r="I2834" s="263"/>
      <c r="J2834" s="259"/>
      <c r="K2834" s="259"/>
      <c r="L2834" s="264"/>
      <c r="M2834" s="265"/>
      <c r="N2834" s="266"/>
      <c r="O2834" s="266"/>
      <c r="P2834" s="266"/>
      <c r="Q2834" s="266"/>
      <c r="R2834" s="266"/>
      <c r="S2834" s="266"/>
      <c r="T2834" s="267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68" t="s">
        <v>233</v>
      </c>
      <c r="AU2834" s="268" t="s">
        <v>89</v>
      </c>
      <c r="AV2834" s="14" t="s">
        <v>89</v>
      </c>
      <c r="AW2834" s="14" t="s">
        <v>35</v>
      </c>
      <c r="AX2834" s="14" t="s">
        <v>80</v>
      </c>
      <c r="AY2834" s="268" t="s">
        <v>222</v>
      </c>
    </row>
    <row r="2835" s="14" customFormat="1">
      <c r="A2835" s="14"/>
      <c r="B2835" s="258"/>
      <c r="C2835" s="259"/>
      <c r="D2835" s="249" t="s">
        <v>233</v>
      </c>
      <c r="E2835" s="260" t="s">
        <v>1</v>
      </c>
      <c r="F2835" s="261" t="s">
        <v>2289</v>
      </c>
      <c r="G2835" s="259"/>
      <c r="H2835" s="262">
        <v>1.089</v>
      </c>
      <c r="I2835" s="263"/>
      <c r="J2835" s="259"/>
      <c r="K2835" s="259"/>
      <c r="L2835" s="264"/>
      <c r="M2835" s="265"/>
      <c r="N2835" s="266"/>
      <c r="O2835" s="266"/>
      <c r="P2835" s="266"/>
      <c r="Q2835" s="266"/>
      <c r="R2835" s="266"/>
      <c r="S2835" s="266"/>
      <c r="T2835" s="267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68" t="s">
        <v>233</v>
      </c>
      <c r="AU2835" s="268" t="s">
        <v>89</v>
      </c>
      <c r="AV2835" s="14" t="s">
        <v>89</v>
      </c>
      <c r="AW2835" s="14" t="s">
        <v>35</v>
      </c>
      <c r="AX2835" s="14" t="s">
        <v>80</v>
      </c>
      <c r="AY2835" s="268" t="s">
        <v>222</v>
      </c>
    </row>
    <row r="2836" s="13" customFormat="1">
      <c r="A2836" s="13"/>
      <c r="B2836" s="247"/>
      <c r="C2836" s="248"/>
      <c r="D2836" s="249" t="s">
        <v>233</v>
      </c>
      <c r="E2836" s="250" t="s">
        <v>1</v>
      </c>
      <c r="F2836" s="251" t="s">
        <v>878</v>
      </c>
      <c r="G2836" s="248"/>
      <c r="H2836" s="250" t="s">
        <v>1</v>
      </c>
      <c r="I2836" s="252"/>
      <c r="J2836" s="248"/>
      <c r="K2836" s="248"/>
      <c r="L2836" s="253"/>
      <c r="M2836" s="254"/>
      <c r="N2836" s="255"/>
      <c r="O2836" s="255"/>
      <c r="P2836" s="255"/>
      <c r="Q2836" s="255"/>
      <c r="R2836" s="255"/>
      <c r="S2836" s="255"/>
      <c r="T2836" s="256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57" t="s">
        <v>233</v>
      </c>
      <c r="AU2836" s="257" t="s">
        <v>89</v>
      </c>
      <c r="AV2836" s="13" t="s">
        <v>87</v>
      </c>
      <c r="AW2836" s="13" t="s">
        <v>35</v>
      </c>
      <c r="AX2836" s="13" t="s">
        <v>80</v>
      </c>
      <c r="AY2836" s="257" t="s">
        <v>222</v>
      </c>
    </row>
    <row r="2837" s="14" customFormat="1">
      <c r="A2837" s="14"/>
      <c r="B2837" s="258"/>
      <c r="C2837" s="259"/>
      <c r="D2837" s="249" t="s">
        <v>233</v>
      </c>
      <c r="E2837" s="260" t="s">
        <v>1</v>
      </c>
      <c r="F2837" s="261" t="s">
        <v>2290</v>
      </c>
      <c r="G2837" s="259"/>
      <c r="H2837" s="262">
        <v>2.2229999999999999</v>
      </c>
      <c r="I2837" s="263"/>
      <c r="J2837" s="259"/>
      <c r="K2837" s="259"/>
      <c r="L2837" s="264"/>
      <c r="M2837" s="265"/>
      <c r="N2837" s="266"/>
      <c r="O2837" s="266"/>
      <c r="P2837" s="266"/>
      <c r="Q2837" s="266"/>
      <c r="R2837" s="266"/>
      <c r="S2837" s="266"/>
      <c r="T2837" s="267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68" t="s">
        <v>233</v>
      </c>
      <c r="AU2837" s="268" t="s">
        <v>89</v>
      </c>
      <c r="AV2837" s="14" t="s">
        <v>89</v>
      </c>
      <c r="AW2837" s="14" t="s">
        <v>35</v>
      </c>
      <c r="AX2837" s="14" t="s">
        <v>80</v>
      </c>
      <c r="AY2837" s="268" t="s">
        <v>222</v>
      </c>
    </row>
    <row r="2838" s="14" customFormat="1">
      <c r="A2838" s="14"/>
      <c r="B2838" s="258"/>
      <c r="C2838" s="259"/>
      <c r="D2838" s="249" t="s">
        <v>233</v>
      </c>
      <c r="E2838" s="260" t="s">
        <v>1</v>
      </c>
      <c r="F2838" s="261" t="s">
        <v>2291</v>
      </c>
      <c r="G2838" s="259"/>
      <c r="H2838" s="262">
        <v>1.1120000000000001</v>
      </c>
      <c r="I2838" s="263"/>
      <c r="J2838" s="259"/>
      <c r="K2838" s="259"/>
      <c r="L2838" s="264"/>
      <c r="M2838" s="265"/>
      <c r="N2838" s="266"/>
      <c r="O2838" s="266"/>
      <c r="P2838" s="266"/>
      <c r="Q2838" s="266"/>
      <c r="R2838" s="266"/>
      <c r="S2838" s="266"/>
      <c r="T2838" s="267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68" t="s">
        <v>233</v>
      </c>
      <c r="AU2838" s="268" t="s">
        <v>89</v>
      </c>
      <c r="AV2838" s="14" t="s">
        <v>89</v>
      </c>
      <c r="AW2838" s="14" t="s">
        <v>35</v>
      </c>
      <c r="AX2838" s="14" t="s">
        <v>80</v>
      </c>
      <c r="AY2838" s="268" t="s">
        <v>222</v>
      </c>
    </row>
    <row r="2839" s="14" customFormat="1">
      <c r="A2839" s="14"/>
      <c r="B2839" s="258"/>
      <c r="C2839" s="259"/>
      <c r="D2839" s="249" t="s">
        <v>233</v>
      </c>
      <c r="E2839" s="260" t="s">
        <v>1</v>
      </c>
      <c r="F2839" s="261" t="s">
        <v>2292</v>
      </c>
      <c r="G2839" s="259"/>
      <c r="H2839" s="262">
        <v>1.1120000000000001</v>
      </c>
      <c r="I2839" s="263"/>
      <c r="J2839" s="259"/>
      <c r="K2839" s="259"/>
      <c r="L2839" s="264"/>
      <c r="M2839" s="265"/>
      <c r="N2839" s="266"/>
      <c r="O2839" s="266"/>
      <c r="P2839" s="266"/>
      <c r="Q2839" s="266"/>
      <c r="R2839" s="266"/>
      <c r="S2839" s="266"/>
      <c r="T2839" s="267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68" t="s">
        <v>233</v>
      </c>
      <c r="AU2839" s="268" t="s">
        <v>89</v>
      </c>
      <c r="AV2839" s="14" t="s">
        <v>89</v>
      </c>
      <c r="AW2839" s="14" t="s">
        <v>35</v>
      </c>
      <c r="AX2839" s="14" t="s">
        <v>80</v>
      </c>
      <c r="AY2839" s="268" t="s">
        <v>222</v>
      </c>
    </row>
    <row r="2840" s="14" customFormat="1">
      <c r="A2840" s="14"/>
      <c r="B2840" s="258"/>
      <c r="C2840" s="259"/>
      <c r="D2840" s="249" t="s">
        <v>233</v>
      </c>
      <c r="E2840" s="260" t="s">
        <v>1</v>
      </c>
      <c r="F2840" s="261" t="s">
        <v>2293</v>
      </c>
      <c r="G2840" s="259"/>
      <c r="H2840" s="262">
        <v>1.1120000000000001</v>
      </c>
      <c r="I2840" s="263"/>
      <c r="J2840" s="259"/>
      <c r="K2840" s="259"/>
      <c r="L2840" s="264"/>
      <c r="M2840" s="265"/>
      <c r="N2840" s="266"/>
      <c r="O2840" s="266"/>
      <c r="P2840" s="266"/>
      <c r="Q2840" s="266"/>
      <c r="R2840" s="266"/>
      <c r="S2840" s="266"/>
      <c r="T2840" s="267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68" t="s">
        <v>233</v>
      </c>
      <c r="AU2840" s="268" t="s">
        <v>89</v>
      </c>
      <c r="AV2840" s="14" t="s">
        <v>89</v>
      </c>
      <c r="AW2840" s="14" t="s">
        <v>35</v>
      </c>
      <c r="AX2840" s="14" t="s">
        <v>80</v>
      </c>
      <c r="AY2840" s="268" t="s">
        <v>222</v>
      </c>
    </row>
    <row r="2841" s="14" customFormat="1">
      <c r="A2841" s="14"/>
      <c r="B2841" s="258"/>
      <c r="C2841" s="259"/>
      <c r="D2841" s="249" t="s">
        <v>233</v>
      </c>
      <c r="E2841" s="260" t="s">
        <v>1</v>
      </c>
      <c r="F2841" s="261" t="s">
        <v>2294</v>
      </c>
      <c r="G2841" s="259"/>
      <c r="H2841" s="262">
        <v>1.1120000000000001</v>
      </c>
      <c r="I2841" s="263"/>
      <c r="J2841" s="259"/>
      <c r="K2841" s="259"/>
      <c r="L2841" s="264"/>
      <c r="M2841" s="265"/>
      <c r="N2841" s="266"/>
      <c r="O2841" s="266"/>
      <c r="P2841" s="266"/>
      <c r="Q2841" s="266"/>
      <c r="R2841" s="266"/>
      <c r="S2841" s="266"/>
      <c r="T2841" s="267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68" t="s">
        <v>233</v>
      </c>
      <c r="AU2841" s="268" t="s">
        <v>89</v>
      </c>
      <c r="AV2841" s="14" t="s">
        <v>89</v>
      </c>
      <c r="AW2841" s="14" t="s">
        <v>35</v>
      </c>
      <c r="AX2841" s="14" t="s">
        <v>80</v>
      </c>
      <c r="AY2841" s="268" t="s">
        <v>222</v>
      </c>
    </row>
    <row r="2842" s="13" customFormat="1">
      <c r="A2842" s="13"/>
      <c r="B2842" s="247"/>
      <c r="C2842" s="248"/>
      <c r="D2842" s="249" t="s">
        <v>233</v>
      </c>
      <c r="E2842" s="250" t="s">
        <v>1</v>
      </c>
      <c r="F2842" s="251" t="s">
        <v>884</v>
      </c>
      <c r="G2842" s="248"/>
      <c r="H2842" s="250" t="s">
        <v>1</v>
      </c>
      <c r="I2842" s="252"/>
      <c r="J2842" s="248"/>
      <c r="K2842" s="248"/>
      <c r="L2842" s="253"/>
      <c r="M2842" s="254"/>
      <c r="N2842" s="255"/>
      <c r="O2842" s="255"/>
      <c r="P2842" s="255"/>
      <c r="Q2842" s="255"/>
      <c r="R2842" s="255"/>
      <c r="S2842" s="255"/>
      <c r="T2842" s="256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57" t="s">
        <v>233</v>
      </c>
      <c r="AU2842" s="257" t="s">
        <v>89</v>
      </c>
      <c r="AV2842" s="13" t="s">
        <v>87</v>
      </c>
      <c r="AW2842" s="13" t="s">
        <v>35</v>
      </c>
      <c r="AX2842" s="13" t="s">
        <v>80</v>
      </c>
      <c r="AY2842" s="257" t="s">
        <v>222</v>
      </c>
    </row>
    <row r="2843" s="14" customFormat="1">
      <c r="A2843" s="14"/>
      <c r="B2843" s="258"/>
      <c r="C2843" s="259"/>
      <c r="D2843" s="249" t="s">
        <v>233</v>
      </c>
      <c r="E2843" s="260" t="s">
        <v>1</v>
      </c>
      <c r="F2843" s="261" t="s">
        <v>2295</v>
      </c>
      <c r="G2843" s="259"/>
      <c r="H2843" s="262">
        <v>3.4020000000000001</v>
      </c>
      <c r="I2843" s="263"/>
      <c r="J2843" s="259"/>
      <c r="K2843" s="259"/>
      <c r="L2843" s="264"/>
      <c r="M2843" s="265"/>
      <c r="N2843" s="266"/>
      <c r="O2843" s="266"/>
      <c r="P2843" s="266"/>
      <c r="Q2843" s="266"/>
      <c r="R2843" s="266"/>
      <c r="S2843" s="266"/>
      <c r="T2843" s="267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68" t="s">
        <v>233</v>
      </c>
      <c r="AU2843" s="268" t="s">
        <v>89</v>
      </c>
      <c r="AV2843" s="14" t="s">
        <v>89</v>
      </c>
      <c r="AW2843" s="14" t="s">
        <v>35</v>
      </c>
      <c r="AX2843" s="14" t="s">
        <v>80</v>
      </c>
      <c r="AY2843" s="268" t="s">
        <v>222</v>
      </c>
    </row>
    <row r="2844" s="14" customFormat="1">
      <c r="A2844" s="14"/>
      <c r="B2844" s="258"/>
      <c r="C2844" s="259"/>
      <c r="D2844" s="249" t="s">
        <v>233</v>
      </c>
      <c r="E2844" s="260" t="s">
        <v>1</v>
      </c>
      <c r="F2844" s="261" t="s">
        <v>2296</v>
      </c>
      <c r="G2844" s="259"/>
      <c r="H2844" s="262">
        <v>6.8040000000000003</v>
      </c>
      <c r="I2844" s="263"/>
      <c r="J2844" s="259"/>
      <c r="K2844" s="259"/>
      <c r="L2844" s="264"/>
      <c r="M2844" s="265"/>
      <c r="N2844" s="266"/>
      <c r="O2844" s="266"/>
      <c r="P2844" s="266"/>
      <c r="Q2844" s="266"/>
      <c r="R2844" s="266"/>
      <c r="S2844" s="266"/>
      <c r="T2844" s="267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68" t="s">
        <v>233</v>
      </c>
      <c r="AU2844" s="268" t="s">
        <v>89</v>
      </c>
      <c r="AV2844" s="14" t="s">
        <v>89</v>
      </c>
      <c r="AW2844" s="14" t="s">
        <v>35</v>
      </c>
      <c r="AX2844" s="14" t="s">
        <v>80</v>
      </c>
      <c r="AY2844" s="268" t="s">
        <v>222</v>
      </c>
    </row>
    <row r="2845" s="14" customFormat="1">
      <c r="A2845" s="14"/>
      <c r="B2845" s="258"/>
      <c r="C2845" s="259"/>
      <c r="D2845" s="249" t="s">
        <v>233</v>
      </c>
      <c r="E2845" s="260" t="s">
        <v>1</v>
      </c>
      <c r="F2845" s="261" t="s">
        <v>2297</v>
      </c>
      <c r="G2845" s="259"/>
      <c r="H2845" s="262">
        <v>2.2679999999999998</v>
      </c>
      <c r="I2845" s="263"/>
      <c r="J2845" s="259"/>
      <c r="K2845" s="259"/>
      <c r="L2845" s="264"/>
      <c r="M2845" s="265"/>
      <c r="N2845" s="266"/>
      <c r="O2845" s="266"/>
      <c r="P2845" s="266"/>
      <c r="Q2845" s="266"/>
      <c r="R2845" s="266"/>
      <c r="S2845" s="266"/>
      <c r="T2845" s="267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68" t="s">
        <v>233</v>
      </c>
      <c r="AU2845" s="268" t="s">
        <v>89</v>
      </c>
      <c r="AV2845" s="14" t="s">
        <v>89</v>
      </c>
      <c r="AW2845" s="14" t="s">
        <v>35</v>
      </c>
      <c r="AX2845" s="14" t="s">
        <v>80</v>
      </c>
      <c r="AY2845" s="268" t="s">
        <v>222</v>
      </c>
    </row>
    <row r="2846" s="13" customFormat="1">
      <c r="A2846" s="13"/>
      <c r="B2846" s="247"/>
      <c r="C2846" s="248"/>
      <c r="D2846" s="249" t="s">
        <v>233</v>
      </c>
      <c r="E2846" s="250" t="s">
        <v>1</v>
      </c>
      <c r="F2846" s="251" t="s">
        <v>903</v>
      </c>
      <c r="G2846" s="248"/>
      <c r="H2846" s="250" t="s">
        <v>1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57" t="s">
        <v>233</v>
      </c>
      <c r="AU2846" s="257" t="s">
        <v>89</v>
      </c>
      <c r="AV2846" s="13" t="s">
        <v>87</v>
      </c>
      <c r="AW2846" s="13" t="s">
        <v>35</v>
      </c>
      <c r="AX2846" s="13" t="s">
        <v>80</v>
      </c>
      <c r="AY2846" s="257" t="s">
        <v>222</v>
      </c>
    </row>
    <row r="2847" s="14" customFormat="1">
      <c r="A2847" s="14"/>
      <c r="B2847" s="258"/>
      <c r="C2847" s="259"/>
      <c r="D2847" s="249" t="s">
        <v>233</v>
      </c>
      <c r="E2847" s="260" t="s">
        <v>1</v>
      </c>
      <c r="F2847" s="261" t="s">
        <v>2298</v>
      </c>
      <c r="G2847" s="259"/>
      <c r="H2847" s="262">
        <v>1.1339999999999999</v>
      </c>
      <c r="I2847" s="263"/>
      <c r="J2847" s="259"/>
      <c r="K2847" s="259"/>
      <c r="L2847" s="264"/>
      <c r="M2847" s="265"/>
      <c r="N2847" s="266"/>
      <c r="O2847" s="266"/>
      <c r="P2847" s="266"/>
      <c r="Q2847" s="266"/>
      <c r="R2847" s="266"/>
      <c r="S2847" s="266"/>
      <c r="T2847" s="267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68" t="s">
        <v>233</v>
      </c>
      <c r="AU2847" s="268" t="s">
        <v>89</v>
      </c>
      <c r="AV2847" s="14" t="s">
        <v>89</v>
      </c>
      <c r="AW2847" s="14" t="s">
        <v>35</v>
      </c>
      <c r="AX2847" s="14" t="s">
        <v>80</v>
      </c>
      <c r="AY2847" s="268" t="s">
        <v>222</v>
      </c>
    </row>
    <row r="2848" s="14" customFormat="1">
      <c r="A2848" s="14"/>
      <c r="B2848" s="258"/>
      <c r="C2848" s="259"/>
      <c r="D2848" s="249" t="s">
        <v>233</v>
      </c>
      <c r="E2848" s="260" t="s">
        <v>1</v>
      </c>
      <c r="F2848" s="261" t="s">
        <v>2299</v>
      </c>
      <c r="G2848" s="259"/>
      <c r="H2848" s="262">
        <v>1.1339999999999999</v>
      </c>
      <c r="I2848" s="263"/>
      <c r="J2848" s="259"/>
      <c r="K2848" s="259"/>
      <c r="L2848" s="264"/>
      <c r="M2848" s="265"/>
      <c r="N2848" s="266"/>
      <c r="O2848" s="266"/>
      <c r="P2848" s="266"/>
      <c r="Q2848" s="266"/>
      <c r="R2848" s="266"/>
      <c r="S2848" s="266"/>
      <c r="T2848" s="267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68" t="s">
        <v>233</v>
      </c>
      <c r="AU2848" s="268" t="s">
        <v>89</v>
      </c>
      <c r="AV2848" s="14" t="s">
        <v>89</v>
      </c>
      <c r="AW2848" s="14" t="s">
        <v>35</v>
      </c>
      <c r="AX2848" s="14" t="s">
        <v>80</v>
      </c>
      <c r="AY2848" s="268" t="s">
        <v>222</v>
      </c>
    </row>
    <row r="2849" s="13" customFormat="1">
      <c r="A2849" s="13"/>
      <c r="B2849" s="247"/>
      <c r="C2849" s="248"/>
      <c r="D2849" s="249" t="s">
        <v>233</v>
      </c>
      <c r="E2849" s="250" t="s">
        <v>1</v>
      </c>
      <c r="F2849" s="251" t="s">
        <v>914</v>
      </c>
      <c r="G2849" s="248"/>
      <c r="H2849" s="250" t="s">
        <v>1</v>
      </c>
      <c r="I2849" s="252"/>
      <c r="J2849" s="248"/>
      <c r="K2849" s="248"/>
      <c r="L2849" s="253"/>
      <c r="M2849" s="254"/>
      <c r="N2849" s="255"/>
      <c r="O2849" s="255"/>
      <c r="P2849" s="255"/>
      <c r="Q2849" s="255"/>
      <c r="R2849" s="255"/>
      <c r="S2849" s="255"/>
      <c r="T2849" s="256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57" t="s">
        <v>233</v>
      </c>
      <c r="AU2849" s="257" t="s">
        <v>89</v>
      </c>
      <c r="AV2849" s="13" t="s">
        <v>87</v>
      </c>
      <c r="AW2849" s="13" t="s">
        <v>35</v>
      </c>
      <c r="AX2849" s="13" t="s">
        <v>80</v>
      </c>
      <c r="AY2849" s="257" t="s">
        <v>222</v>
      </c>
    </row>
    <row r="2850" s="14" customFormat="1">
      <c r="A2850" s="14"/>
      <c r="B2850" s="258"/>
      <c r="C2850" s="259"/>
      <c r="D2850" s="249" t="s">
        <v>233</v>
      </c>
      <c r="E2850" s="260" t="s">
        <v>1</v>
      </c>
      <c r="F2850" s="261" t="s">
        <v>2300</v>
      </c>
      <c r="G2850" s="259"/>
      <c r="H2850" s="262">
        <v>1.292</v>
      </c>
      <c r="I2850" s="263"/>
      <c r="J2850" s="259"/>
      <c r="K2850" s="259"/>
      <c r="L2850" s="264"/>
      <c r="M2850" s="265"/>
      <c r="N2850" s="266"/>
      <c r="O2850" s="266"/>
      <c r="P2850" s="266"/>
      <c r="Q2850" s="266"/>
      <c r="R2850" s="266"/>
      <c r="S2850" s="266"/>
      <c r="T2850" s="267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68" t="s">
        <v>233</v>
      </c>
      <c r="AU2850" s="268" t="s">
        <v>89</v>
      </c>
      <c r="AV2850" s="14" t="s">
        <v>89</v>
      </c>
      <c r="AW2850" s="14" t="s">
        <v>35</v>
      </c>
      <c r="AX2850" s="14" t="s">
        <v>80</v>
      </c>
      <c r="AY2850" s="268" t="s">
        <v>222</v>
      </c>
    </row>
    <row r="2851" s="15" customFormat="1">
      <c r="A2851" s="15"/>
      <c r="B2851" s="269"/>
      <c r="C2851" s="270"/>
      <c r="D2851" s="249" t="s">
        <v>233</v>
      </c>
      <c r="E2851" s="271" t="s">
        <v>1</v>
      </c>
      <c r="F2851" s="272" t="s">
        <v>242</v>
      </c>
      <c r="G2851" s="270"/>
      <c r="H2851" s="273">
        <v>24.882999999999999</v>
      </c>
      <c r="I2851" s="274"/>
      <c r="J2851" s="270"/>
      <c r="K2851" s="270"/>
      <c r="L2851" s="275"/>
      <c r="M2851" s="276"/>
      <c r="N2851" s="277"/>
      <c r="O2851" s="277"/>
      <c r="P2851" s="277"/>
      <c r="Q2851" s="277"/>
      <c r="R2851" s="277"/>
      <c r="S2851" s="277"/>
      <c r="T2851" s="278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79" t="s">
        <v>233</v>
      </c>
      <c r="AU2851" s="279" t="s">
        <v>89</v>
      </c>
      <c r="AV2851" s="15" t="s">
        <v>114</v>
      </c>
      <c r="AW2851" s="15" t="s">
        <v>35</v>
      </c>
      <c r="AX2851" s="15" t="s">
        <v>87</v>
      </c>
      <c r="AY2851" s="279" t="s">
        <v>222</v>
      </c>
    </row>
    <row r="2852" s="12" customFormat="1" ht="22.8" customHeight="1">
      <c r="A2852" s="12"/>
      <c r="B2852" s="213"/>
      <c r="C2852" s="214"/>
      <c r="D2852" s="215" t="s">
        <v>79</v>
      </c>
      <c r="E2852" s="227" t="s">
        <v>2310</v>
      </c>
      <c r="F2852" s="227" t="s">
        <v>2311</v>
      </c>
      <c r="G2852" s="214"/>
      <c r="H2852" s="214"/>
      <c r="I2852" s="217"/>
      <c r="J2852" s="228">
        <f>BK2852</f>
        <v>0</v>
      </c>
      <c r="K2852" s="214"/>
      <c r="L2852" s="219"/>
      <c r="M2852" s="220"/>
      <c r="N2852" s="221"/>
      <c r="O2852" s="221"/>
      <c r="P2852" s="222">
        <f>SUM(P2853:P2879)</f>
        <v>0</v>
      </c>
      <c r="Q2852" s="221"/>
      <c r="R2852" s="222">
        <f>SUM(R2853:R2879)</f>
        <v>0.35541992</v>
      </c>
      <c r="S2852" s="221"/>
      <c r="T2852" s="223">
        <f>SUM(T2853:T2879)</f>
        <v>0</v>
      </c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R2852" s="224" t="s">
        <v>89</v>
      </c>
      <c r="AT2852" s="225" t="s">
        <v>79</v>
      </c>
      <c r="AU2852" s="225" t="s">
        <v>87</v>
      </c>
      <c r="AY2852" s="224" t="s">
        <v>222</v>
      </c>
      <c r="BK2852" s="226">
        <f>SUM(BK2853:BK2879)</f>
        <v>0</v>
      </c>
    </row>
    <row r="2853" s="2" customFormat="1" ht="21.75" customHeight="1">
      <c r="A2853" s="40"/>
      <c r="B2853" s="41"/>
      <c r="C2853" s="229" t="s">
        <v>2312</v>
      </c>
      <c r="D2853" s="229" t="s">
        <v>225</v>
      </c>
      <c r="E2853" s="230" t="s">
        <v>2313</v>
      </c>
      <c r="F2853" s="231" t="s">
        <v>2314</v>
      </c>
      <c r="G2853" s="232" t="s">
        <v>228</v>
      </c>
      <c r="H2853" s="233">
        <v>30.48</v>
      </c>
      <c r="I2853" s="234"/>
      <c r="J2853" s="235">
        <f>ROUND(I2853*H2853,2)</f>
        <v>0</v>
      </c>
      <c r="K2853" s="231" t="s">
        <v>229</v>
      </c>
      <c r="L2853" s="46"/>
      <c r="M2853" s="236" t="s">
        <v>1</v>
      </c>
      <c r="N2853" s="237" t="s">
        <v>45</v>
      </c>
      <c r="O2853" s="93"/>
      <c r="P2853" s="238">
        <f>O2853*H2853</f>
        <v>0</v>
      </c>
      <c r="Q2853" s="238">
        <v>0</v>
      </c>
      <c r="R2853" s="238">
        <f>Q2853*H2853</f>
        <v>0</v>
      </c>
      <c r="S2853" s="238">
        <v>0</v>
      </c>
      <c r="T2853" s="239">
        <f>S2853*H2853</f>
        <v>0</v>
      </c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R2853" s="240" t="s">
        <v>267</v>
      </c>
      <c r="AT2853" s="240" t="s">
        <v>225</v>
      </c>
      <c r="AU2853" s="240" t="s">
        <v>89</v>
      </c>
      <c r="AY2853" s="19" t="s">
        <v>222</v>
      </c>
      <c r="BE2853" s="241">
        <f>IF(N2853="základní",J2853,0)</f>
        <v>0</v>
      </c>
      <c r="BF2853" s="241">
        <f>IF(N2853="snížená",J2853,0)</f>
        <v>0</v>
      </c>
      <c r="BG2853" s="241">
        <f>IF(N2853="zákl. přenesená",J2853,0)</f>
        <v>0</v>
      </c>
      <c r="BH2853" s="241">
        <f>IF(N2853="sníž. přenesená",J2853,0)</f>
        <v>0</v>
      </c>
      <c r="BI2853" s="241">
        <f>IF(N2853="nulová",J2853,0)</f>
        <v>0</v>
      </c>
      <c r="BJ2853" s="19" t="s">
        <v>87</v>
      </c>
      <c r="BK2853" s="241">
        <f>ROUND(I2853*H2853,2)</f>
        <v>0</v>
      </c>
      <c r="BL2853" s="19" t="s">
        <v>267</v>
      </c>
      <c r="BM2853" s="240" t="s">
        <v>2315</v>
      </c>
    </row>
    <row r="2854" s="2" customFormat="1">
      <c r="A2854" s="40"/>
      <c r="B2854" s="41"/>
      <c r="C2854" s="42"/>
      <c r="D2854" s="242" t="s">
        <v>231</v>
      </c>
      <c r="E2854" s="42"/>
      <c r="F2854" s="243" t="s">
        <v>2316</v>
      </c>
      <c r="G2854" s="42"/>
      <c r="H2854" s="42"/>
      <c r="I2854" s="244"/>
      <c r="J2854" s="42"/>
      <c r="K2854" s="42"/>
      <c r="L2854" s="46"/>
      <c r="M2854" s="245"/>
      <c r="N2854" s="246"/>
      <c r="O2854" s="93"/>
      <c r="P2854" s="93"/>
      <c r="Q2854" s="93"/>
      <c r="R2854" s="93"/>
      <c r="S2854" s="93"/>
      <c r="T2854" s="94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T2854" s="19" t="s">
        <v>231</v>
      </c>
      <c r="AU2854" s="19" t="s">
        <v>89</v>
      </c>
    </row>
    <row r="2855" s="13" customFormat="1">
      <c r="A2855" s="13"/>
      <c r="B2855" s="247"/>
      <c r="C2855" s="248"/>
      <c r="D2855" s="249" t="s">
        <v>233</v>
      </c>
      <c r="E2855" s="250" t="s">
        <v>1</v>
      </c>
      <c r="F2855" s="251" t="s">
        <v>2317</v>
      </c>
      <c r="G2855" s="248"/>
      <c r="H2855" s="250" t="s">
        <v>1</v>
      </c>
      <c r="I2855" s="252"/>
      <c r="J2855" s="248"/>
      <c r="K2855" s="248"/>
      <c r="L2855" s="253"/>
      <c r="M2855" s="254"/>
      <c r="N2855" s="255"/>
      <c r="O2855" s="255"/>
      <c r="P2855" s="255"/>
      <c r="Q2855" s="255"/>
      <c r="R2855" s="255"/>
      <c r="S2855" s="255"/>
      <c r="T2855" s="256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57" t="s">
        <v>233</v>
      </c>
      <c r="AU2855" s="257" t="s">
        <v>89</v>
      </c>
      <c r="AV2855" s="13" t="s">
        <v>87</v>
      </c>
      <c r="AW2855" s="13" t="s">
        <v>35</v>
      </c>
      <c r="AX2855" s="13" t="s">
        <v>80</v>
      </c>
      <c r="AY2855" s="257" t="s">
        <v>222</v>
      </c>
    </row>
    <row r="2856" s="14" customFormat="1">
      <c r="A2856" s="14"/>
      <c r="B2856" s="258"/>
      <c r="C2856" s="259"/>
      <c r="D2856" s="249" t="s">
        <v>233</v>
      </c>
      <c r="E2856" s="260" t="s">
        <v>1</v>
      </c>
      <c r="F2856" s="261" t="s">
        <v>2318</v>
      </c>
      <c r="G2856" s="259"/>
      <c r="H2856" s="262">
        <v>30.48</v>
      </c>
      <c r="I2856" s="263"/>
      <c r="J2856" s="259"/>
      <c r="K2856" s="259"/>
      <c r="L2856" s="264"/>
      <c r="M2856" s="265"/>
      <c r="N2856" s="266"/>
      <c r="O2856" s="266"/>
      <c r="P2856" s="266"/>
      <c r="Q2856" s="266"/>
      <c r="R2856" s="266"/>
      <c r="S2856" s="266"/>
      <c r="T2856" s="267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68" t="s">
        <v>233</v>
      </c>
      <c r="AU2856" s="268" t="s">
        <v>89</v>
      </c>
      <c r="AV2856" s="14" t="s">
        <v>89</v>
      </c>
      <c r="AW2856" s="14" t="s">
        <v>35</v>
      </c>
      <c r="AX2856" s="14" t="s">
        <v>80</v>
      </c>
      <c r="AY2856" s="268" t="s">
        <v>222</v>
      </c>
    </row>
    <row r="2857" s="15" customFormat="1">
      <c r="A2857" s="15"/>
      <c r="B2857" s="269"/>
      <c r="C2857" s="270"/>
      <c r="D2857" s="249" t="s">
        <v>233</v>
      </c>
      <c r="E2857" s="271" t="s">
        <v>1</v>
      </c>
      <c r="F2857" s="272" t="s">
        <v>242</v>
      </c>
      <c r="G2857" s="270"/>
      <c r="H2857" s="273">
        <v>30.48</v>
      </c>
      <c r="I2857" s="274"/>
      <c r="J2857" s="270"/>
      <c r="K2857" s="270"/>
      <c r="L2857" s="275"/>
      <c r="M2857" s="276"/>
      <c r="N2857" s="277"/>
      <c r="O2857" s="277"/>
      <c r="P2857" s="277"/>
      <c r="Q2857" s="277"/>
      <c r="R2857" s="277"/>
      <c r="S2857" s="277"/>
      <c r="T2857" s="278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T2857" s="279" t="s">
        <v>233</v>
      </c>
      <c r="AU2857" s="279" t="s">
        <v>89</v>
      </c>
      <c r="AV2857" s="15" t="s">
        <v>114</v>
      </c>
      <c r="AW2857" s="15" t="s">
        <v>35</v>
      </c>
      <c r="AX2857" s="15" t="s">
        <v>87</v>
      </c>
      <c r="AY2857" s="279" t="s">
        <v>222</v>
      </c>
    </row>
    <row r="2858" s="2" customFormat="1" ht="16.5" customHeight="1">
      <c r="A2858" s="40"/>
      <c r="B2858" s="41"/>
      <c r="C2858" s="280" t="s">
        <v>2319</v>
      </c>
      <c r="D2858" s="280" t="s">
        <v>367</v>
      </c>
      <c r="E2858" s="281" t="s">
        <v>2320</v>
      </c>
      <c r="F2858" s="282" t="s">
        <v>2321</v>
      </c>
      <c r="G2858" s="283" t="s">
        <v>228</v>
      </c>
      <c r="H2858" s="284">
        <v>32.003999999999998</v>
      </c>
      <c r="I2858" s="285"/>
      <c r="J2858" s="286">
        <f>ROUND(I2858*H2858,2)</f>
        <v>0</v>
      </c>
      <c r="K2858" s="282" t="s">
        <v>229</v>
      </c>
      <c r="L2858" s="287"/>
      <c r="M2858" s="288" t="s">
        <v>1</v>
      </c>
      <c r="N2858" s="289" t="s">
        <v>45</v>
      </c>
      <c r="O2858" s="93"/>
      <c r="P2858" s="238">
        <f>O2858*H2858</f>
        <v>0</v>
      </c>
      <c r="Q2858" s="238">
        <v>0</v>
      </c>
      <c r="R2858" s="238">
        <f>Q2858*H2858</f>
        <v>0</v>
      </c>
      <c r="S2858" s="238">
        <v>0</v>
      </c>
      <c r="T2858" s="239">
        <f>S2858*H2858</f>
        <v>0</v>
      </c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R2858" s="240" t="s">
        <v>468</v>
      </c>
      <c r="AT2858" s="240" t="s">
        <v>367</v>
      </c>
      <c r="AU2858" s="240" t="s">
        <v>89</v>
      </c>
      <c r="AY2858" s="19" t="s">
        <v>222</v>
      </c>
      <c r="BE2858" s="241">
        <f>IF(N2858="základní",J2858,0)</f>
        <v>0</v>
      </c>
      <c r="BF2858" s="241">
        <f>IF(N2858="snížená",J2858,0)</f>
        <v>0</v>
      </c>
      <c r="BG2858" s="241">
        <f>IF(N2858="zákl. přenesená",J2858,0)</f>
        <v>0</v>
      </c>
      <c r="BH2858" s="241">
        <f>IF(N2858="sníž. přenesená",J2858,0)</f>
        <v>0</v>
      </c>
      <c r="BI2858" s="241">
        <f>IF(N2858="nulová",J2858,0)</f>
        <v>0</v>
      </c>
      <c r="BJ2858" s="19" t="s">
        <v>87</v>
      </c>
      <c r="BK2858" s="241">
        <f>ROUND(I2858*H2858,2)</f>
        <v>0</v>
      </c>
      <c r="BL2858" s="19" t="s">
        <v>267</v>
      </c>
      <c r="BM2858" s="240" t="s">
        <v>2322</v>
      </c>
    </row>
    <row r="2859" s="14" customFormat="1">
      <c r="A2859" s="14"/>
      <c r="B2859" s="258"/>
      <c r="C2859" s="259"/>
      <c r="D2859" s="249" t="s">
        <v>233</v>
      </c>
      <c r="E2859" s="260" t="s">
        <v>1</v>
      </c>
      <c r="F2859" s="261" t="s">
        <v>2323</v>
      </c>
      <c r="G2859" s="259"/>
      <c r="H2859" s="262">
        <v>32.003999999999998</v>
      </c>
      <c r="I2859" s="263"/>
      <c r="J2859" s="259"/>
      <c r="K2859" s="259"/>
      <c r="L2859" s="264"/>
      <c r="M2859" s="265"/>
      <c r="N2859" s="266"/>
      <c r="O2859" s="266"/>
      <c r="P2859" s="266"/>
      <c r="Q2859" s="266"/>
      <c r="R2859" s="266"/>
      <c r="S2859" s="266"/>
      <c r="T2859" s="267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68" t="s">
        <v>233</v>
      </c>
      <c r="AU2859" s="268" t="s">
        <v>89</v>
      </c>
      <c r="AV2859" s="14" t="s">
        <v>89</v>
      </c>
      <c r="AW2859" s="14" t="s">
        <v>35</v>
      </c>
      <c r="AX2859" s="14" t="s">
        <v>80</v>
      </c>
      <c r="AY2859" s="268" t="s">
        <v>222</v>
      </c>
    </row>
    <row r="2860" s="15" customFormat="1">
      <c r="A2860" s="15"/>
      <c r="B2860" s="269"/>
      <c r="C2860" s="270"/>
      <c r="D2860" s="249" t="s">
        <v>233</v>
      </c>
      <c r="E2860" s="271" t="s">
        <v>1</v>
      </c>
      <c r="F2860" s="272" t="s">
        <v>242</v>
      </c>
      <c r="G2860" s="270"/>
      <c r="H2860" s="273">
        <v>32.003999999999998</v>
      </c>
      <c r="I2860" s="274"/>
      <c r="J2860" s="270"/>
      <c r="K2860" s="270"/>
      <c r="L2860" s="275"/>
      <c r="M2860" s="276"/>
      <c r="N2860" s="277"/>
      <c r="O2860" s="277"/>
      <c r="P2860" s="277"/>
      <c r="Q2860" s="277"/>
      <c r="R2860" s="277"/>
      <c r="S2860" s="277"/>
      <c r="T2860" s="278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79" t="s">
        <v>233</v>
      </c>
      <c r="AU2860" s="279" t="s">
        <v>89</v>
      </c>
      <c r="AV2860" s="15" t="s">
        <v>114</v>
      </c>
      <c r="AW2860" s="15" t="s">
        <v>35</v>
      </c>
      <c r="AX2860" s="15" t="s">
        <v>87</v>
      </c>
      <c r="AY2860" s="279" t="s">
        <v>222</v>
      </c>
    </row>
    <row r="2861" s="2" customFormat="1" ht="24.15" customHeight="1">
      <c r="A2861" s="40"/>
      <c r="B2861" s="41"/>
      <c r="C2861" s="229" t="s">
        <v>2324</v>
      </c>
      <c r="D2861" s="229" t="s">
        <v>225</v>
      </c>
      <c r="E2861" s="230" t="s">
        <v>2325</v>
      </c>
      <c r="F2861" s="231" t="s">
        <v>2326</v>
      </c>
      <c r="G2861" s="232" t="s">
        <v>228</v>
      </c>
      <c r="H2861" s="233">
        <v>772.65200000000004</v>
      </c>
      <c r="I2861" s="234"/>
      <c r="J2861" s="235">
        <f>ROUND(I2861*H2861,2)</f>
        <v>0</v>
      </c>
      <c r="K2861" s="231" t="s">
        <v>229</v>
      </c>
      <c r="L2861" s="46"/>
      <c r="M2861" s="236" t="s">
        <v>1</v>
      </c>
      <c r="N2861" s="237" t="s">
        <v>45</v>
      </c>
      <c r="O2861" s="93"/>
      <c r="P2861" s="238">
        <f>O2861*H2861</f>
        <v>0</v>
      </c>
      <c r="Q2861" s="238">
        <v>0.00020000000000000001</v>
      </c>
      <c r="R2861" s="238">
        <f>Q2861*H2861</f>
        <v>0.15453040000000001</v>
      </c>
      <c r="S2861" s="238">
        <v>0</v>
      </c>
      <c r="T2861" s="239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40" t="s">
        <v>267</v>
      </c>
      <c r="AT2861" s="240" t="s">
        <v>225</v>
      </c>
      <c r="AU2861" s="240" t="s">
        <v>89</v>
      </c>
      <c r="AY2861" s="19" t="s">
        <v>222</v>
      </c>
      <c r="BE2861" s="241">
        <f>IF(N2861="základní",J2861,0)</f>
        <v>0</v>
      </c>
      <c r="BF2861" s="241">
        <f>IF(N2861="snížená",J2861,0)</f>
        <v>0</v>
      </c>
      <c r="BG2861" s="241">
        <f>IF(N2861="zákl. přenesená",J2861,0)</f>
        <v>0</v>
      </c>
      <c r="BH2861" s="241">
        <f>IF(N2861="sníž. přenesená",J2861,0)</f>
        <v>0</v>
      </c>
      <c r="BI2861" s="241">
        <f>IF(N2861="nulová",J2861,0)</f>
        <v>0</v>
      </c>
      <c r="BJ2861" s="19" t="s">
        <v>87</v>
      </c>
      <c r="BK2861" s="241">
        <f>ROUND(I2861*H2861,2)</f>
        <v>0</v>
      </c>
      <c r="BL2861" s="19" t="s">
        <v>267</v>
      </c>
      <c r="BM2861" s="240" t="s">
        <v>2327</v>
      </c>
    </row>
    <row r="2862" s="2" customFormat="1">
      <c r="A2862" s="40"/>
      <c r="B2862" s="41"/>
      <c r="C2862" s="42"/>
      <c r="D2862" s="242" t="s">
        <v>231</v>
      </c>
      <c r="E2862" s="42"/>
      <c r="F2862" s="243" t="s">
        <v>2328</v>
      </c>
      <c r="G2862" s="42"/>
      <c r="H2862" s="42"/>
      <c r="I2862" s="244"/>
      <c r="J2862" s="42"/>
      <c r="K2862" s="42"/>
      <c r="L2862" s="46"/>
      <c r="M2862" s="245"/>
      <c r="N2862" s="246"/>
      <c r="O2862" s="93"/>
      <c r="P2862" s="93"/>
      <c r="Q2862" s="93"/>
      <c r="R2862" s="93"/>
      <c r="S2862" s="93"/>
      <c r="T2862" s="94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T2862" s="19" t="s">
        <v>231</v>
      </c>
      <c r="AU2862" s="19" t="s">
        <v>89</v>
      </c>
    </row>
    <row r="2863" s="13" customFormat="1">
      <c r="A2863" s="13"/>
      <c r="B2863" s="247"/>
      <c r="C2863" s="248"/>
      <c r="D2863" s="249" t="s">
        <v>233</v>
      </c>
      <c r="E2863" s="250" t="s">
        <v>1</v>
      </c>
      <c r="F2863" s="251" t="s">
        <v>234</v>
      </c>
      <c r="G2863" s="248"/>
      <c r="H2863" s="250" t="s">
        <v>1</v>
      </c>
      <c r="I2863" s="252"/>
      <c r="J2863" s="248"/>
      <c r="K2863" s="248"/>
      <c r="L2863" s="253"/>
      <c r="M2863" s="254"/>
      <c r="N2863" s="255"/>
      <c r="O2863" s="255"/>
      <c r="P2863" s="255"/>
      <c r="Q2863" s="255"/>
      <c r="R2863" s="255"/>
      <c r="S2863" s="255"/>
      <c r="T2863" s="256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57" t="s">
        <v>233</v>
      </c>
      <c r="AU2863" s="257" t="s">
        <v>89</v>
      </c>
      <c r="AV2863" s="13" t="s">
        <v>87</v>
      </c>
      <c r="AW2863" s="13" t="s">
        <v>35</v>
      </c>
      <c r="AX2863" s="13" t="s">
        <v>80</v>
      </c>
      <c r="AY2863" s="257" t="s">
        <v>222</v>
      </c>
    </row>
    <row r="2864" s="13" customFormat="1">
      <c r="A2864" s="13"/>
      <c r="B2864" s="247"/>
      <c r="C2864" s="248"/>
      <c r="D2864" s="249" t="s">
        <v>233</v>
      </c>
      <c r="E2864" s="250" t="s">
        <v>1</v>
      </c>
      <c r="F2864" s="251" t="s">
        <v>235</v>
      </c>
      <c r="G2864" s="248"/>
      <c r="H2864" s="250" t="s">
        <v>1</v>
      </c>
      <c r="I2864" s="252"/>
      <c r="J2864" s="248"/>
      <c r="K2864" s="248"/>
      <c r="L2864" s="253"/>
      <c r="M2864" s="254"/>
      <c r="N2864" s="255"/>
      <c r="O2864" s="255"/>
      <c r="P2864" s="255"/>
      <c r="Q2864" s="255"/>
      <c r="R2864" s="255"/>
      <c r="S2864" s="255"/>
      <c r="T2864" s="256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57" t="s">
        <v>233</v>
      </c>
      <c r="AU2864" s="257" t="s">
        <v>89</v>
      </c>
      <c r="AV2864" s="13" t="s">
        <v>87</v>
      </c>
      <c r="AW2864" s="13" t="s">
        <v>35</v>
      </c>
      <c r="AX2864" s="13" t="s">
        <v>80</v>
      </c>
      <c r="AY2864" s="257" t="s">
        <v>222</v>
      </c>
    </row>
    <row r="2865" s="13" customFormat="1">
      <c r="A2865" s="13"/>
      <c r="B2865" s="247"/>
      <c r="C2865" s="248"/>
      <c r="D2865" s="249" t="s">
        <v>233</v>
      </c>
      <c r="E2865" s="250" t="s">
        <v>1</v>
      </c>
      <c r="F2865" s="251" t="s">
        <v>237</v>
      </c>
      <c r="G2865" s="248"/>
      <c r="H2865" s="250" t="s">
        <v>1</v>
      </c>
      <c r="I2865" s="252"/>
      <c r="J2865" s="248"/>
      <c r="K2865" s="248"/>
      <c r="L2865" s="253"/>
      <c r="M2865" s="254"/>
      <c r="N2865" s="255"/>
      <c r="O2865" s="255"/>
      <c r="P2865" s="255"/>
      <c r="Q2865" s="255"/>
      <c r="R2865" s="255"/>
      <c r="S2865" s="255"/>
      <c r="T2865" s="256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57" t="s">
        <v>233</v>
      </c>
      <c r="AU2865" s="257" t="s">
        <v>89</v>
      </c>
      <c r="AV2865" s="13" t="s">
        <v>87</v>
      </c>
      <c r="AW2865" s="13" t="s">
        <v>35</v>
      </c>
      <c r="AX2865" s="13" t="s">
        <v>80</v>
      </c>
      <c r="AY2865" s="257" t="s">
        <v>222</v>
      </c>
    </row>
    <row r="2866" s="14" customFormat="1">
      <c r="A2866" s="14"/>
      <c r="B2866" s="258"/>
      <c r="C2866" s="259"/>
      <c r="D2866" s="249" t="s">
        <v>233</v>
      </c>
      <c r="E2866" s="260" t="s">
        <v>1</v>
      </c>
      <c r="F2866" s="261" t="s">
        <v>2329</v>
      </c>
      <c r="G2866" s="259"/>
      <c r="H2866" s="262">
        <v>220.22</v>
      </c>
      <c r="I2866" s="263"/>
      <c r="J2866" s="259"/>
      <c r="K2866" s="259"/>
      <c r="L2866" s="264"/>
      <c r="M2866" s="265"/>
      <c r="N2866" s="266"/>
      <c r="O2866" s="266"/>
      <c r="P2866" s="266"/>
      <c r="Q2866" s="266"/>
      <c r="R2866" s="266"/>
      <c r="S2866" s="266"/>
      <c r="T2866" s="267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68" t="s">
        <v>233</v>
      </c>
      <c r="AU2866" s="268" t="s">
        <v>89</v>
      </c>
      <c r="AV2866" s="14" t="s">
        <v>89</v>
      </c>
      <c r="AW2866" s="14" t="s">
        <v>35</v>
      </c>
      <c r="AX2866" s="14" t="s">
        <v>80</v>
      </c>
      <c r="AY2866" s="268" t="s">
        <v>222</v>
      </c>
    </row>
    <row r="2867" s="14" customFormat="1">
      <c r="A2867" s="14"/>
      <c r="B2867" s="258"/>
      <c r="C2867" s="259"/>
      <c r="D2867" s="249" t="s">
        <v>233</v>
      </c>
      <c r="E2867" s="260" t="s">
        <v>1</v>
      </c>
      <c r="F2867" s="261" t="s">
        <v>662</v>
      </c>
      <c r="G2867" s="259"/>
      <c r="H2867" s="262">
        <v>741.57000000000005</v>
      </c>
      <c r="I2867" s="263"/>
      <c r="J2867" s="259"/>
      <c r="K2867" s="259"/>
      <c r="L2867" s="264"/>
      <c r="M2867" s="265"/>
      <c r="N2867" s="266"/>
      <c r="O2867" s="266"/>
      <c r="P2867" s="266"/>
      <c r="Q2867" s="266"/>
      <c r="R2867" s="266"/>
      <c r="S2867" s="266"/>
      <c r="T2867" s="267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8" t="s">
        <v>233</v>
      </c>
      <c r="AU2867" s="268" t="s">
        <v>89</v>
      </c>
      <c r="AV2867" s="14" t="s">
        <v>89</v>
      </c>
      <c r="AW2867" s="14" t="s">
        <v>35</v>
      </c>
      <c r="AX2867" s="14" t="s">
        <v>80</v>
      </c>
      <c r="AY2867" s="268" t="s">
        <v>222</v>
      </c>
    </row>
    <row r="2868" s="14" customFormat="1">
      <c r="A2868" s="14"/>
      <c r="B2868" s="258"/>
      <c r="C2868" s="259"/>
      <c r="D2868" s="249" t="s">
        <v>233</v>
      </c>
      <c r="E2868" s="260" t="s">
        <v>1</v>
      </c>
      <c r="F2868" s="261" t="s">
        <v>663</v>
      </c>
      <c r="G2868" s="259"/>
      <c r="H2868" s="262">
        <v>-30.48</v>
      </c>
      <c r="I2868" s="263"/>
      <c r="J2868" s="259"/>
      <c r="K2868" s="259"/>
      <c r="L2868" s="264"/>
      <c r="M2868" s="265"/>
      <c r="N2868" s="266"/>
      <c r="O2868" s="266"/>
      <c r="P2868" s="266"/>
      <c r="Q2868" s="266"/>
      <c r="R2868" s="266"/>
      <c r="S2868" s="266"/>
      <c r="T2868" s="267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68" t="s">
        <v>233</v>
      </c>
      <c r="AU2868" s="268" t="s">
        <v>89</v>
      </c>
      <c r="AV2868" s="14" t="s">
        <v>89</v>
      </c>
      <c r="AW2868" s="14" t="s">
        <v>35</v>
      </c>
      <c r="AX2868" s="14" t="s">
        <v>80</v>
      </c>
      <c r="AY2868" s="268" t="s">
        <v>222</v>
      </c>
    </row>
    <row r="2869" s="14" customFormat="1">
      <c r="A2869" s="14"/>
      <c r="B2869" s="258"/>
      <c r="C2869" s="259"/>
      <c r="D2869" s="249" t="s">
        <v>233</v>
      </c>
      <c r="E2869" s="260" t="s">
        <v>1</v>
      </c>
      <c r="F2869" s="261" t="s">
        <v>664</v>
      </c>
      <c r="G2869" s="259"/>
      <c r="H2869" s="262">
        <v>15.380000000000001</v>
      </c>
      <c r="I2869" s="263"/>
      <c r="J2869" s="259"/>
      <c r="K2869" s="259"/>
      <c r="L2869" s="264"/>
      <c r="M2869" s="265"/>
      <c r="N2869" s="266"/>
      <c r="O2869" s="266"/>
      <c r="P2869" s="266"/>
      <c r="Q2869" s="266"/>
      <c r="R2869" s="266"/>
      <c r="S2869" s="266"/>
      <c r="T2869" s="267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68" t="s">
        <v>233</v>
      </c>
      <c r="AU2869" s="268" t="s">
        <v>89</v>
      </c>
      <c r="AV2869" s="14" t="s">
        <v>89</v>
      </c>
      <c r="AW2869" s="14" t="s">
        <v>35</v>
      </c>
      <c r="AX2869" s="14" t="s">
        <v>80</v>
      </c>
      <c r="AY2869" s="268" t="s">
        <v>222</v>
      </c>
    </row>
    <row r="2870" s="14" customFormat="1">
      <c r="A2870" s="14"/>
      <c r="B2870" s="258"/>
      <c r="C2870" s="259"/>
      <c r="D2870" s="249" t="s">
        <v>233</v>
      </c>
      <c r="E2870" s="260" t="s">
        <v>1</v>
      </c>
      <c r="F2870" s="261" t="s">
        <v>665</v>
      </c>
      <c r="G2870" s="259"/>
      <c r="H2870" s="262">
        <v>-87.659999999999997</v>
      </c>
      <c r="I2870" s="263"/>
      <c r="J2870" s="259"/>
      <c r="K2870" s="259"/>
      <c r="L2870" s="264"/>
      <c r="M2870" s="265"/>
      <c r="N2870" s="266"/>
      <c r="O2870" s="266"/>
      <c r="P2870" s="266"/>
      <c r="Q2870" s="266"/>
      <c r="R2870" s="266"/>
      <c r="S2870" s="266"/>
      <c r="T2870" s="267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68" t="s">
        <v>233</v>
      </c>
      <c r="AU2870" s="268" t="s">
        <v>89</v>
      </c>
      <c r="AV2870" s="14" t="s">
        <v>89</v>
      </c>
      <c r="AW2870" s="14" t="s">
        <v>35</v>
      </c>
      <c r="AX2870" s="14" t="s">
        <v>80</v>
      </c>
      <c r="AY2870" s="268" t="s">
        <v>222</v>
      </c>
    </row>
    <row r="2871" s="14" customFormat="1">
      <c r="A2871" s="14"/>
      <c r="B2871" s="258"/>
      <c r="C2871" s="259"/>
      <c r="D2871" s="249" t="s">
        <v>233</v>
      </c>
      <c r="E2871" s="260" t="s">
        <v>1</v>
      </c>
      <c r="F2871" s="261" t="s">
        <v>2330</v>
      </c>
      <c r="G2871" s="259"/>
      <c r="H2871" s="262">
        <v>-86.378</v>
      </c>
      <c r="I2871" s="263"/>
      <c r="J2871" s="259"/>
      <c r="K2871" s="259"/>
      <c r="L2871" s="264"/>
      <c r="M2871" s="265"/>
      <c r="N2871" s="266"/>
      <c r="O2871" s="266"/>
      <c r="P2871" s="266"/>
      <c r="Q2871" s="266"/>
      <c r="R2871" s="266"/>
      <c r="S2871" s="266"/>
      <c r="T2871" s="267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68" t="s">
        <v>233</v>
      </c>
      <c r="AU2871" s="268" t="s">
        <v>89</v>
      </c>
      <c r="AV2871" s="14" t="s">
        <v>89</v>
      </c>
      <c r="AW2871" s="14" t="s">
        <v>35</v>
      </c>
      <c r="AX2871" s="14" t="s">
        <v>80</v>
      </c>
      <c r="AY2871" s="268" t="s">
        <v>222</v>
      </c>
    </row>
    <row r="2872" s="15" customFormat="1">
      <c r="A2872" s="15"/>
      <c r="B2872" s="269"/>
      <c r="C2872" s="270"/>
      <c r="D2872" s="249" t="s">
        <v>233</v>
      </c>
      <c r="E2872" s="271" t="s">
        <v>1</v>
      </c>
      <c r="F2872" s="272" t="s">
        <v>242</v>
      </c>
      <c r="G2872" s="270"/>
      <c r="H2872" s="273">
        <v>772.65200000000004</v>
      </c>
      <c r="I2872" s="274"/>
      <c r="J2872" s="270"/>
      <c r="K2872" s="270"/>
      <c r="L2872" s="275"/>
      <c r="M2872" s="276"/>
      <c r="N2872" s="277"/>
      <c r="O2872" s="277"/>
      <c r="P2872" s="277"/>
      <c r="Q2872" s="277"/>
      <c r="R2872" s="277"/>
      <c r="S2872" s="277"/>
      <c r="T2872" s="278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79" t="s">
        <v>233</v>
      </c>
      <c r="AU2872" s="279" t="s">
        <v>89</v>
      </c>
      <c r="AV2872" s="15" t="s">
        <v>114</v>
      </c>
      <c r="AW2872" s="15" t="s">
        <v>35</v>
      </c>
      <c r="AX2872" s="15" t="s">
        <v>87</v>
      </c>
      <c r="AY2872" s="279" t="s">
        <v>222</v>
      </c>
    </row>
    <row r="2873" s="2" customFormat="1" ht="33" customHeight="1">
      <c r="A2873" s="40"/>
      <c r="B2873" s="41"/>
      <c r="C2873" s="229" t="s">
        <v>1713</v>
      </c>
      <c r="D2873" s="229" t="s">
        <v>225</v>
      </c>
      <c r="E2873" s="230" t="s">
        <v>2331</v>
      </c>
      <c r="F2873" s="231" t="s">
        <v>2332</v>
      </c>
      <c r="G2873" s="232" t="s">
        <v>228</v>
      </c>
      <c r="H2873" s="233">
        <v>772.65200000000004</v>
      </c>
      <c r="I2873" s="234"/>
      <c r="J2873" s="235">
        <f>ROUND(I2873*H2873,2)</f>
        <v>0</v>
      </c>
      <c r="K2873" s="231" t="s">
        <v>229</v>
      </c>
      <c r="L2873" s="46"/>
      <c r="M2873" s="236" t="s">
        <v>1</v>
      </c>
      <c r="N2873" s="237" t="s">
        <v>45</v>
      </c>
      <c r="O2873" s="93"/>
      <c r="P2873" s="238">
        <f>O2873*H2873</f>
        <v>0</v>
      </c>
      <c r="Q2873" s="238">
        <v>0.00025999999999999998</v>
      </c>
      <c r="R2873" s="238">
        <f>Q2873*H2873</f>
        <v>0.20088951999999999</v>
      </c>
      <c r="S2873" s="238">
        <v>0</v>
      </c>
      <c r="T2873" s="239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40" t="s">
        <v>267</v>
      </c>
      <c r="AT2873" s="240" t="s">
        <v>225</v>
      </c>
      <c r="AU2873" s="240" t="s">
        <v>89</v>
      </c>
      <c r="AY2873" s="19" t="s">
        <v>222</v>
      </c>
      <c r="BE2873" s="241">
        <f>IF(N2873="základní",J2873,0)</f>
        <v>0</v>
      </c>
      <c r="BF2873" s="241">
        <f>IF(N2873="snížená",J2873,0)</f>
        <v>0</v>
      </c>
      <c r="BG2873" s="241">
        <f>IF(N2873="zákl. přenesená",J2873,0)</f>
        <v>0</v>
      </c>
      <c r="BH2873" s="241">
        <f>IF(N2873="sníž. přenesená",J2873,0)</f>
        <v>0</v>
      </c>
      <c r="BI2873" s="241">
        <f>IF(N2873="nulová",J2873,0)</f>
        <v>0</v>
      </c>
      <c r="BJ2873" s="19" t="s">
        <v>87</v>
      </c>
      <c r="BK2873" s="241">
        <f>ROUND(I2873*H2873,2)</f>
        <v>0</v>
      </c>
      <c r="BL2873" s="19" t="s">
        <v>267</v>
      </c>
      <c r="BM2873" s="240" t="s">
        <v>2333</v>
      </c>
    </row>
    <row r="2874" s="2" customFormat="1">
      <c r="A2874" s="40"/>
      <c r="B2874" s="41"/>
      <c r="C2874" s="42"/>
      <c r="D2874" s="242" t="s">
        <v>231</v>
      </c>
      <c r="E2874" s="42"/>
      <c r="F2874" s="243" t="s">
        <v>2334</v>
      </c>
      <c r="G2874" s="42"/>
      <c r="H2874" s="42"/>
      <c r="I2874" s="244"/>
      <c r="J2874" s="42"/>
      <c r="K2874" s="42"/>
      <c r="L2874" s="46"/>
      <c r="M2874" s="245"/>
      <c r="N2874" s="246"/>
      <c r="O2874" s="93"/>
      <c r="P2874" s="93"/>
      <c r="Q2874" s="93"/>
      <c r="R2874" s="93"/>
      <c r="S2874" s="93"/>
      <c r="T2874" s="94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231</v>
      </c>
      <c r="AU2874" s="19" t="s">
        <v>89</v>
      </c>
    </row>
    <row r="2875" s="13" customFormat="1">
      <c r="A2875" s="13"/>
      <c r="B2875" s="247"/>
      <c r="C2875" s="248"/>
      <c r="D2875" s="249" t="s">
        <v>233</v>
      </c>
      <c r="E2875" s="250" t="s">
        <v>1</v>
      </c>
      <c r="F2875" s="251" t="s">
        <v>234</v>
      </c>
      <c r="G2875" s="248"/>
      <c r="H2875" s="250" t="s">
        <v>1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57" t="s">
        <v>233</v>
      </c>
      <c r="AU2875" s="257" t="s">
        <v>89</v>
      </c>
      <c r="AV2875" s="13" t="s">
        <v>87</v>
      </c>
      <c r="AW2875" s="13" t="s">
        <v>35</v>
      </c>
      <c r="AX2875" s="13" t="s">
        <v>80</v>
      </c>
      <c r="AY2875" s="257" t="s">
        <v>222</v>
      </c>
    </row>
    <row r="2876" s="13" customFormat="1">
      <c r="A2876" s="13"/>
      <c r="B2876" s="247"/>
      <c r="C2876" s="248"/>
      <c r="D2876" s="249" t="s">
        <v>233</v>
      </c>
      <c r="E2876" s="250" t="s">
        <v>1</v>
      </c>
      <c r="F2876" s="251" t="s">
        <v>235</v>
      </c>
      <c r="G2876" s="248"/>
      <c r="H2876" s="250" t="s">
        <v>1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57" t="s">
        <v>233</v>
      </c>
      <c r="AU2876" s="257" t="s">
        <v>89</v>
      </c>
      <c r="AV2876" s="13" t="s">
        <v>87</v>
      </c>
      <c r="AW2876" s="13" t="s">
        <v>35</v>
      </c>
      <c r="AX2876" s="13" t="s">
        <v>80</v>
      </c>
      <c r="AY2876" s="257" t="s">
        <v>222</v>
      </c>
    </row>
    <row r="2877" s="13" customFormat="1">
      <c r="A2877" s="13"/>
      <c r="B2877" s="247"/>
      <c r="C2877" s="248"/>
      <c r="D2877" s="249" t="s">
        <v>233</v>
      </c>
      <c r="E2877" s="250" t="s">
        <v>1</v>
      </c>
      <c r="F2877" s="251" t="s">
        <v>237</v>
      </c>
      <c r="G2877" s="248"/>
      <c r="H2877" s="250" t="s">
        <v>1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57" t="s">
        <v>233</v>
      </c>
      <c r="AU2877" s="257" t="s">
        <v>89</v>
      </c>
      <c r="AV2877" s="13" t="s">
        <v>87</v>
      </c>
      <c r="AW2877" s="13" t="s">
        <v>35</v>
      </c>
      <c r="AX2877" s="13" t="s">
        <v>80</v>
      </c>
      <c r="AY2877" s="257" t="s">
        <v>222</v>
      </c>
    </row>
    <row r="2878" s="14" customFormat="1">
      <c r="A2878" s="14"/>
      <c r="B2878" s="258"/>
      <c r="C2878" s="259"/>
      <c r="D2878" s="249" t="s">
        <v>233</v>
      </c>
      <c r="E2878" s="260" t="s">
        <v>1</v>
      </c>
      <c r="F2878" s="261" t="s">
        <v>2335</v>
      </c>
      <c r="G2878" s="259"/>
      <c r="H2878" s="262">
        <v>772.65200000000004</v>
      </c>
      <c r="I2878" s="263"/>
      <c r="J2878" s="259"/>
      <c r="K2878" s="259"/>
      <c r="L2878" s="264"/>
      <c r="M2878" s="265"/>
      <c r="N2878" s="266"/>
      <c r="O2878" s="266"/>
      <c r="P2878" s="266"/>
      <c r="Q2878" s="266"/>
      <c r="R2878" s="266"/>
      <c r="S2878" s="266"/>
      <c r="T2878" s="267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68" t="s">
        <v>233</v>
      </c>
      <c r="AU2878" s="268" t="s">
        <v>89</v>
      </c>
      <c r="AV2878" s="14" t="s">
        <v>89</v>
      </c>
      <c r="AW2878" s="14" t="s">
        <v>35</v>
      </c>
      <c r="AX2878" s="14" t="s">
        <v>80</v>
      </c>
      <c r="AY2878" s="268" t="s">
        <v>222</v>
      </c>
    </row>
    <row r="2879" s="15" customFormat="1">
      <c r="A2879" s="15"/>
      <c r="B2879" s="269"/>
      <c r="C2879" s="270"/>
      <c r="D2879" s="249" t="s">
        <v>233</v>
      </c>
      <c r="E2879" s="271" t="s">
        <v>1</v>
      </c>
      <c r="F2879" s="272" t="s">
        <v>242</v>
      </c>
      <c r="G2879" s="270"/>
      <c r="H2879" s="273">
        <v>772.65200000000004</v>
      </c>
      <c r="I2879" s="274"/>
      <c r="J2879" s="270"/>
      <c r="K2879" s="270"/>
      <c r="L2879" s="275"/>
      <c r="M2879" s="276"/>
      <c r="N2879" s="277"/>
      <c r="O2879" s="277"/>
      <c r="P2879" s="277"/>
      <c r="Q2879" s="277"/>
      <c r="R2879" s="277"/>
      <c r="S2879" s="277"/>
      <c r="T2879" s="278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79" t="s">
        <v>233</v>
      </c>
      <c r="AU2879" s="279" t="s">
        <v>89</v>
      </c>
      <c r="AV2879" s="15" t="s">
        <v>114</v>
      </c>
      <c r="AW2879" s="15" t="s">
        <v>35</v>
      </c>
      <c r="AX2879" s="15" t="s">
        <v>87</v>
      </c>
      <c r="AY2879" s="279" t="s">
        <v>222</v>
      </c>
    </row>
    <row r="2880" s="12" customFormat="1" ht="22.8" customHeight="1">
      <c r="A2880" s="12"/>
      <c r="B2880" s="213"/>
      <c r="C2880" s="214"/>
      <c r="D2880" s="215" t="s">
        <v>79</v>
      </c>
      <c r="E2880" s="227" t="s">
        <v>2336</v>
      </c>
      <c r="F2880" s="227" t="s">
        <v>2337</v>
      </c>
      <c r="G2880" s="214"/>
      <c r="H2880" s="214"/>
      <c r="I2880" s="217"/>
      <c r="J2880" s="228">
        <f>BK2880</f>
        <v>0</v>
      </c>
      <c r="K2880" s="214"/>
      <c r="L2880" s="219"/>
      <c r="M2880" s="220"/>
      <c r="N2880" s="221"/>
      <c r="O2880" s="221"/>
      <c r="P2880" s="222">
        <f>SUM(P2881:P2906)</f>
        <v>0</v>
      </c>
      <c r="Q2880" s="221"/>
      <c r="R2880" s="222">
        <f>SUM(R2881:R2906)</f>
        <v>0</v>
      </c>
      <c r="S2880" s="221"/>
      <c r="T2880" s="223">
        <f>SUM(T2881:T2906)</f>
        <v>0</v>
      </c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R2880" s="224" t="s">
        <v>89</v>
      </c>
      <c r="AT2880" s="225" t="s">
        <v>79</v>
      </c>
      <c r="AU2880" s="225" t="s">
        <v>87</v>
      </c>
      <c r="AY2880" s="224" t="s">
        <v>222</v>
      </c>
      <c r="BK2880" s="226">
        <f>SUM(BK2881:BK2906)</f>
        <v>0</v>
      </c>
    </row>
    <row r="2881" s="2" customFormat="1" ht="24.15" customHeight="1">
      <c r="A2881" s="40"/>
      <c r="B2881" s="41"/>
      <c r="C2881" s="229" t="s">
        <v>2338</v>
      </c>
      <c r="D2881" s="229" t="s">
        <v>225</v>
      </c>
      <c r="E2881" s="230" t="s">
        <v>2339</v>
      </c>
      <c r="F2881" s="231" t="s">
        <v>2340</v>
      </c>
      <c r="G2881" s="232" t="s">
        <v>477</v>
      </c>
      <c r="H2881" s="233">
        <v>7</v>
      </c>
      <c r="I2881" s="234"/>
      <c r="J2881" s="235">
        <f>ROUND(I2881*H2881,2)</f>
        <v>0</v>
      </c>
      <c r="K2881" s="231" t="s">
        <v>229</v>
      </c>
      <c r="L2881" s="46"/>
      <c r="M2881" s="236" t="s">
        <v>1</v>
      </c>
      <c r="N2881" s="237" t="s">
        <v>45</v>
      </c>
      <c r="O2881" s="93"/>
      <c r="P2881" s="238">
        <f>O2881*H2881</f>
        <v>0</v>
      </c>
      <c r="Q2881" s="238">
        <v>0</v>
      </c>
      <c r="R2881" s="238">
        <f>Q2881*H2881</f>
        <v>0</v>
      </c>
      <c r="S2881" s="238">
        <v>0</v>
      </c>
      <c r="T2881" s="239">
        <f>S2881*H2881</f>
        <v>0</v>
      </c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R2881" s="240" t="s">
        <v>267</v>
      </c>
      <c r="AT2881" s="240" t="s">
        <v>225</v>
      </c>
      <c r="AU2881" s="240" t="s">
        <v>89</v>
      </c>
      <c r="AY2881" s="19" t="s">
        <v>222</v>
      </c>
      <c r="BE2881" s="241">
        <f>IF(N2881="základní",J2881,0)</f>
        <v>0</v>
      </c>
      <c r="BF2881" s="241">
        <f>IF(N2881="snížená",J2881,0)</f>
        <v>0</v>
      </c>
      <c r="BG2881" s="241">
        <f>IF(N2881="zákl. přenesená",J2881,0)</f>
        <v>0</v>
      </c>
      <c r="BH2881" s="241">
        <f>IF(N2881="sníž. přenesená",J2881,0)</f>
        <v>0</v>
      </c>
      <c r="BI2881" s="241">
        <f>IF(N2881="nulová",J2881,0)</f>
        <v>0</v>
      </c>
      <c r="BJ2881" s="19" t="s">
        <v>87</v>
      </c>
      <c r="BK2881" s="241">
        <f>ROUND(I2881*H2881,2)</f>
        <v>0</v>
      </c>
      <c r="BL2881" s="19" t="s">
        <v>267</v>
      </c>
      <c r="BM2881" s="240" t="s">
        <v>2341</v>
      </c>
    </row>
    <row r="2882" s="2" customFormat="1">
      <c r="A2882" s="40"/>
      <c r="B2882" s="41"/>
      <c r="C2882" s="42"/>
      <c r="D2882" s="242" t="s">
        <v>231</v>
      </c>
      <c r="E2882" s="42"/>
      <c r="F2882" s="243" t="s">
        <v>2342</v>
      </c>
      <c r="G2882" s="42"/>
      <c r="H2882" s="42"/>
      <c r="I2882" s="244"/>
      <c r="J2882" s="42"/>
      <c r="K2882" s="42"/>
      <c r="L2882" s="46"/>
      <c r="M2882" s="245"/>
      <c r="N2882" s="246"/>
      <c r="O2882" s="93"/>
      <c r="P2882" s="93"/>
      <c r="Q2882" s="93"/>
      <c r="R2882" s="93"/>
      <c r="S2882" s="93"/>
      <c r="T2882" s="94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T2882" s="19" t="s">
        <v>231</v>
      </c>
      <c r="AU2882" s="19" t="s">
        <v>89</v>
      </c>
    </row>
    <row r="2883" s="13" customFormat="1">
      <c r="A2883" s="13"/>
      <c r="B2883" s="247"/>
      <c r="C2883" s="248"/>
      <c r="D2883" s="249" t="s">
        <v>233</v>
      </c>
      <c r="E2883" s="250" t="s">
        <v>1</v>
      </c>
      <c r="F2883" s="251" t="s">
        <v>2343</v>
      </c>
      <c r="G2883" s="248"/>
      <c r="H2883" s="250" t="s">
        <v>1</v>
      </c>
      <c r="I2883" s="252"/>
      <c r="J2883" s="248"/>
      <c r="K2883" s="248"/>
      <c r="L2883" s="253"/>
      <c r="M2883" s="254"/>
      <c r="N2883" s="255"/>
      <c r="O2883" s="255"/>
      <c r="P2883" s="255"/>
      <c r="Q2883" s="255"/>
      <c r="R2883" s="255"/>
      <c r="S2883" s="255"/>
      <c r="T2883" s="256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57" t="s">
        <v>233</v>
      </c>
      <c r="AU2883" s="257" t="s">
        <v>89</v>
      </c>
      <c r="AV2883" s="13" t="s">
        <v>87</v>
      </c>
      <c r="AW2883" s="13" t="s">
        <v>35</v>
      </c>
      <c r="AX2883" s="13" t="s">
        <v>80</v>
      </c>
      <c r="AY2883" s="257" t="s">
        <v>222</v>
      </c>
    </row>
    <row r="2884" s="14" customFormat="1">
      <c r="A2884" s="14"/>
      <c r="B2884" s="258"/>
      <c r="C2884" s="259"/>
      <c r="D2884" s="249" t="s">
        <v>233</v>
      </c>
      <c r="E2884" s="260" t="s">
        <v>1</v>
      </c>
      <c r="F2884" s="261" t="s">
        <v>1142</v>
      </c>
      <c r="G2884" s="259"/>
      <c r="H2884" s="262">
        <v>1</v>
      </c>
      <c r="I2884" s="263"/>
      <c r="J2884" s="259"/>
      <c r="K2884" s="259"/>
      <c r="L2884" s="264"/>
      <c r="M2884" s="265"/>
      <c r="N2884" s="266"/>
      <c r="O2884" s="266"/>
      <c r="P2884" s="266"/>
      <c r="Q2884" s="266"/>
      <c r="R2884" s="266"/>
      <c r="S2884" s="266"/>
      <c r="T2884" s="267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8" t="s">
        <v>233</v>
      </c>
      <c r="AU2884" s="268" t="s">
        <v>89</v>
      </c>
      <c r="AV2884" s="14" t="s">
        <v>89</v>
      </c>
      <c r="AW2884" s="14" t="s">
        <v>35</v>
      </c>
      <c r="AX2884" s="14" t="s">
        <v>80</v>
      </c>
      <c r="AY2884" s="268" t="s">
        <v>222</v>
      </c>
    </row>
    <row r="2885" s="13" customFormat="1">
      <c r="A2885" s="13"/>
      <c r="B2885" s="247"/>
      <c r="C2885" s="248"/>
      <c r="D2885" s="249" t="s">
        <v>233</v>
      </c>
      <c r="E2885" s="250" t="s">
        <v>1</v>
      </c>
      <c r="F2885" s="251" t="s">
        <v>2344</v>
      </c>
      <c r="G2885" s="248"/>
      <c r="H2885" s="250" t="s">
        <v>1</v>
      </c>
      <c r="I2885" s="252"/>
      <c r="J2885" s="248"/>
      <c r="K2885" s="248"/>
      <c r="L2885" s="253"/>
      <c r="M2885" s="254"/>
      <c r="N2885" s="255"/>
      <c r="O2885" s="255"/>
      <c r="P2885" s="255"/>
      <c r="Q2885" s="255"/>
      <c r="R2885" s="255"/>
      <c r="S2885" s="255"/>
      <c r="T2885" s="256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57" t="s">
        <v>233</v>
      </c>
      <c r="AU2885" s="257" t="s">
        <v>89</v>
      </c>
      <c r="AV2885" s="13" t="s">
        <v>87</v>
      </c>
      <c r="AW2885" s="13" t="s">
        <v>35</v>
      </c>
      <c r="AX2885" s="13" t="s">
        <v>80</v>
      </c>
      <c r="AY2885" s="257" t="s">
        <v>222</v>
      </c>
    </row>
    <row r="2886" s="14" customFormat="1">
      <c r="A2886" s="14"/>
      <c r="B2886" s="258"/>
      <c r="C2886" s="259"/>
      <c r="D2886" s="249" t="s">
        <v>233</v>
      </c>
      <c r="E2886" s="260" t="s">
        <v>1</v>
      </c>
      <c r="F2886" s="261" t="s">
        <v>995</v>
      </c>
      <c r="G2886" s="259"/>
      <c r="H2886" s="262">
        <v>3</v>
      </c>
      <c r="I2886" s="263"/>
      <c r="J2886" s="259"/>
      <c r="K2886" s="259"/>
      <c r="L2886" s="264"/>
      <c r="M2886" s="265"/>
      <c r="N2886" s="266"/>
      <c r="O2886" s="266"/>
      <c r="P2886" s="266"/>
      <c r="Q2886" s="266"/>
      <c r="R2886" s="266"/>
      <c r="S2886" s="266"/>
      <c r="T2886" s="267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68" t="s">
        <v>233</v>
      </c>
      <c r="AU2886" s="268" t="s">
        <v>89</v>
      </c>
      <c r="AV2886" s="14" t="s">
        <v>89</v>
      </c>
      <c r="AW2886" s="14" t="s">
        <v>35</v>
      </c>
      <c r="AX2886" s="14" t="s">
        <v>80</v>
      </c>
      <c r="AY2886" s="268" t="s">
        <v>222</v>
      </c>
    </row>
    <row r="2887" s="13" customFormat="1">
      <c r="A2887" s="13"/>
      <c r="B2887" s="247"/>
      <c r="C2887" s="248"/>
      <c r="D2887" s="249" t="s">
        <v>233</v>
      </c>
      <c r="E2887" s="250" t="s">
        <v>1</v>
      </c>
      <c r="F2887" s="251" t="s">
        <v>2345</v>
      </c>
      <c r="G2887" s="248"/>
      <c r="H2887" s="250" t="s">
        <v>1</v>
      </c>
      <c r="I2887" s="252"/>
      <c r="J2887" s="248"/>
      <c r="K2887" s="248"/>
      <c r="L2887" s="253"/>
      <c r="M2887" s="254"/>
      <c r="N2887" s="255"/>
      <c r="O2887" s="255"/>
      <c r="P2887" s="255"/>
      <c r="Q2887" s="255"/>
      <c r="R2887" s="255"/>
      <c r="S2887" s="255"/>
      <c r="T2887" s="256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57" t="s">
        <v>233</v>
      </c>
      <c r="AU2887" s="257" t="s">
        <v>89</v>
      </c>
      <c r="AV2887" s="13" t="s">
        <v>87</v>
      </c>
      <c r="AW2887" s="13" t="s">
        <v>35</v>
      </c>
      <c r="AX2887" s="13" t="s">
        <v>80</v>
      </c>
      <c r="AY2887" s="257" t="s">
        <v>222</v>
      </c>
    </row>
    <row r="2888" s="14" customFormat="1">
      <c r="A2888" s="14"/>
      <c r="B2888" s="258"/>
      <c r="C2888" s="259"/>
      <c r="D2888" s="249" t="s">
        <v>233</v>
      </c>
      <c r="E2888" s="260" t="s">
        <v>1</v>
      </c>
      <c r="F2888" s="261" t="s">
        <v>995</v>
      </c>
      <c r="G2888" s="259"/>
      <c r="H2888" s="262">
        <v>3</v>
      </c>
      <c r="I2888" s="263"/>
      <c r="J2888" s="259"/>
      <c r="K2888" s="259"/>
      <c r="L2888" s="264"/>
      <c r="M2888" s="265"/>
      <c r="N2888" s="266"/>
      <c r="O2888" s="266"/>
      <c r="P2888" s="266"/>
      <c r="Q2888" s="266"/>
      <c r="R2888" s="266"/>
      <c r="S2888" s="266"/>
      <c r="T2888" s="267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68" t="s">
        <v>233</v>
      </c>
      <c r="AU2888" s="268" t="s">
        <v>89</v>
      </c>
      <c r="AV2888" s="14" t="s">
        <v>89</v>
      </c>
      <c r="AW2888" s="14" t="s">
        <v>35</v>
      </c>
      <c r="AX2888" s="14" t="s">
        <v>80</v>
      </c>
      <c r="AY2888" s="268" t="s">
        <v>222</v>
      </c>
    </row>
    <row r="2889" s="15" customFormat="1">
      <c r="A2889" s="15"/>
      <c r="B2889" s="269"/>
      <c r="C2889" s="270"/>
      <c r="D2889" s="249" t="s">
        <v>233</v>
      </c>
      <c r="E2889" s="271" t="s">
        <v>1</v>
      </c>
      <c r="F2889" s="272" t="s">
        <v>242</v>
      </c>
      <c r="G2889" s="270"/>
      <c r="H2889" s="273">
        <v>7</v>
      </c>
      <c r="I2889" s="274"/>
      <c r="J2889" s="270"/>
      <c r="K2889" s="270"/>
      <c r="L2889" s="275"/>
      <c r="M2889" s="276"/>
      <c r="N2889" s="277"/>
      <c r="O2889" s="277"/>
      <c r="P2889" s="277"/>
      <c r="Q2889" s="277"/>
      <c r="R2889" s="277"/>
      <c r="S2889" s="277"/>
      <c r="T2889" s="278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T2889" s="279" t="s">
        <v>233</v>
      </c>
      <c r="AU2889" s="279" t="s">
        <v>89</v>
      </c>
      <c r="AV2889" s="15" t="s">
        <v>114</v>
      </c>
      <c r="AW2889" s="15" t="s">
        <v>35</v>
      </c>
      <c r="AX2889" s="15" t="s">
        <v>87</v>
      </c>
      <c r="AY2889" s="279" t="s">
        <v>222</v>
      </c>
    </row>
    <row r="2890" s="2" customFormat="1" ht="24.15" customHeight="1">
      <c r="A2890" s="40"/>
      <c r="B2890" s="41"/>
      <c r="C2890" s="229" t="s">
        <v>2346</v>
      </c>
      <c r="D2890" s="229" t="s">
        <v>225</v>
      </c>
      <c r="E2890" s="230" t="s">
        <v>2347</v>
      </c>
      <c r="F2890" s="231" t="s">
        <v>2348</v>
      </c>
      <c r="G2890" s="232" t="s">
        <v>477</v>
      </c>
      <c r="H2890" s="233">
        <v>1</v>
      </c>
      <c r="I2890" s="234"/>
      <c r="J2890" s="235">
        <f>ROUND(I2890*H2890,2)</f>
        <v>0</v>
      </c>
      <c r="K2890" s="231" t="s">
        <v>229</v>
      </c>
      <c r="L2890" s="46"/>
      <c r="M2890" s="236" t="s">
        <v>1</v>
      </c>
      <c r="N2890" s="237" t="s">
        <v>45</v>
      </c>
      <c r="O2890" s="93"/>
      <c r="P2890" s="238">
        <f>O2890*H2890</f>
        <v>0</v>
      </c>
      <c r="Q2890" s="238">
        <v>0</v>
      </c>
      <c r="R2890" s="238">
        <f>Q2890*H2890</f>
        <v>0</v>
      </c>
      <c r="S2890" s="238">
        <v>0</v>
      </c>
      <c r="T2890" s="239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40" t="s">
        <v>267</v>
      </c>
      <c r="AT2890" s="240" t="s">
        <v>225</v>
      </c>
      <c r="AU2890" s="240" t="s">
        <v>89</v>
      </c>
      <c r="AY2890" s="19" t="s">
        <v>222</v>
      </c>
      <c r="BE2890" s="241">
        <f>IF(N2890="základní",J2890,0)</f>
        <v>0</v>
      </c>
      <c r="BF2890" s="241">
        <f>IF(N2890="snížená",J2890,0)</f>
        <v>0</v>
      </c>
      <c r="BG2890" s="241">
        <f>IF(N2890="zákl. přenesená",J2890,0)</f>
        <v>0</v>
      </c>
      <c r="BH2890" s="241">
        <f>IF(N2890="sníž. přenesená",J2890,0)</f>
        <v>0</v>
      </c>
      <c r="BI2890" s="241">
        <f>IF(N2890="nulová",J2890,0)</f>
        <v>0</v>
      </c>
      <c r="BJ2890" s="19" t="s">
        <v>87</v>
      </c>
      <c r="BK2890" s="241">
        <f>ROUND(I2890*H2890,2)</f>
        <v>0</v>
      </c>
      <c r="BL2890" s="19" t="s">
        <v>267</v>
      </c>
      <c r="BM2890" s="240" t="s">
        <v>2349</v>
      </c>
    </row>
    <row r="2891" s="2" customFormat="1">
      <c r="A2891" s="40"/>
      <c r="B2891" s="41"/>
      <c r="C2891" s="42"/>
      <c r="D2891" s="242" t="s">
        <v>231</v>
      </c>
      <c r="E2891" s="42"/>
      <c r="F2891" s="243" t="s">
        <v>2350</v>
      </c>
      <c r="G2891" s="42"/>
      <c r="H2891" s="42"/>
      <c r="I2891" s="244"/>
      <c r="J2891" s="42"/>
      <c r="K2891" s="42"/>
      <c r="L2891" s="46"/>
      <c r="M2891" s="245"/>
      <c r="N2891" s="246"/>
      <c r="O2891" s="93"/>
      <c r="P2891" s="93"/>
      <c r="Q2891" s="93"/>
      <c r="R2891" s="93"/>
      <c r="S2891" s="93"/>
      <c r="T2891" s="94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T2891" s="19" t="s">
        <v>231</v>
      </c>
      <c r="AU2891" s="19" t="s">
        <v>89</v>
      </c>
    </row>
    <row r="2892" s="13" customFormat="1">
      <c r="A2892" s="13"/>
      <c r="B2892" s="247"/>
      <c r="C2892" s="248"/>
      <c r="D2892" s="249" t="s">
        <v>233</v>
      </c>
      <c r="E2892" s="250" t="s">
        <v>1</v>
      </c>
      <c r="F2892" s="251" t="s">
        <v>2351</v>
      </c>
      <c r="G2892" s="248"/>
      <c r="H2892" s="250" t="s">
        <v>1</v>
      </c>
      <c r="I2892" s="252"/>
      <c r="J2892" s="248"/>
      <c r="K2892" s="248"/>
      <c r="L2892" s="253"/>
      <c r="M2892" s="254"/>
      <c r="N2892" s="255"/>
      <c r="O2892" s="255"/>
      <c r="P2892" s="255"/>
      <c r="Q2892" s="255"/>
      <c r="R2892" s="255"/>
      <c r="S2892" s="255"/>
      <c r="T2892" s="256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57" t="s">
        <v>233</v>
      </c>
      <c r="AU2892" s="257" t="s">
        <v>89</v>
      </c>
      <c r="AV2892" s="13" t="s">
        <v>87</v>
      </c>
      <c r="AW2892" s="13" t="s">
        <v>35</v>
      </c>
      <c r="AX2892" s="13" t="s">
        <v>80</v>
      </c>
      <c r="AY2892" s="257" t="s">
        <v>222</v>
      </c>
    </row>
    <row r="2893" s="14" customFormat="1">
      <c r="A2893" s="14"/>
      <c r="B2893" s="258"/>
      <c r="C2893" s="259"/>
      <c r="D2893" s="249" t="s">
        <v>233</v>
      </c>
      <c r="E2893" s="260" t="s">
        <v>1</v>
      </c>
      <c r="F2893" s="261" t="s">
        <v>1142</v>
      </c>
      <c r="G2893" s="259"/>
      <c r="H2893" s="262">
        <v>1</v>
      </c>
      <c r="I2893" s="263"/>
      <c r="J2893" s="259"/>
      <c r="K2893" s="259"/>
      <c r="L2893" s="264"/>
      <c r="M2893" s="265"/>
      <c r="N2893" s="266"/>
      <c r="O2893" s="266"/>
      <c r="P2893" s="266"/>
      <c r="Q2893" s="266"/>
      <c r="R2893" s="266"/>
      <c r="S2893" s="266"/>
      <c r="T2893" s="267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8" t="s">
        <v>233</v>
      </c>
      <c r="AU2893" s="268" t="s">
        <v>89</v>
      </c>
      <c r="AV2893" s="14" t="s">
        <v>89</v>
      </c>
      <c r="AW2893" s="14" t="s">
        <v>35</v>
      </c>
      <c r="AX2893" s="14" t="s">
        <v>80</v>
      </c>
      <c r="AY2893" s="268" t="s">
        <v>222</v>
      </c>
    </row>
    <row r="2894" s="15" customFormat="1">
      <c r="A2894" s="15"/>
      <c r="B2894" s="269"/>
      <c r="C2894" s="270"/>
      <c r="D2894" s="249" t="s">
        <v>233</v>
      </c>
      <c r="E2894" s="271" t="s">
        <v>1</v>
      </c>
      <c r="F2894" s="272" t="s">
        <v>242</v>
      </c>
      <c r="G2894" s="270"/>
      <c r="H2894" s="273">
        <v>1</v>
      </c>
      <c r="I2894" s="274"/>
      <c r="J2894" s="270"/>
      <c r="K2894" s="270"/>
      <c r="L2894" s="275"/>
      <c r="M2894" s="276"/>
      <c r="N2894" s="277"/>
      <c r="O2894" s="277"/>
      <c r="P2894" s="277"/>
      <c r="Q2894" s="277"/>
      <c r="R2894" s="277"/>
      <c r="S2894" s="277"/>
      <c r="T2894" s="278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T2894" s="279" t="s">
        <v>233</v>
      </c>
      <c r="AU2894" s="279" t="s">
        <v>89</v>
      </c>
      <c r="AV2894" s="15" t="s">
        <v>114</v>
      </c>
      <c r="AW2894" s="15" t="s">
        <v>35</v>
      </c>
      <c r="AX2894" s="15" t="s">
        <v>87</v>
      </c>
      <c r="AY2894" s="279" t="s">
        <v>222</v>
      </c>
    </row>
    <row r="2895" s="2" customFormat="1" ht="16.5" customHeight="1">
      <c r="A2895" s="40"/>
      <c r="B2895" s="41"/>
      <c r="C2895" s="280" t="s">
        <v>2352</v>
      </c>
      <c r="D2895" s="280" t="s">
        <v>367</v>
      </c>
      <c r="E2895" s="281" t="s">
        <v>2353</v>
      </c>
      <c r="F2895" s="282" t="s">
        <v>2354</v>
      </c>
      <c r="G2895" s="283" t="s">
        <v>228</v>
      </c>
      <c r="H2895" s="284">
        <v>13.24</v>
      </c>
      <c r="I2895" s="285"/>
      <c r="J2895" s="286">
        <f>ROUND(I2895*H2895,2)</f>
        <v>0</v>
      </c>
      <c r="K2895" s="282" t="s">
        <v>1230</v>
      </c>
      <c r="L2895" s="287"/>
      <c r="M2895" s="288" t="s">
        <v>1</v>
      </c>
      <c r="N2895" s="289" t="s">
        <v>45</v>
      </c>
      <c r="O2895" s="93"/>
      <c r="P2895" s="238">
        <f>O2895*H2895</f>
        <v>0</v>
      </c>
      <c r="Q2895" s="238">
        <v>0</v>
      </c>
      <c r="R2895" s="238">
        <f>Q2895*H2895</f>
        <v>0</v>
      </c>
      <c r="S2895" s="238">
        <v>0</v>
      </c>
      <c r="T2895" s="239">
        <f>S2895*H2895</f>
        <v>0</v>
      </c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R2895" s="240" t="s">
        <v>468</v>
      </c>
      <c r="AT2895" s="240" t="s">
        <v>367</v>
      </c>
      <c r="AU2895" s="240" t="s">
        <v>89</v>
      </c>
      <c r="AY2895" s="19" t="s">
        <v>222</v>
      </c>
      <c r="BE2895" s="241">
        <f>IF(N2895="základní",J2895,0)</f>
        <v>0</v>
      </c>
      <c r="BF2895" s="241">
        <f>IF(N2895="snížená",J2895,0)</f>
        <v>0</v>
      </c>
      <c r="BG2895" s="241">
        <f>IF(N2895="zákl. přenesená",J2895,0)</f>
        <v>0</v>
      </c>
      <c r="BH2895" s="241">
        <f>IF(N2895="sníž. přenesená",J2895,0)</f>
        <v>0</v>
      </c>
      <c r="BI2895" s="241">
        <f>IF(N2895="nulová",J2895,0)</f>
        <v>0</v>
      </c>
      <c r="BJ2895" s="19" t="s">
        <v>87</v>
      </c>
      <c r="BK2895" s="241">
        <f>ROUND(I2895*H2895,2)</f>
        <v>0</v>
      </c>
      <c r="BL2895" s="19" t="s">
        <v>267</v>
      </c>
      <c r="BM2895" s="240" t="s">
        <v>2355</v>
      </c>
    </row>
    <row r="2896" s="2" customFormat="1">
      <c r="A2896" s="40"/>
      <c r="B2896" s="41"/>
      <c r="C2896" s="42"/>
      <c r="D2896" s="249" t="s">
        <v>1184</v>
      </c>
      <c r="E2896" s="42"/>
      <c r="F2896" s="314" t="s">
        <v>2356</v>
      </c>
      <c r="G2896" s="42"/>
      <c r="H2896" s="42"/>
      <c r="I2896" s="244"/>
      <c r="J2896" s="42"/>
      <c r="K2896" s="42"/>
      <c r="L2896" s="46"/>
      <c r="M2896" s="245"/>
      <c r="N2896" s="246"/>
      <c r="O2896" s="93"/>
      <c r="P2896" s="93"/>
      <c r="Q2896" s="93"/>
      <c r="R2896" s="93"/>
      <c r="S2896" s="93"/>
      <c r="T2896" s="94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T2896" s="19" t="s">
        <v>1184</v>
      </c>
      <c r="AU2896" s="19" t="s">
        <v>89</v>
      </c>
    </row>
    <row r="2897" s="13" customFormat="1">
      <c r="A2897" s="13"/>
      <c r="B2897" s="247"/>
      <c r="C2897" s="248"/>
      <c r="D2897" s="249" t="s">
        <v>233</v>
      </c>
      <c r="E2897" s="250" t="s">
        <v>1</v>
      </c>
      <c r="F2897" s="251" t="s">
        <v>2357</v>
      </c>
      <c r="G2897" s="248"/>
      <c r="H2897" s="250" t="s">
        <v>1</v>
      </c>
      <c r="I2897" s="252"/>
      <c r="J2897" s="248"/>
      <c r="K2897" s="248"/>
      <c r="L2897" s="253"/>
      <c r="M2897" s="254"/>
      <c r="N2897" s="255"/>
      <c r="O2897" s="255"/>
      <c r="P2897" s="255"/>
      <c r="Q2897" s="255"/>
      <c r="R2897" s="255"/>
      <c r="S2897" s="255"/>
      <c r="T2897" s="256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57" t="s">
        <v>233</v>
      </c>
      <c r="AU2897" s="257" t="s">
        <v>89</v>
      </c>
      <c r="AV2897" s="13" t="s">
        <v>87</v>
      </c>
      <c r="AW2897" s="13" t="s">
        <v>35</v>
      </c>
      <c r="AX2897" s="13" t="s">
        <v>80</v>
      </c>
      <c r="AY2897" s="257" t="s">
        <v>222</v>
      </c>
    </row>
    <row r="2898" s="13" customFormat="1">
      <c r="A2898" s="13"/>
      <c r="B2898" s="247"/>
      <c r="C2898" s="248"/>
      <c r="D2898" s="249" t="s">
        <v>233</v>
      </c>
      <c r="E2898" s="250" t="s">
        <v>1</v>
      </c>
      <c r="F2898" s="251" t="s">
        <v>2358</v>
      </c>
      <c r="G2898" s="248"/>
      <c r="H2898" s="250" t="s">
        <v>1</v>
      </c>
      <c r="I2898" s="252"/>
      <c r="J2898" s="248"/>
      <c r="K2898" s="248"/>
      <c r="L2898" s="253"/>
      <c r="M2898" s="254"/>
      <c r="N2898" s="255"/>
      <c r="O2898" s="255"/>
      <c r="P2898" s="255"/>
      <c r="Q2898" s="255"/>
      <c r="R2898" s="255"/>
      <c r="S2898" s="255"/>
      <c r="T2898" s="256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57" t="s">
        <v>233</v>
      </c>
      <c r="AU2898" s="257" t="s">
        <v>89</v>
      </c>
      <c r="AV2898" s="13" t="s">
        <v>87</v>
      </c>
      <c r="AW2898" s="13" t="s">
        <v>35</v>
      </c>
      <c r="AX2898" s="13" t="s">
        <v>80</v>
      </c>
      <c r="AY2898" s="257" t="s">
        <v>222</v>
      </c>
    </row>
    <row r="2899" s="14" customFormat="1">
      <c r="A2899" s="14"/>
      <c r="B2899" s="258"/>
      <c r="C2899" s="259"/>
      <c r="D2899" s="249" t="s">
        <v>233</v>
      </c>
      <c r="E2899" s="260" t="s">
        <v>1</v>
      </c>
      <c r="F2899" s="261" t="s">
        <v>2359</v>
      </c>
      <c r="G2899" s="259"/>
      <c r="H2899" s="262">
        <v>5.2800000000000002</v>
      </c>
      <c r="I2899" s="263"/>
      <c r="J2899" s="259"/>
      <c r="K2899" s="259"/>
      <c r="L2899" s="264"/>
      <c r="M2899" s="265"/>
      <c r="N2899" s="266"/>
      <c r="O2899" s="266"/>
      <c r="P2899" s="266"/>
      <c r="Q2899" s="266"/>
      <c r="R2899" s="266"/>
      <c r="S2899" s="266"/>
      <c r="T2899" s="267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68" t="s">
        <v>233</v>
      </c>
      <c r="AU2899" s="268" t="s">
        <v>89</v>
      </c>
      <c r="AV2899" s="14" t="s">
        <v>89</v>
      </c>
      <c r="AW2899" s="14" t="s">
        <v>35</v>
      </c>
      <c r="AX2899" s="14" t="s">
        <v>80</v>
      </c>
      <c r="AY2899" s="268" t="s">
        <v>222</v>
      </c>
    </row>
    <row r="2900" s="13" customFormat="1">
      <c r="A2900" s="13"/>
      <c r="B2900" s="247"/>
      <c r="C2900" s="248"/>
      <c r="D2900" s="249" t="s">
        <v>233</v>
      </c>
      <c r="E2900" s="250" t="s">
        <v>1</v>
      </c>
      <c r="F2900" s="251" t="s">
        <v>2360</v>
      </c>
      <c r="G2900" s="248"/>
      <c r="H2900" s="250" t="s">
        <v>1</v>
      </c>
      <c r="I2900" s="252"/>
      <c r="J2900" s="248"/>
      <c r="K2900" s="248"/>
      <c r="L2900" s="253"/>
      <c r="M2900" s="254"/>
      <c r="N2900" s="255"/>
      <c r="O2900" s="255"/>
      <c r="P2900" s="255"/>
      <c r="Q2900" s="255"/>
      <c r="R2900" s="255"/>
      <c r="S2900" s="255"/>
      <c r="T2900" s="256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57" t="s">
        <v>233</v>
      </c>
      <c r="AU2900" s="257" t="s">
        <v>89</v>
      </c>
      <c r="AV2900" s="13" t="s">
        <v>87</v>
      </c>
      <c r="AW2900" s="13" t="s">
        <v>35</v>
      </c>
      <c r="AX2900" s="13" t="s">
        <v>80</v>
      </c>
      <c r="AY2900" s="257" t="s">
        <v>222</v>
      </c>
    </row>
    <row r="2901" s="14" customFormat="1">
      <c r="A2901" s="14"/>
      <c r="B2901" s="258"/>
      <c r="C2901" s="259"/>
      <c r="D2901" s="249" t="s">
        <v>233</v>
      </c>
      <c r="E2901" s="260" t="s">
        <v>1</v>
      </c>
      <c r="F2901" s="261" t="s">
        <v>2361</v>
      </c>
      <c r="G2901" s="259"/>
      <c r="H2901" s="262">
        <v>1.3</v>
      </c>
      <c r="I2901" s="263"/>
      <c r="J2901" s="259"/>
      <c r="K2901" s="259"/>
      <c r="L2901" s="264"/>
      <c r="M2901" s="265"/>
      <c r="N2901" s="266"/>
      <c r="O2901" s="266"/>
      <c r="P2901" s="266"/>
      <c r="Q2901" s="266"/>
      <c r="R2901" s="266"/>
      <c r="S2901" s="266"/>
      <c r="T2901" s="267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68" t="s">
        <v>233</v>
      </c>
      <c r="AU2901" s="268" t="s">
        <v>89</v>
      </c>
      <c r="AV2901" s="14" t="s">
        <v>89</v>
      </c>
      <c r="AW2901" s="14" t="s">
        <v>35</v>
      </c>
      <c r="AX2901" s="14" t="s">
        <v>80</v>
      </c>
      <c r="AY2901" s="268" t="s">
        <v>222</v>
      </c>
    </row>
    <row r="2902" s="13" customFormat="1">
      <c r="A2902" s="13"/>
      <c r="B2902" s="247"/>
      <c r="C2902" s="248"/>
      <c r="D2902" s="249" t="s">
        <v>233</v>
      </c>
      <c r="E2902" s="250" t="s">
        <v>1</v>
      </c>
      <c r="F2902" s="251" t="s">
        <v>2362</v>
      </c>
      <c r="G2902" s="248"/>
      <c r="H2902" s="250" t="s">
        <v>1</v>
      </c>
      <c r="I2902" s="252"/>
      <c r="J2902" s="248"/>
      <c r="K2902" s="248"/>
      <c r="L2902" s="253"/>
      <c r="M2902" s="254"/>
      <c r="N2902" s="255"/>
      <c r="O2902" s="255"/>
      <c r="P2902" s="255"/>
      <c r="Q2902" s="255"/>
      <c r="R2902" s="255"/>
      <c r="S2902" s="255"/>
      <c r="T2902" s="256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57" t="s">
        <v>233</v>
      </c>
      <c r="AU2902" s="257" t="s">
        <v>89</v>
      </c>
      <c r="AV2902" s="13" t="s">
        <v>87</v>
      </c>
      <c r="AW2902" s="13" t="s">
        <v>35</v>
      </c>
      <c r="AX2902" s="13" t="s">
        <v>80</v>
      </c>
      <c r="AY2902" s="257" t="s">
        <v>222</v>
      </c>
    </row>
    <row r="2903" s="14" customFormat="1">
      <c r="A2903" s="14"/>
      <c r="B2903" s="258"/>
      <c r="C2903" s="259"/>
      <c r="D2903" s="249" t="s">
        <v>233</v>
      </c>
      <c r="E2903" s="260" t="s">
        <v>1</v>
      </c>
      <c r="F2903" s="261" t="s">
        <v>1920</v>
      </c>
      <c r="G2903" s="259"/>
      <c r="H2903" s="262">
        <v>4.3200000000000003</v>
      </c>
      <c r="I2903" s="263"/>
      <c r="J2903" s="259"/>
      <c r="K2903" s="259"/>
      <c r="L2903" s="264"/>
      <c r="M2903" s="265"/>
      <c r="N2903" s="266"/>
      <c r="O2903" s="266"/>
      <c r="P2903" s="266"/>
      <c r="Q2903" s="266"/>
      <c r="R2903" s="266"/>
      <c r="S2903" s="266"/>
      <c r="T2903" s="267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68" t="s">
        <v>233</v>
      </c>
      <c r="AU2903" s="268" t="s">
        <v>89</v>
      </c>
      <c r="AV2903" s="14" t="s">
        <v>89</v>
      </c>
      <c r="AW2903" s="14" t="s">
        <v>35</v>
      </c>
      <c r="AX2903" s="14" t="s">
        <v>80</v>
      </c>
      <c r="AY2903" s="268" t="s">
        <v>222</v>
      </c>
    </row>
    <row r="2904" s="13" customFormat="1">
      <c r="A2904" s="13"/>
      <c r="B2904" s="247"/>
      <c r="C2904" s="248"/>
      <c r="D2904" s="249" t="s">
        <v>233</v>
      </c>
      <c r="E2904" s="250" t="s">
        <v>1</v>
      </c>
      <c r="F2904" s="251" t="s">
        <v>2363</v>
      </c>
      <c r="G2904" s="248"/>
      <c r="H2904" s="250" t="s">
        <v>1</v>
      </c>
      <c r="I2904" s="252"/>
      <c r="J2904" s="248"/>
      <c r="K2904" s="248"/>
      <c r="L2904" s="253"/>
      <c r="M2904" s="254"/>
      <c r="N2904" s="255"/>
      <c r="O2904" s="255"/>
      <c r="P2904" s="255"/>
      <c r="Q2904" s="255"/>
      <c r="R2904" s="255"/>
      <c r="S2904" s="255"/>
      <c r="T2904" s="256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7" t="s">
        <v>233</v>
      </c>
      <c r="AU2904" s="257" t="s">
        <v>89</v>
      </c>
      <c r="AV2904" s="13" t="s">
        <v>87</v>
      </c>
      <c r="AW2904" s="13" t="s">
        <v>35</v>
      </c>
      <c r="AX2904" s="13" t="s">
        <v>80</v>
      </c>
      <c r="AY2904" s="257" t="s">
        <v>222</v>
      </c>
    </row>
    <row r="2905" s="14" customFormat="1">
      <c r="A2905" s="14"/>
      <c r="B2905" s="258"/>
      <c r="C2905" s="259"/>
      <c r="D2905" s="249" t="s">
        <v>233</v>
      </c>
      <c r="E2905" s="260" t="s">
        <v>1</v>
      </c>
      <c r="F2905" s="261" t="s">
        <v>1921</v>
      </c>
      <c r="G2905" s="259"/>
      <c r="H2905" s="262">
        <v>2.3399999999999999</v>
      </c>
      <c r="I2905" s="263"/>
      <c r="J2905" s="259"/>
      <c r="K2905" s="259"/>
      <c r="L2905" s="264"/>
      <c r="M2905" s="265"/>
      <c r="N2905" s="266"/>
      <c r="O2905" s="266"/>
      <c r="P2905" s="266"/>
      <c r="Q2905" s="266"/>
      <c r="R2905" s="266"/>
      <c r="S2905" s="266"/>
      <c r="T2905" s="267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8" t="s">
        <v>233</v>
      </c>
      <c r="AU2905" s="268" t="s">
        <v>89</v>
      </c>
      <c r="AV2905" s="14" t="s">
        <v>89</v>
      </c>
      <c r="AW2905" s="14" t="s">
        <v>35</v>
      </c>
      <c r="AX2905" s="14" t="s">
        <v>80</v>
      </c>
      <c r="AY2905" s="268" t="s">
        <v>222</v>
      </c>
    </row>
    <row r="2906" s="15" customFormat="1">
      <c r="A2906" s="15"/>
      <c r="B2906" s="269"/>
      <c r="C2906" s="270"/>
      <c r="D2906" s="249" t="s">
        <v>233</v>
      </c>
      <c r="E2906" s="271" t="s">
        <v>1</v>
      </c>
      <c r="F2906" s="272" t="s">
        <v>242</v>
      </c>
      <c r="G2906" s="270"/>
      <c r="H2906" s="273">
        <v>13.24</v>
      </c>
      <c r="I2906" s="274"/>
      <c r="J2906" s="270"/>
      <c r="K2906" s="270"/>
      <c r="L2906" s="275"/>
      <c r="M2906" s="276"/>
      <c r="N2906" s="277"/>
      <c r="O2906" s="277"/>
      <c r="P2906" s="277"/>
      <c r="Q2906" s="277"/>
      <c r="R2906" s="277"/>
      <c r="S2906" s="277"/>
      <c r="T2906" s="278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79" t="s">
        <v>233</v>
      </c>
      <c r="AU2906" s="279" t="s">
        <v>89</v>
      </c>
      <c r="AV2906" s="15" t="s">
        <v>114</v>
      </c>
      <c r="AW2906" s="15" t="s">
        <v>35</v>
      </c>
      <c r="AX2906" s="15" t="s">
        <v>87</v>
      </c>
      <c r="AY2906" s="279" t="s">
        <v>222</v>
      </c>
    </row>
    <row r="2907" s="12" customFormat="1" ht="22.8" customHeight="1">
      <c r="A2907" s="12"/>
      <c r="B2907" s="213"/>
      <c r="C2907" s="214"/>
      <c r="D2907" s="215" t="s">
        <v>79</v>
      </c>
      <c r="E2907" s="227" t="s">
        <v>2364</v>
      </c>
      <c r="F2907" s="227" t="s">
        <v>2365</v>
      </c>
      <c r="G2907" s="214"/>
      <c r="H2907" s="214"/>
      <c r="I2907" s="217"/>
      <c r="J2907" s="228">
        <f>BK2907</f>
        <v>0</v>
      </c>
      <c r="K2907" s="214"/>
      <c r="L2907" s="219"/>
      <c r="M2907" s="220"/>
      <c r="N2907" s="221"/>
      <c r="O2907" s="221"/>
      <c r="P2907" s="222">
        <f>SUM(P2908:P2924)</f>
        <v>0</v>
      </c>
      <c r="Q2907" s="221"/>
      <c r="R2907" s="222">
        <f>SUM(R2908:R2924)</f>
        <v>0.55647799999999992</v>
      </c>
      <c r="S2907" s="221"/>
      <c r="T2907" s="223">
        <f>SUM(T2908:T2924)</f>
        <v>0</v>
      </c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R2907" s="224" t="s">
        <v>89</v>
      </c>
      <c r="AT2907" s="225" t="s">
        <v>79</v>
      </c>
      <c r="AU2907" s="225" t="s">
        <v>87</v>
      </c>
      <c r="AY2907" s="224" t="s">
        <v>222</v>
      </c>
      <c r="BK2907" s="226">
        <f>SUM(BK2908:BK2924)</f>
        <v>0</v>
      </c>
    </row>
    <row r="2908" s="2" customFormat="1" ht="16.5" customHeight="1">
      <c r="A2908" s="40"/>
      <c r="B2908" s="41"/>
      <c r="C2908" s="229" t="s">
        <v>1724</v>
      </c>
      <c r="D2908" s="229" t="s">
        <v>225</v>
      </c>
      <c r="E2908" s="230" t="s">
        <v>2366</v>
      </c>
      <c r="F2908" s="231" t="s">
        <v>2367</v>
      </c>
      <c r="G2908" s="232" t="s">
        <v>1198</v>
      </c>
      <c r="H2908" s="233">
        <v>20</v>
      </c>
      <c r="I2908" s="234"/>
      <c r="J2908" s="235">
        <f>ROUND(I2908*H2908,2)</f>
        <v>0</v>
      </c>
      <c r="K2908" s="231" t="s">
        <v>229</v>
      </c>
      <c r="L2908" s="46"/>
      <c r="M2908" s="236" t="s">
        <v>1</v>
      </c>
      <c r="N2908" s="237" t="s">
        <v>45</v>
      </c>
      <c r="O2908" s="93"/>
      <c r="P2908" s="238">
        <f>O2908*H2908</f>
        <v>0</v>
      </c>
      <c r="Q2908" s="238">
        <v>0</v>
      </c>
      <c r="R2908" s="238">
        <f>Q2908*H2908</f>
        <v>0</v>
      </c>
      <c r="S2908" s="238">
        <v>0</v>
      </c>
      <c r="T2908" s="239">
        <f>S2908*H2908</f>
        <v>0</v>
      </c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R2908" s="240" t="s">
        <v>1199</v>
      </c>
      <c r="AT2908" s="240" t="s">
        <v>225</v>
      </c>
      <c r="AU2908" s="240" t="s">
        <v>89</v>
      </c>
      <c r="AY2908" s="19" t="s">
        <v>222</v>
      </c>
      <c r="BE2908" s="241">
        <f>IF(N2908="základní",J2908,0)</f>
        <v>0</v>
      </c>
      <c r="BF2908" s="241">
        <f>IF(N2908="snížená",J2908,0)</f>
        <v>0</v>
      </c>
      <c r="BG2908" s="241">
        <f>IF(N2908="zákl. přenesená",J2908,0)</f>
        <v>0</v>
      </c>
      <c r="BH2908" s="241">
        <f>IF(N2908="sníž. přenesená",J2908,0)</f>
        <v>0</v>
      </c>
      <c r="BI2908" s="241">
        <f>IF(N2908="nulová",J2908,0)</f>
        <v>0</v>
      </c>
      <c r="BJ2908" s="19" t="s">
        <v>87</v>
      </c>
      <c r="BK2908" s="241">
        <f>ROUND(I2908*H2908,2)</f>
        <v>0</v>
      </c>
      <c r="BL2908" s="19" t="s">
        <v>1199</v>
      </c>
      <c r="BM2908" s="240" t="s">
        <v>2368</v>
      </c>
    </row>
    <row r="2909" s="2" customFormat="1">
      <c r="A2909" s="40"/>
      <c r="B2909" s="41"/>
      <c r="C2909" s="42"/>
      <c r="D2909" s="242" t="s">
        <v>231</v>
      </c>
      <c r="E2909" s="42"/>
      <c r="F2909" s="243" t="s">
        <v>2369</v>
      </c>
      <c r="G2909" s="42"/>
      <c r="H2909" s="42"/>
      <c r="I2909" s="244"/>
      <c r="J2909" s="42"/>
      <c r="K2909" s="42"/>
      <c r="L2909" s="46"/>
      <c r="M2909" s="245"/>
      <c r="N2909" s="246"/>
      <c r="O2909" s="93"/>
      <c r="P2909" s="93"/>
      <c r="Q2909" s="93"/>
      <c r="R2909" s="93"/>
      <c r="S2909" s="93"/>
      <c r="T2909" s="94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T2909" s="19" t="s">
        <v>231</v>
      </c>
      <c r="AU2909" s="19" t="s">
        <v>89</v>
      </c>
    </row>
    <row r="2910" s="2" customFormat="1">
      <c r="A2910" s="40"/>
      <c r="B2910" s="41"/>
      <c r="C2910" s="42"/>
      <c r="D2910" s="249" t="s">
        <v>1184</v>
      </c>
      <c r="E2910" s="42"/>
      <c r="F2910" s="314" t="s">
        <v>2370</v>
      </c>
      <c r="G2910" s="42"/>
      <c r="H2910" s="42"/>
      <c r="I2910" s="244"/>
      <c r="J2910" s="42"/>
      <c r="K2910" s="42"/>
      <c r="L2910" s="46"/>
      <c r="M2910" s="245"/>
      <c r="N2910" s="246"/>
      <c r="O2910" s="93"/>
      <c r="P2910" s="93"/>
      <c r="Q2910" s="93"/>
      <c r="R2910" s="93"/>
      <c r="S2910" s="93"/>
      <c r="T2910" s="94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T2910" s="19" t="s">
        <v>1184</v>
      </c>
      <c r="AU2910" s="19" t="s">
        <v>89</v>
      </c>
    </row>
    <row r="2911" s="13" customFormat="1">
      <c r="A2911" s="13"/>
      <c r="B2911" s="247"/>
      <c r="C2911" s="248"/>
      <c r="D2911" s="249" t="s">
        <v>233</v>
      </c>
      <c r="E2911" s="250" t="s">
        <v>1</v>
      </c>
      <c r="F2911" s="251" t="s">
        <v>234</v>
      </c>
      <c r="G2911" s="248"/>
      <c r="H2911" s="250" t="s">
        <v>1</v>
      </c>
      <c r="I2911" s="252"/>
      <c r="J2911" s="248"/>
      <c r="K2911" s="248"/>
      <c r="L2911" s="253"/>
      <c r="M2911" s="254"/>
      <c r="N2911" s="255"/>
      <c r="O2911" s="255"/>
      <c r="P2911" s="255"/>
      <c r="Q2911" s="255"/>
      <c r="R2911" s="255"/>
      <c r="S2911" s="255"/>
      <c r="T2911" s="256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7" t="s">
        <v>233</v>
      </c>
      <c r="AU2911" s="257" t="s">
        <v>89</v>
      </c>
      <c r="AV2911" s="13" t="s">
        <v>87</v>
      </c>
      <c r="AW2911" s="13" t="s">
        <v>35</v>
      </c>
      <c r="AX2911" s="13" t="s">
        <v>80</v>
      </c>
      <c r="AY2911" s="257" t="s">
        <v>222</v>
      </c>
    </row>
    <row r="2912" s="13" customFormat="1">
      <c r="A2912" s="13"/>
      <c r="B2912" s="247"/>
      <c r="C2912" s="248"/>
      <c r="D2912" s="249" t="s">
        <v>233</v>
      </c>
      <c r="E2912" s="250" t="s">
        <v>1</v>
      </c>
      <c r="F2912" s="251" t="s">
        <v>235</v>
      </c>
      <c r="G2912" s="248"/>
      <c r="H2912" s="250" t="s">
        <v>1</v>
      </c>
      <c r="I2912" s="252"/>
      <c r="J2912" s="248"/>
      <c r="K2912" s="248"/>
      <c r="L2912" s="253"/>
      <c r="M2912" s="254"/>
      <c r="N2912" s="255"/>
      <c r="O2912" s="255"/>
      <c r="P2912" s="255"/>
      <c r="Q2912" s="255"/>
      <c r="R2912" s="255"/>
      <c r="S2912" s="255"/>
      <c r="T2912" s="256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57" t="s">
        <v>233</v>
      </c>
      <c r="AU2912" s="257" t="s">
        <v>89</v>
      </c>
      <c r="AV2912" s="13" t="s">
        <v>87</v>
      </c>
      <c r="AW2912" s="13" t="s">
        <v>35</v>
      </c>
      <c r="AX2912" s="13" t="s">
        <v>80</v>
      </c>
      <c r="AY2912" s="257" t="s">
        <v>222</v>
      </c>
    </row>
    <row r="2913" s="13" customFormat="1">
      <c r="A2913" s="13"/>
      <c r="B2913" s="247"/>
      <c r="C2913" s="248"/>
      <c r="D2913" s="249" t="s">
        <v>233</v>
      </c>
      <c r="E2913" s="250" t="s">
        <v>1</v>
      </c>
      <c r="F2913" s="251" t="s">
        <v>237</v>
      </c>
      <c r="G2913" s="248"/>
      <c r="H2913" s="250" t="s">
        <v>1</v>
      </c>
      <c r="I2913" s="252"/>
      <c r="J2913" s="248"/>
      <c r="K2913" s="248"/>
      <c r="L2913" s="253"/>
      <c r="M2913" s="254"/>
      <c r="N2913" s="255"/>
      <c r="O2913" s="255"/>
      <c r="P2913" s="255"/>
      <c r="Q2913" s="255"/>
      <c r="R2913" s="255"/>
      <c r="S2913" s="255"/>
      <c r="T2913" s="256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57" t="s">
        <v>233</v>
      </c>
      <c r="AU2913" s="257" t="s">
        <v>89</v>
      </c>
      <c r="AV2913" s="13" t="s">
        <v>87</v>
      </c>
      <c r="AW2913" s="13" t="s">
        <v>35</v>
      </c>
      <c r="AX2913" s="13" t="s">
        <v>80</v>
      </c>
      <c r="AY2913" s="257" t="s">
        <v>222</v>
      </c>
    </row>
    <row r="2914" s="13" customFormat="1">
      <c r="A2914" s="13"/>
      <c r="B2914" s="247"/>
      <c r="C2914" s="248"/>
      <c r="D2914" s="249" t="s">
        <v>233</v>
      </c>
      <c r="E2914" s="250" t="s">
        <v>1</v>
      </c>
      <c r="F2914" s="251" t="s">
        <v>2371</v>
      </c>
      <c r="G2914" s="248"/>
      <c r="H2914" s="250" t="s">
        <v>1</v>
      </c>
      <c r="I2914" s="252"/>
      <c r="J2914" s="248"/>
      <c r="K2914" s="248"/>
      <c r="L2914" s="253"/>
      <c r="M2914" s="254"/>
      <c r="N2914" s="255"/>
      <c r="O2914" s="255"/>
      <c r="P2914" s="255"/>
      <c r="Q2914" s="255"/>
      <c r="R2914" s="255"/>
      <c r="S2914" s="255"/>
      <c r="T2914" s="256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57" t="s">
        <v>233</v>
      </c>
      <c r="AU2914" s="257" t="s">
        <v>89</v>
      </c>
      <c r="AV2914" s="13" t="s">
        <v>87</v>
      </c>
      <c r="AW2914" s="13" t="s">
        <v>35</v>
      </c>
      <c r="AX2914" s="13" t="s">
        <v>80</v>
      </c>
      <c r="AY2914" s="257" t="s">
        <v>222</v>
      </c>
    </row>
    <row r="2915" s="13" customFormat="1">
      <c r="A2915" s="13"/>
      <c r="B2915" s="247"/>
      <c r="C2915" s="248"/>
      <c r="D2915" s="249" t="s">
        <v>233</v>
      </c>
      <c r="E2915" s="250" t="s">
        <v>1</v>
      </c>
      <c r="F2915" s="251" t="s">
        <v>2372</v>
      </c>
      <c r="G2915" s="248"/>
      <c r="H2915" s="250" t="s">
        <v>1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57" t="s">
        <v>233</v>
      </c>
      <c r="AU2915" s="257" t="s">
        <v>89</v>
      </c>
      <c r="AV2915" s="13" t="s">
        <v>87</v>
      </c>
      <c r="AW2915" s="13" t="s">
        <v>35</v>
      </c>
      <c r="AX2915" s="13" t="s">
        <v>80</v>
      </c>
      <c r="AY2915" s="257" t="s">
        <v>222</v>
      </c>
    </row>
    <row r="2916" s="13" customFormat="1">
      <c r="A2916" s="13"/>
      <c r="B2916" s="247"/>
      <c r="C2916" s="248"/>
      <c r="D2916" s="249" t="s">
        <v>233</v>
      </c>
      <c r="E2916" s="250" t="s">
        <v>1</v>
      </c>
      <c r="F2916" s="251" t="s">
        <v>2373</v>
      </c>
      <c r="G2916" s="248"/>
      <c r="H2916" s="250" t="s">
        <v>1</v>
      </c>
      <c r="I2916" s="252"/>
      <c r="J2916" s="248"/>
      <c r="K2916" s="248"/>
      <c r="L2916" s="253"/>
      <c r="M2916" s="254"/>
      <c r="N2916" s="255"/>
      <c r="O2916" s="255"/>
      <c r="P2916" s="255"/>
      <c r="Q2916" s="255"/>
      <c r="R2916" s="255"/>
      <c r="S2916" s="255"/>
      <c r="T2916" s="256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57" t="s">
        <v>233</v>
      </c>
      <c r="AU2916" s="257" t="s">
        <v>89</v>
      </c>
      <c r="AV2916" s="13" t="s">
        <v>87</v>
      </c>
      <c r="AW2916" s="13" t="s">
        <v>35</v>
      </c>
      <c r="AX2916" s="13" t="s">
        <v>80</v>
      </c>
      <c r="AY2916" s="257" t="s">
        <v>222</v>
      </c>
    </row>
    <row r="2917" s="14" customFormat="1">
      <c r="A2917" s="14"/>
      <c r="B2917" s="258"/>
      <c r="C2917" s="259"/>
      <c r="D2917" s="249" t="s">
        <v>233</v>
      </c>
      <c r="E2917" s="260" t="s">
        <v>1</v>
      </c>
      <c r="F2917" s="261" t="s">
        <v>2374</v>
      </c>
      <c r="G2917" s="259"/>
      <c r="H2917" s="262">
        <v>20</v>
      </c>
      <c r="I2917" s="263"/>
      <c r="J2917" s="259"/>
      <c r="K2917" s="259"/>
      <c r="L2917" s="264"/>
      <c r="M2917" s="265"/>
      <c r="N2917" s="266"/>
      <c r="O2917" s="266"/>
      <c r="P2917" s="266"/>
      <c r="Q2917" s="266"/>
      <c r="R2917" s="266"/>
      <c r="S2917" s="266"/>
      <c r="T2917" s="267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8" t="s">
        <v>233</v>
      </c>
      <c r="AU2917" s="268" t="s">
        <v>89</v>
      </c>
      <c r="AV2917" s="14" t="s">
        <v>89</v>
      </c>
      <c r="AW2917" s="14" t="s">
        <v>35</v>
      </c>
      <c r="AX2917" s="14" t="s">
        <v>80</v>
      </c>
      <c r="AY2917" s="268" t="s">
        <v>222</v>
      </c>
    </row>
    <row r="2918" s="15" customFormat="1">
      <c r="A2918" s="15"/>
      <c r="B2918" s="269"/>
      <c r="C2918" s="270"/>
      <c r="D2918" s="249" t="s">
        <v>233</v>
      </c>
      <c r="E2918" s="271" t="s">
        <v>1</v>
      </c>
      <c r="F2918" s="272" t="s">
        <v>242</v>
      </c>
      <c r="G2918" s="270"/>
      <c r="H2918" s="273">
        <v>20</v>
      </c>
      <c r="I2918" s="274"/>
      <c r="J2918" s="270"/>
      <c r="K2918" s="270"/>
      <c r="L2918" s="275"/>
      <c r="M2918" s="276"/>
      <c r="N2918" s="277"/>
      <c r="O2918" s="277"/>
      <c r="P2918" s="277"/>
      <c r="Q2918" s="277"/>
      <c r="R2918" s="277"/>
      <c r="S2918" s="277"/>
      <c r="T2918" s="278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79" t="s">
        <v>233</v>
      </c>
      <c r="AU2918" s="279" t="s">
        <v>89</v>
      </c>
      <c r="AV2918" s="15" t="s">
        <v>114</v>
      </c>
      <c r="AW2918" s="15" t="s">
        <v>35</v>
      </c>
      <c r="AX2918" s="15" t="s">
        <v>87</v>
      </c>
      <c r="AY2918" s="279" t="s">
        <v>222</v>
      </c>
    </row>
    <row r="2919" s="2" customFormat="1" ht="16.5" customHeight="1">
      <c r="A2919" s="40"/>
      <c r="B2919" s="41"/>
      <c r="C2919" s="280" t="s">
        <v>2375</v>
      </c>
      <c r="D2919" s="280" t="s">
        <v>367</v>
      </c>
      <c r="E2919" s="281" t="s">
        <v>2376</v>
      </c>
      <c r="F2919" s="282" t="s">
        <v>2377</v>
      </c>
      <c r="G2919" s="283" t="s">
        <v>228</v>
      </c>
      <c r="H2919" s="284">
        <v>21.402999999999999</v>
      </c>
      <c r="I2919" s="285"/>
      <c r="J2919" s="286">
        <f>ROUND(I2919*H2919,2)</f>
        <v>0</v>
      </c>
      <c r="K2919" s="282" t="s">
        <v>229</v>
      </c>
      <c r="L2919" s="287"/>
      <c r="M2919" s="288" t="s">
        <v>1</v>
      </c>
      <c r="N2919" s="289" t="s">
        <v>45</v>
      </c>
      <c r="O2919" s="93"/>
      <c r="P2919" s="238">
        <f>O2919*H2919</f>
        <v>0</v>
      </c>
      <c r="Q2919" s="238">
        <v>0.025999999999999999</v>
      </c>
      <c r="R2919" s="238">
        <f>Q2919*H2919</f>
        <v>0.55647799999999992</v>
      </c>
      <c r="S2919" s="238">
        <v>0</v>
      </c>
      <c r="T2919" s="239">
        <f>S2919*H2919</f>
        <v>0</v>
      </c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R2919" s="240" t="s">
        <v>468</v>
      </c>
      <c r="AT2919" s="240" t="s">
        <v>367</v>
      </c>
      <c r="AU2919" s="240" t="s">
        <v>89</v>
      </c>
      <c r="AY2919" s="19" t="s">
        <v>222</v>
      </c>
      <c r="BE2919" s="241">
        <f>IF(N2919="základní",J2919,0)</f>
        <v>0</v>
      </c>
      <c r="BF2919" s="241">
        <f>IF(N2919="snížená",J2919,0)</f>
        <v>0</v>
      </c>
      <c r="BG2919" s="241">
        <f>IF(N2919="zákl. přenesená",J2919,0)</f>
        <v>0</v>
      </c>
      <c r="BH2919" s="241">
        <f>IF(N2919="sníž. přenesená",J2919,0)</f>
        <v>0</v>
      </c>
      <c r="BI2919" s="241">
        <f>IF(N2919="nulová",J2919,0)</f>
        <v>0</v>
      </c>
      <c r="BJ2919" s="19" t="s">
        <v>87</v>
      </c>
      <c r="BK2919" s="241">
        <f>ROUND(I2919*H2919,2)</f>
        <v>0</v>
      </c>
      <c r="BL2919" s="19" t="s">
        <v>267</v>
      </c>
      <c r="BM2919" s="240" t="s">
        <v>2378</v>
      </c>
    </row>
    <row r="2920" s="2" customFormat="1">
      <c r="A2920" s="40"/>
      <c r="B2920" s="41"/>
      <c r="C2920" s="42"/>
      <c r="D2920" s="249" t="s">
        <v>1184</v>
      </c>
      <c r="E2920" s="42"/>
      <c r="F2920" s="314" t="s">
        <v>2379</v>
      </c>
      <c r="G2920" s="42"/>
      <c r="H2920" s="42"/>
      <c r="I2920" s="244"/>
      <c r="J2920" s="42"/>
      <c r="K2920" s="42"/>
      <c r="L2920" s="46"/>
      <c r="M2920" s="245"/>
      <c r="N2920" s="246"/>
      <c r="O2920" s="93"/>
      <c r="P2920" s="93"/>
      <c r="Q2920" s="93"/>
      <c r="R2920" s="93"/>
      <c r="S2920" s="93"/>
      <c r="T2920" s="94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T2920" s="19" t="s">
        <v>1184</v>
      </c>
      <c r="AU2920" s="19" t="s">
        <v>89</v>
      </c>
    </row>
    <row r="2921" s="14" customFormat="1">
      <c r="A2921" s="14"/>
      <c r="B2921" s="258"/>
      <c r="C2921" s="259"/>
      <c r="D2921" s="249" t="s">
        <v>233</v>
      </c>
      <c r="E2921" s="260" t="s">
        <v>1</v>
      </c>
      <c r="F2921" s="261" t="s">
        <v>2380</v>
      </c>
      <c r="G2921" s="259"/>
      <c r="H2921" s="262">
        <v>21.402999999999999</v>
      </c>
      <c r="I2921" s="263"/>
      <c r="J2921" s="259"/>
      <c r="K2921" s="259"/>
      <c r="L2921" s="264"/>
      <c r="M2921" s="265"/>
      <c r="N2921" s="266"/>
      <c r="O2921" s="266"/>
      <c r="P2921" s="266"/>
      <c r="Q2921" s="266"/>
      <c r="R2921" s="266"/>
      <c r="S2921" s="266"/>
      <c r="T2921" s="267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68" t="s">
        <v>233</v>
      </c>
      <c r="AU2921" s="268" t="s">
        <v>89</v>
      </c>
      <c r="AV2921" s="14" t="s">
        <v>89</v>
      </c>
      <c r="AW2921" s="14" t="s">
        <v>35</v>
      </c>
      <c r="AX2921" s="14" t="s">
        <v>80</v>
      </c>
      <c r="AY2921" s="268" t="s">
        <v>222</v>
      </c>
    </row>
    <row r="2922" s="15" customFormat="1">
      <c r="A2922" s="15"/>
      <c r="B2922" s="269"/>
      <c r="C2922" s="270"/>
      <c r="D2922" s="249" t="s">
        <v>233</v>
      </c>
      <c r="E2922" s="271" t="s">
        <v>1</v>
      </c>
      <c r="F2922" s="272" t="s">
        <v>242</v>
      </c>
      <c r="G2922" s="270"/>
      <c r="H2922" s="273">
        <v>21.402999999999999</v>
      </c>
      <c r="I2922" s="274"/>
      <c r="J2922" s="270"/>
      <c r="K2922" s="270"/>
      <c r="L2922" s="275"/>
      <c r="M2922" s="276"/>
      <c r="N2922" s="277"/>
      <c r="O2922" s="277"/>
      <c r="P2922" s="277"/>
      <c r="Q2922" s="277"/>
      <c r="R2922" s="277"/>
      <c r="S2922" s="277"/>
      <c r="T2922" s="278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79" t="s">
        <v>233</v>
      </c>
      <c r="AU2922" s="279" t="s">
        <v>89</v>
      </c>
      <c r="AV2922" s="15" t="s">
        <v>114</v>
      </c>
      <c r="AW2922" s="15" t="s">
        <v>35</v>
      </c>
      <c r="AX2922" s="15" t="s">
        <v>87</v>
      </c>
      <c r="AY2922" s="279" t="s">
        <v>222</v>
      </c>
    </row>
    <row r="2923" s="2" customFormat="1" ht="24.15" customHeight="1">
      <c r="A2923" s="40"/>
      <c r="B2923" s="41"/>
      <c r="C2923" s="229" t="s">
        <v>2381</v>
      </c>
      <c r="D2923" s="229" t="s">
        <v>225</v>
      </c>
      <c r="E2923" s="230" t="s">
        <v>2382</v>
      </c>
      <c r="F2923" s="231" t="s">
        <v>2383</v>
      </c>
      <c r="G2923" s="232" t="s">
        <v>329</v>
      </c>
      <c r="H2923" s="233">
        <v>0.55600000000000005</v>
      </c>
      <c r="I2923" s="234"/>
      <c r="J2923" s="235">
        <f>ROUND(I2923*H2923,2)</f>
        <v>0</v>
      </c>
      <c r="K2923" s="231" t="s">
        <v>229</v>
      </c>
      <c r="L2923" s="46"/>
      <c r="M2923" s="236" t="s">
        <v>1</v>
      </c>
      <c r="N2923" s="237" t="s">
        <v>45</v>
      </c>
      <c r="O2923" s="93"/>
      <c r="P2923" s="238">
        <f>O2923*H2923</f>
        <v>0</v>
      </c>
      <c r="Q2923" s="238">
        <v>0</v>
      </c>
      <c r="R2923" s="238">
        <f>Q2923*H2923</f>
        <v>0</v>
      </c>
      <c r="S2923" s="238">
        <v>0</v>
      </c>
      <c r="T2923" s="239">
        <f>S2923*H2923</f>
        <v>0</v>
      </c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R2923" s="240" t="s">
        <v>267</v>
      </c>
      <c r="AT2923" s="240" t="s">
        <v>225</v>
      </c>
      <c r="AU2923" s="240" t="s">
        <v>89</v>
      </c>
      <c r="AY2923" s="19" t="s">
        <v>222</v>
      </c>
      <c r="BE2923" s="241">
        <f>IF(N2923="základní",J2923,0)</f>
        <v>0</v>
      </c>
      <c r="BF2923" s="241">
        <f>IF(N2923="snížená",J2923,0)</f>
        <v>0</v>
      </c>
      <c r="BG2923" s="241">
        <f>IF(N2923="zákl. přenesená",J2923,0)</f>
        <v>0</v>
      </c>
      <c r="BH2923" s="241">
        <f>IF(N2923="sníž. přenesená",J2923,0)</f>
        <v>0</v>
      </c>
      <c r="BI2923" s="241">
        <f>IF(N2923="nulová",J2923,0)</f>
        <v>0</v>
      </c>
      <c r="BJ2923" s="19" t="s">
        <v>87</v>
      </c>
      <c r="BK2923" s="241">
        <f>ROUND(I2923*H2923,2)</f>
        <v>0</v>
      </c>
      <c r="BL2923" s="19" t="s">
        <v>267</v>
      </c>
      <c r="BM2923" s="240" t="s">
        <v>2384</v>
      </c>
    </row>
    <row r="2924" s="2" customFormat="1">
      <c r="A2924" s="40"/>
      <c r="B2924" s="41"/>
      <c r="C2924" s="42"/>
      <c r="D2924" s="242" t="s">
        <v>231</v>
      </c>
      <c r="E2924" s="42"/>
      <c r="F2924" s="243" t="s">
        <v>2385</v>
      </c>
      <c r="G2924" s="42"/>
      <c r="H2924" s="42"/>
      <c r="I2924" s="244"/>
      <c r="J2924" s="42"/>
      <c r="K2924" s="42"/>
      <c r="L2924" s="46"/>
      <c r="M2924" s="245"/>
      <c r="N2924" s="246"/>
      <c r="O2924" s="93"/>
      <c r="P2924" s="93"/>
      <c r="Q2924" s="93"/>
      <c r="R2924" s="93"/>
      <c r="S2924" s="93"/>
      <c r="T2924" s="94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T2924" s="19" t="s">
        <v>231</v>
      </c>
      <c r="AU2924" s="19" t="s">
        <v>89</v>
      </c>
    </row>
    <row r="2925" s="12" customFormat="1" ht="22.8" customHeight="1">
      <c r="A2925" s="12"/>
      <c r="B2925" s="213"/>
      <c r="C2925" s="214"/>
      <c r="D2925" s="215" t="s">
        <v>79</v>
      </c>
      <c r="E2925" s="227" t="s">
        <v>2386</v>
      </c>
      <c r="F2925" s="227" t="s">
        <v>2387</v>
      </c>
      <c r="G2925" s="214"/>
      <c r="H2925" s="214"/>
      <c r="I2925" s="217"/>
      <c r="J2925" s="228">
        <f>BK2925</f>
        <v>0</v>
      </c>
      <c r="K2925" s="214"/>
      <c r="L2925" s="219"/>
      <c r="M2925" s="220"/>
      <c r="N2925" s="221"/>
      <c r="O2925" s="221"/>
      <c r="P2925" s="222">
        <f>SUM(P2926:P2932)</f>
        <v>0</v>
      </c>
      <c r="Q2925" s="221"/>
      <c r="R2925" s="222">
        <f>SUM(R2926:R2932)</f>
        <v>0.10147820000000001</v>
      </c>
      <c r="S2925" s="221"/>
      <c r="T2925" s="223">
        <f>SUM(T2926:T2932)</f>
        <v>0</v>
      </c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R2925" s="224" t="s">
        <v>89</v>
      </c>
      <c r="AT2925" s="225" t="s">
        <v>79</v>
      </c>
      <c r="AU2925" s="225" t="s">
        <v>87</v>
      </c>
      <c r="AY2925" s="224" t="s">
        <v>222</v>
      </c>
      <c r="BK2925" s="226">
        <f>SUM(BK2926:BK2932)</f>
        <v>0</v>
      </c>
    </row>
    <row r="2926" s="2" customFormat="1" ht="24.15" customHeight="1">
      <c r="A2926" s="40"/>
      <c r="B2926" s="41"/>
      <c r="C2926" s="229" t="s">
        <v>2388</v>
      </c>
      <c r="D2926" s="229" t="s">
        <v>225</v>
      </c>
      <c r="E2926" s="230" t="s">
        <v>2389</v>
      </c>
      <c r="F2926" s="231" t="s">
        <v>2390</v>
      </c>
      <c r="G2926" s="232" t="s">
        <v>228</v>
      </c>
      <c r="H2926" s="233">
        <v>35.82</v>
      </c>
      <c r="I2926" s="234"/>
      <c r="J2926" s="235">
        <f>ROUND(I2926*H2926,2)</f>
        <v>0</v>
      </c>
      <c r="K2926" s="231" t="s">
        <v>229</v>
      </c>
      <c r="L2926" s="46"/>
      <c r="M2926" s="236" t="s">
        <v>1</v>
      </c>
      <c r="N2926" s="237" t="s">
        <v>45</v>
      </c>
      <c r="O2926" s="93"/>
      <c r="P2926" s="238">
        <f>O2926*H2926</f>
        <v>0</v>
      </c>
      <c r="Q2926" s="238">
        <v>0.0012600000000000001</v>
      </c>
      <c r="R2926" s="238">
        <f>Q2926*H2926</f>
        <v>0.045133200000000005</v>
      </c>
      <c r="S2926" s="238">
        <v>0</v>
      </c>
      <c r="T2926" s="239">
        <f>S2926*H2926</f>
        <v>0</v>
      </c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R2926" s="240" t="s">
        <v>267</v>
      </c>
      <c r="AT2926" s="240" t="s">
        <v>225</v>
      </c>
      <c r="AU2926" s="240" t="s">
        <v>89</v>
      </c>
      <c r="AY2926" s="19" t="s">
        <v>222</v>
      </c>
      <c r="BE2926" s="241">
        <f>IF(N2926="základní",J2926,0)</f>
        <v>0</v>
      </c>
      <c r="BF2926" s="241">
        <f>IF(N2926="snížená",J2926,0)</f>
        <v>0</v>
      </c>
      <c r="BG2926" s="241">
        <f>IF(N2926="zákl. přenesená",J2926,0)</f>
        <v>0</v>
      </c>
      <c r="BH2926" s="241">
        <f>IF(N2926="sníž. přenesená",J2926,0)</f>
        <v>0</v>
      </c>
      <c r="BI2926" s="241">
        <f>IF(N2926="nulová",J2926,0)</f>
        <v>0</v>
      </c>
      <c r="BJ2926" s="19" t="s">
        <v>87</v>
      </c>
      <c r="BK2926" s="241">
        <f>ROUND(I2926*H2926,2)</f>
        <v>0</v>
      </c>
      <c r="BL2926" s="19" t="s">
        <v>267</v>
      </c>
      <c r="BM2926" s="240" t="s">
        <v>2391</v>
      </c>
    </row>
    <row r="2927" s="2" customFormat="1">
      <c r="A2927" s="40"/>
      <c r="B2927" s="41"/>
      <c r="C2927" s="42"/>
      <c r="D2927" s="242" t="s">
        <v>231</v>
      </c>
      <c r="E2927" s="42"/>
      <c r="F2927" s="243" t="s">
        <v>2392</v>
      </c>
      <c r="G2927" s="42"/>
      <c r="H2927" s="42"/>
      <c r="I2927" s="244"/>
      <c r="J2927" s="42"/>
      <c r="K2927" s="42"/>
      <c r="L2927" s="46"/>
      <c r="M2927" s="245"/>
      <c r="N2927" s="246"/>
      <c r="O2927" s="93"/>
      <c r="P2927" s="93"/>
      <c r="Q2927" s="93"/>
      <c r="R2927" s="93"/>
      <c r="S2927" s="93"/>
      <c r="T2927" s="94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T2927" s="19" t="s">
        <v>231</v>
      </c>
      <c r="AU2927" s="19" t="s">
        <v>89</v>
      </c>
    </row>
    <row r="2928" s="13" customFormat="1">
      <c r="A2928" s="13"/>
      <c r="B2928" s="247"/>
      <c r="C2928" s="248"/>
      <c r="D2928" s="249" t="s">
        <v>233</v>
      </c>
      <c r="E2928" s="250" t="s">
        <v>1</v>
      </c>
      <c r="F2928" s="251" t="s">
        <v>988</v>
      </c>
      <c r="G2928" s="248"/>
      <c r="H2928" s="250" t="s">
        <v>1</v>
      </c>
      <c r="I2928" s="252"/>
      <c r="J2928" s="248"/>
      <c r="K2928" s="248"/>
      <c r="L2928" s="253"/>
      <c r="M2928" s="254"/>
      <c r="N2928" s="255"/>
      <c r="O2928" s="255"/>
      <c r="P2928" s="255"/>
      <c r="Q2928" s="255"/>
      <c r="R2928" s="255"/>
      <c r="S2928" s="255"/>
      <c r="T2928" s="256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7" t="s">
        <v>233</v>
      </c>
      <c r="AU2928" s="257" t="s">
        <v>89</v>
      </c>
      <c r="AV2928" s="13" t="s">
        <v>87</v>
      </c>
      <c r="AW2928" s="13" t="s">
        <v>35</v>
      </c>
      <c r="AX2928" s="13" t="s">
        <v>80</v>
      </c>
      <c r="AY2928" s="257" t="s">
        <v>222</v>
      </c>
    </row>
    <row r="2929" s="14" customFormat="1">
      <c r="A2929" s="14"/>
      <c r="B2929" s="258"/>
      <c r="C2929" s="259"/>
      <c r="D2929" s="249" t="s">
        <v>233</v>
      </c>
      <c r="E2929" s="260" t="s">
        <v>1</v>
      </c>
      <c r="F2929" s="261" t="s">
        <v>2393</v>
      </c>
      <c r="G2929" s="259"/>
      <c r="H2929" s="262">
        <v>35.82</v>
      </c>
      <c r="I2929" s="263"/>
      <c r="J2929" s="259"/>
      <c r="K2929" s="259"/>
      <c r="L2929" s="264"/>
      <c r="M2929" s="265"/>
      <c r="N2929" s="266"/>
      <c r="O2929" s="266"/>
      <c r="P2929" s="266"/>
      <c r="Q2929" s="266"/>
      <c r="R2929" s="266"/>
      <c r="S2929" s="266"/>
      <c r="T2929" s="267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68" t="s">
        <v>233</v>
      </c>
      <c r="AU2929" s="268" t="s">
        <v>89</v>
      </c>
      <c r="AV2929" s="14" t="s">
        <v>89</v>
      </c>
      <c r="AW2929" s="14" t="s">
        <v>35</v>
      </c>
      <c r="AX2929" s="14" t="s">
        <v>80</v>
      </c>
      <c r="AY2929" s="268" t="s">
        <v>222</v>
      </c>
    </row>
    <row r="2930" s="15" customFormat="1">
      <c r="A2930" s="15"/>
      <c r="B2930" s="269"/>
      <c r="C2930" s="270"/>
      <c r="D2930" s="249" t="s">
        <v>233</v>
      </c>
      <c r="E2930" s="271" t="s">
        <v>1</v>
      </c>
      <c r="F2930" s="272" t="s">
        <v>242</v>
      </c>
      <c r="G2930" s="270"/>
      <c r="H2930" s="273">
        <v>35.82</v>
      </c>
      <c r="I2930" s="274"/>
      <c r="J2930" s="270"/>
      <c r="K2930" s="270"/>
      <c r="L2930" s="275"/>
      <c r="M2930" s="276"/>
      <c r="N2930" s="277"/>
      <c r="O2930" s="277"/>
      <c r="P2930" s="277"/>
      <c r="Q2930" s="277"/>
      <c r="R2930" s="277"/>
      <c r="S2930" s="277"/>
      <c r="T2930" s="278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79" t="s">
        <v>233</v>
      </c>
      <c r="AU2930" s="279" t="s">
        <v>89</v>
      </c>
      <c r="AV2930" s="15" t="s">
        <v>114</v>
      </c>
      <c r="AW2930" s="15" t="s">
        <v>35</v>
      </c>
      <c r="AX2930" s="15" t="s">
        <v>87</v>
      </c>
      <c r="AY2930" s="279" t="s">
        <v>222</v>
      </c>
    </row>
    <row r="2931" s="2" customFormat="1" ht="16.5" customHeight="1">
      <c r="A2931" s="40"/>
      <c r="B2931" s="41"/>
      <c r="C2931" s="280" t="s">
        <v>2394</v>
      </c>
      <c r="D2931" s="280" t="s">
        <v>367</v>
      </c>
      <c r="E2931" s="281" t="s">
        <v>2395</v>
      </c>
      <c r="F2931" s="282" t="s">
        <v>2396</v>
      </c>
      <c r="G2931" s="283" t="s">
        <v>370</v>
      </c>
      <c r="H2931" s="284">
        <v>56.344999999999999</v>
      </c>
      <c r="I2931" s="285"/>
      <c r="J2931" s="286">
        <f>ROUND(I2931*H2931,2)</f>
        <v>0</v>
      </c>
      <c r="K2931" s="282" t="s">
        <v>229</v>
      </c>
      <c r="L2931" s="287"/>
      <c r="M2931" s="288" t="s">
        <v>1</v>
      </c>
      <c r="N2931" s="289" t="s">
        <v>45</v>
      </c>
      <c r="O2931" s="93"/>
      <c r="P2931" s="238">
        <f>O2931*H2931</f>
        <v>0</v>
      </c>
      <c r="Q2931" s="238">
        <v>0.001</v>
      </c>
      <c r="R2931" s="238">
        <f>Q2931*H2931</f>
        <v>0.056344999999999999</v>
      </c>
      <c r="S2931" s="238">
        <v>0</v>
      </c>
      <c r="T2931" s="239">
        <f>S2931*H2931</f>
        <v>0</v>
      </c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R2931" s="240" t="s">
        <v>468</v>
      </c>
      <c r="AT2931" s="240" t="s">
        <v>367</v>
      </c>
      <c r="AU2931" s="240" t="s">
        <v>89</v>
      </c>
      <c r="AY2931" s="19" t="s">
        <v>222</v>
      </c>
      <c r="BE2931" s="241">
        <f>IF(N2931="základní",J2931,0)</f>
        <v>0</v>
      </c>
      <c r="BF2931" s="241">
        <f>IF(N2931="snížená",J2931,0)</f>
        <v>0</v>
      </c>
      <c r="BG2931" s="241">
        <f>IF(N2931="zákl. přenesená",J2931,0)</f>
        <v>0</v>
      </c>
      <c r="BH2931" s="241">
        <f>IF(N2931="sníž. přenesená",J2931,0)</f>
        <v>0</v>
      </c>
      <c r="BI2931" s="241">
        <f>IF(N2931="nulová",J2931,0)</f>
        <v>0</v>
      </c>
      <c r="BJ2931" s="19" t="s">
        <v>87</v>
      </c>
      <c r="BK2931" s="241">
        <f>ROUND(I2931*H2931,2)</f>
        <v>0</v>
      </c>
      <c r="BL2931" s="19" t="s">
        <v>267</v>
      </c>
      <c r="BM2931" s="240" t="s">
        <v>2397</v>
      </c>
    </row>
    <row r="2932" s="14" customFormat="1">
      <c r="A2932" s="14"/>
      <c r="B2932" s="258"/>
      <c r="C2932" s="259"/>
      <c r="D2932" s="249" t="s">
        <v>233</v>
      </c>
      <c r="E2932" s="259"/>
      <c r="F2932" s="261" t="s">
        <v>2398</v>
      </c>
      <c r="G2932" s="259"/>
      <c r="H2932" s="262">
        <v>56.344999999999999</v>
      </c>
      <c r="I2932" s="263"/>
      <c r="J2932" s="259"/>
      <c r="K2932" s="259"/>
      <c r="L2932" s="264"/>
      <c r="M2932" s="265"/>
      <c r="N2932" s="266"/>
      <c r="O2932" s="266"/>
      <c r="P2932" s="266"/>
      <c r="Q2932" s="266"/>
      <c r="R2932" s="266"/>
      <c r="S2932" s="266"/>
      <c r="T2932" s="267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68" t="s">
        <v>233</v>
      </c>
      <c r="AU2932" s="268" t="s">
        <v>89</v>
      </c>
      <c r="AV2932" s="14" t="s">
        <v>89</v>
      </c>
      <c r="AW2932" s="14" t="s">
        <v>4</v>
      </c>
      <c r="AX2932" s="14" t="s">
        <v>87</v>
      </c>
      <c r="AY2932" s="268" t="s">
        <v>222</v>
      </c>
    </row>
    <row r="2933" s="12" customFormat="1" ht="25.92" customHeight="1">
      <c r="A2933" s="12"/>
      <c r="B2933" s="213"/>
      <c r="C2933" s="214"/>
      <c r="D2933" s="215" t="s">
        <v>79</v>
      </c>
      <c r="E2933" s="216" t="s">
        <v>2399</v>
      </c>
      <c r="F2933" s="216" t="s">
        <v>2400</v>
      </c>
      <c r="G2933" s="214"/>
      <c r="H2933" s="214"/>
      <c r="I2933" s="217"/>
      <c r="J2933" s="218">
        <f>BK2933</f>
        <v>0</v>
      </c>
      <c r="K2933" s="214"/>
      <c r="L2933" s="219"/>
      <c r="M2933" s="220"/>
      <c r="N2933" s="221"/>
      <c r="O2933" s="221"/>
      <c r="P2933" s="222">
        <f>SUM(P2934:P2951)</f>
        <v>0</v>
      </c>
      <c r="Q2933" s="221"/>
      <c r="R2933" s="222">
        <f>SUM(R2934:R2951)</f>
        <v>0.0031499999999999996</v>
      </c>
      <c r="S2933" s="221"/>
      <c r="T2933" s="223">
        <f>SUM(T2934:T2951)</f>
        <v>0</v>
      </c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R2933" s="224" t="s">
        <v>114</v>
      </c>
      <c r="AT2933" s="225" t="s">
        <v>79</v>
      </c>
      <c r="AU2933" s="225" t="s">
        <v>80</v>
      </c>
      <c r="AY2933" s="224" t="s">
        <v>222</v>
      </c>
      <c r="BK2933" s="226">
        <f>SUM(BK2934:BK2951)</f>
        <v>0</v>
      </c>
    </row>
    <row r="2934" s="2" customFormat="1" ht="16.5" customHeight="1">
      <c r="A2934" s="40"/>
      <c r="B2934" s="41"/>
      <c r="C2934" s="229" t="s">
        <v>2401</v>
      </c>
      <c r="D2934" s="229" t="s">
        <v>225</v>
      </c>
      <c r="E2934" s="230" t="s">
        <v>1908</v>
      </c>
      <c r="F2934" s="231" t="s">
        <v>1909</v>
      </c>
      <c r="G2934" s="232" t="s">
        <v>1198</v>
      </c>
      <c r="H2934" s="233">
        <v>3</v>
      </c>
      <c r="I2934" s="234"/>
      <c r="J2934" s="235">
        <f>ROUND(I2934*H2934,2)</f>
        <v>0</v>
      </c>
      <c r="K2934" s="231" t="s">
        <v>229</v>
      </c>
      <c r="L2934" s="46"/>
      <c r="M2934" s="236" t="s">
        <v>1</v>
      </c>
      <c r="N2934" s="237" t="s">
        <v>45</v>
      </c>
      <c r="O2934" s="93"/>
      <c r="P2934" s="238">
        <f>O2934*H2934</f>
        <v>0</v>
      </c>
      <c r="Q2934" s="238">
        <v>0</v>
      </c>
      <c r="R2934" s="238">
        <f>Q2934*H2934</f>
        <v>0</v>
      </c>
      <c r="S2934" s="238">
        <v>0</v>
      </c>
      <c r="T2934" s="239">
        <f>S2934*H2934</f>
        <v>0</v>
      </c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R2934" s="240" t="s">
        <v>1199</v>
      </c>
      <c r="AT2934" s="240" t="s">
        <v>225</v>
      </c>
      <c r="AU2934" s="240" t="s">
        <v>87</v>
      </c>
      <c r="AY2934" s="19" t="s">
        <v>222</v>
      </c>
      <c r="BE2934" s="241">
        <f>IF(N2934="základní",J2934,0)</f>
        <v>0</v>
      </c>
      <c r="BF2934" s="241">
        <f>IF(N2934="snížená",J2934,0)</f>
        <v>0</v>
      </c>
      <c r="BG2934" s="241">
        <f>IF(N2934="zákl. přenesená",J2934,0)</f>
        <v>0</v>
      </c>
      <c r="BH2934" s="241">
        <f>IF(N2934="sníž. přenesená",J2934,0)</f>
        <v>0</v>
      </c>
      <c r="BI2934" s="241">
        <f>IF(N2934="nulová",J2934,0)</f>
        <v>0</v>
      </c>
      <c r="BJ2934" s="19" t="s">
        <v>87</v>
      </c>
      <c r="BK2934" s="241">
        <f>ROUND(I2934*H2934,2)</f>
        <v>0</v>
      </c>
      <c r="BL2934" s="19" t="s">
        <v>1199</v>
      </c>
      <c r="BM2934" s="240" t="s">
        <v>2402</v>
      </c>
    </row>
    <row r="2935" s="2" customFormat="1">
      <c r="A2935" s="40"/>
      <c r="B2935" s="41"/>
      <c r="C2935" s="42"/>
      <c r="D2935" s="242" t="s">
        <v>231</v>
      </c>
      <c r="E2935" s="42"/>
      <c r="F2935" s="243" t="s">
        <v>1911</v>
      </c>
      <c r="G2935" s="42"/>
      <c r="H2935" s="42"/>
      <c r="I2935" s="244"/>
      <c r="J2935" s="42"/>
      <c r="K2935" s="42"/>
      <c r="L2935" s="46"/>
      <c r="M2935" s="245"/>
      <c r="N2935" s="246"/>
      <c r="O2935" s="93"/>
      <c r="P2935" s="93"/>
      <c r="Q2935" s="93"/>
      <c r="R2935" s="93"/>
      <c r="S2935" s="93"/>
      <c r="T2935" s="94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T2935" s="19" t="s">
        <v>231</v>
      </c>
      <c r="AU2935" s="19" t="s">
        <v>87</v>
      </c>
    </row>
    <row r="2936" s="14" customFormat="1">
      <c r="A2936" s="14"/>
      <c r="B2936" s="258"/>
      <c r="C2936" s="259"/>
      <c r="D2936" s="249" t="s">
        <v>233</v>
      </c>
      <c r="E2936" s="260" t="s">
        <v>1</v>
      </c>
      <c r="F2936" s="261" t="s">
        <v>995</v>
      </c>
      <c r="G2936" s="259"/>
      <c r="H2936" s="262">
        <v>3</v>
      </c>
      <c r="I2936" s="263"/>
      <c r="J2936" s="259"/>
      <c r="K2936" s="259"/>
      <c r="L2936" s="264"/>
      <c r="M2936" s="265"/>
      <c r="N2936" s="266"/>
      <c r="O2936" s="266"/>
      <c r="P2936" s="266"/>
      <c r="Q2936" s="266"/>
      <c r="R2936" s="266"/>
      <c r="S2936" s="266"/>
      <c r="T2936" s="267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68" t="s">
        <v>233</v>
      </c>
      <c r="AU2936" s="268" t="s">
        <v>87</v>
      </c>
      <c r="AV2936" s="14" t="s">
        <v>89</v>
      </c>
      <c r="AW2936" s="14" t="s">
        <v>35</v>
      </c>
      <c r="AX2936" s="14" t="s">
        <v>80</v>
      </c>
      <c r="AY2936" s="268" t="s">
        <v>222</v>
      </c>
    </row>
    <row r="2937" s="15" customFormat="1">
      <c r="A2937" s="15"/>
      <c r="B2937" s="269"/>
      <c r="C2937" s="270"/>
      <c r="D2937" s="249" t="s">
        <v>233</v>
      </c>
      <c r="E2937" s="271" t="s">
        <v>1</v>
      </c>
      <c r="F2937" s="272" t="s">
        <v>242</v>
      </c>
      <c r="G2937" s="270"/>
      <c r="H2937" s="273">
        <v>3</v>
      </c>
      <c r="I2937" s="274"/>
      <c r="J2937" s="270"/>
      <c r="K2937" s="270"/>
      <c r="L2937" s="275"/>
      <c r="M2937" s="276"/>
      <c r="N2937" s="277"/>
      <c r="O2937" s="277"/>
      <c r="P2937" s="277"/>
      <c r="Q2937" s="277"/>
      <c r="R2937" s="277"/>
      <c r="S2937" s="277"/>
      <c r="T2937" s="278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79" t="s">
        <v>233</v>
      </c>
      <c r="AU2937" s="279" t="s">
        <v>87</v>
      </c>
      <c r="AV2937" s="15" t="s">
        <v>114</v>
      </c>
      <c r="AW2937" s="15" t="s">
        <v>35</v>
      </c>
      <c r="AX2937" s="15" t="s">
        <v>87</v>
      </c>
      <c r="AY2937" s="279" t="s">
        <v>222</v>
      </c>
    </row>
    <row r="2938" s="2" customFormat="1" ht="16.5" customHeight="1">
      <c r="A2938" s="40"/>
      <c r="B2938" s="41"/>
      <c r="C2938" s="280" t="s">
        <v>2403</v>
      </c>
      <c r="D2938" s="280" t="s">
        <v>367</v>
      </c>
      <c r="E2938" s="281" t="s">
        <v>2404</v>
      </c>
      <c r="F2938" s="282" t="s">
        <v>2405</v>
      </c>
      <c r="G2938" s="283" t="s">
        <v>477</v>
      </c>
      <c r="H2938" s="284">
        <v>19</v>
      </c>
      <c r="I2938" s="285"/>
      <c r="J2938" s="286">
        <f>ROUND(I2938*H2938,2)</f>
        <v>0</v>
      </c>
      <c r="K2938" s="282" t="s">
        <v>229</v>
      </c>
      <c r="L2938" s="287"/>
      <c r="M2938" s="288" t="s">
        <v>1</v>
      </c>
      <c r="N2938" s="289" t="s">
        <v>45</v>
      </c>
      <c r="O2938" s="93"/>
      <c r="P2938" s="238">
        <f>O2938*H2938</f>
        <v>0</v>
      </c>
      <c r="Q2938" s="238">
        <v>0.00014999999999999999</v>
      </c>
      <c r="R2938" s="238">
        <f>Q2938*H2938</f>
        <v>0.0028499999999999997</v>
      </c>
      <c r="S2938" s="238">
        <v>0</v>
      </c>
      <c r="T2938" s="239">
        <f>S2938*H2938</f>
        <v>0</v>
      </c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R2938" s="240" t="s">
        <v>1199</v>
      </c>
      <c r="AT2938" s="240" t="s">
        <v>367</v>
      </c>
      <c r="AU2938" s="240" t="s">
        <v>87</v>
      </c>
      <c r="AY2938" s="19" t="s">
        <v>222</v>
      </c>
      <c r="BE2938" s="241">
        <f>IF(N2938="základní",J2938,0)</f>
        <v>0</v>
      </c>
      <c r="BF2938" s="241">
        <f>IF(N2938="snížená",J2938,0)</f>
        <v>0</v>
      </c>
      <c r="BG2938" s="241">
        <f>IF(N2938="zákl. přenesená",J2938,0)</f>
        <v>0</v>
      </c>
      <c r="BH2938" s="241">
        <f>IF(N2938="sníž. přenesená",J2938,0)</f>
        <v>0</v>
      </c>
      <c r="BI2938" s="241">
        <f>IF(N2938="nulová",J2938,0)</f>
        <v>0</v>
      </c>
      <c r="BJ2938" s="19" t="s">
        <v>87</v>
      </c>
      <c r="BK2938" s="241">
        <f>ROUND(I2938*H2938,2)</f>
        <v>0</v>
      </c>
      <c r="BL2938" s="19" t="s">
        <v>1199</v>
      </c>
      <c r="BM2938" s="240" t="s">
        <v>2406</v>
      </c>
    </row>
    <row r="2939" s="13" customFormat="1">
      <c r="A2939" s="13"/>
      <c r="B2939" s="247"/>
      <c r="C2939" s="248"/>
      <c r="D2939" s="249" t="s">
        <v>233</v>
      </c>
      <c r="E2939" s="250" t="s">
        <v>1</v>
      </c>
      <c r="F2939" s="251" t="s">
        <v>2407</v>
      </c>
      <c r="G2939" s="248"/>
      <c r="H2939" s="250" t="s">
        <v>1</v>
      </c>
      <c r="I2939" s="252"/>
      <c r="J2939" s="248"/>
      <c r="K2939" s="248"/>
      <c r="L2939" s="253"/>
      <c r="M2939" s="254"/>
      <c r="N2939" s="255"/>
      <c r="O2939" s="255"/>
      <c r="P2939" s="255"/>
      <c r="Q2939" s="255"/>
      <c r="R2939" s="255"/>
      <c r="S2939" s="255"/>
      <c r="T2939" s="256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57" t="s">
        <v>233</v>
      </c>
      <c r="AU2939" s="257" t="s">
        <v>87</v>
      </c>
      <c r="AV2939" s="13" t="s">
        <v>87</v>
      </c>
      <c r="AW2939" s="13" t="s">
        <v>35</v>
      </c>
      <c r="AX2939" s="13" t="s">
        <v>80</v>
      </c>
      <c r="AY2939" s="257" t="s">
        <v>222</v>
      </c>
    </row>
    <row r="2940" s="13" customFormat="1">
      <c r="A2940" s="13"/>
      <c r="B2940" s="247"/>
      <c r="C2940" s="248"/>
      <c r="D2940" s="249" t="s">
        <v>233</v>
      </c>
      <c r="E2940" s="250" t="s">
        <v>1</v>
      </c>
      <c r="F2940" s="251" t="s">
        <v>2408</v>
      </c>
      <c r="G2940" s="248"/>
      <c r="H2940" s="250" t="s">
        <v>1</v>
      </c>
      <c r="I2940" s="252"/>
      <c r="J2940" s="248"/>
      <c r="K2940" s="248"/>
      <c r="L2940" s="253"/>
      <c r="M2940" s="254"/>
      <c r="N2940" s="255"/>
      <c r="O2940" s="255"/>
      <c r="P2940" s="255"/>
      <c r="Q2940" s="255"/>
      <c r="R2940" s="255"/>
      <c r="S2940" s="255"/>
      <c r="T2940" s="256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57" t="s">
        <v>233</v>
      </c>
      <c r="AU2940" s="257" t="s">
        <v>87</v>
      </c>
      <c r="AV2940" s="13" t="s">
        <v>87</v>
      </c>
      <c r="AW2940" s="13" t="s">
        <v>35</v>
      </c>
      <c r="AX2940" s="13" t="s">
        <v>80</v>
      </c>
      <c r="AY2940" s="257" t="s">
        <v>222</v>
      </c>
    </row>
    <row r="2941" s="14" customFormat="1">
      <c r="A2941" s="14"/>
      <c r="B2941" s="258"/>
      <c r="C2941" s="259"/>
      <c r="D2941" s="249" t="s">
        <v>233</v>
      </c>
      <c r="E2941" s="260" t="s">
        <v>1</v>
      </c>
      <c r="F2941" s="261" t="s">
        <v>1747</v>
      </c>
      <c r="G2941" s="259"/>
      <c r="H2941" s="262">
        <v>19</v>
      </c>
      <c r="I2941" s="263"/>
      <c r="J2941" s="259"/>
      <c r="K2941" s="259"/>
      <c r="L2941" s="264"/>
      <c r="M2941" s="265"/>
      <c r="N2941" s="266"/>
      <c r="O2941" s="266"/>
      <c r="P2941" s="266"/>
      <c r="Q2941" s="266"/>
      <c r="R2941" s="266"/>
      <c r="S2941" s="266"/>
      <c r="T2941" s="267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68" t="s">
        <v>233</v>
      </c>
      <c r="AU2941" s="268" t="s">
        <v>87</v>
      </c>
      <c r="AV2941" s="14" t="s">
        <v>89</v>
      </c>
      <c r="AW2941" s="14" t="s">
        <v>35</v>
      </c>
      <c r="AX2941" s="14" t="s">
        <v>80</v>
      </c>
      <c r="AY2941" s="268" t="s">
        <v>222</v>
      </c>
    </row>
    <row r="2942" s="15" customFormat="1">
      <c r="A2942" s="15"/>
      <c r="B2942" s="269"/>
      <c r="C2942" s="270"/>
      <c r="D2942" s="249" t="s">
        <v>233</v>
      </c>
      <c r="E2942" s="271" t="s">
        <v>1</v>
      </c>
      <c r="F2942" s="272" t="s">
        <v>242</v>
      </c>
      <c r="G2942" s="270"/>
      <c r="H2942" s="273">
        <v>19</v>
      </c>
      <c r="I2942" s="274"/>
      <c r="J2942" s="270"/>
      <c r="K2942" s="270"/>
      <c r="L2942" s="275"/>
      <c r="M2942" s="276"/>
      <c r="N2942" s="277"/>
      <c r="O2942" s="277"/>
      <c r="P2942" s="277"/>
      <c r="Q2942" s="277"/>
      <c r="R2942" s="277"/>
      <c r="S2942" s="277"/>
      <c r="T2942" s="278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79" t="s">
        <v>233</v>
      </c>
      <c r="AU2942" s="279" t="s">
        <v>87</v>
      </c>
      <c r="AV2942" s="15" t="s">
        <v>114</v>
      </c>
      <c r="AW2942" s="15" t="s">
        <v>35</v>
      </c>
      <c r="AX2942" s="15" t="s">
        <v>87</v>
      </c>
      <c r="AY2942" s="279" t="s">
        <v>222</v>
      </c>
    </row>
    <row r="2943" s="2" customFormat="1" ht="16.5" customHeight="1">
      <c r="A2943" s="40"/>
      <c r="B2943" s="41"/>
      <c r="C2943" s="280" t="s">
        <v>2409</v>
      </c>
      <c r="D2943" s="280" t="s">
        <v>367</v>
      </c>
      <c r="E2943" s="281" t="s">
        <v>2410</v>
      </c>
      <c r="F2943" s="282" t="s">
        <v>2411</v>
      </c>
      <c r="G2943" s="283" t="s">
        <v>477</v>
      </c>
      <c r="H2943" s="284">
        <v>2</v>
      </c>
      <c r="I2943" s="285"/>
      <c r="J2943" s="286">
        <f>ROUND(I2943*H2943,2)</f>
        <v>0</v>
      </c>
      <c r="K2943" s="282" t="s">
        <v>229</v>
      </c>
      <c r="L2943" s="287"/>
      <c r="M2943" s="288" t="s">
        <v>1</v>
      </c>
      <c r="N2943" s="289" t="s">
        <v>45</v>
      </c>
      <c r="O2943" s="93"/>
      <c r="P2943" s="238">
        <f>O2943*H2943</f>
        <v>0</v>
      </c>
      <c r="Q2943" s="238">
        <v>0.00014999999999999999</v>
      </c>
      <c r="R2943" s="238">
        <f>Q2943*H2943</f>
        <v>0.00029999999999999997</v>
      </c>
      <c r="S2943" s="238">
        <v>0</v>
      </c>
      <c r="T2943" s="239">
        <f>S2943*H2943</f>
        <v>0</v>
      </c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R2943" s="240" t="s">
        <v>1199</v>
      </c>
      <c r="AT2943" s="240" t="s">
        <v>367</v>
      </c>
      <c r="AU2943" s="240" t="s">
        <v>87</v>
      </c>
      <c r="AY2943" s="19" t="s">
        <v>222</v>
      </c>
      <c r="BE2943" s="241">
        <f>IF(N2943="základní",J2943,0)</f>
        <v>0</v>
      </c>
      <c r="BF2943" s="241">
        <f>IF(N2943="snížená",J2943,0)</f>
        <v>0</v>
      </c>
      <c r="BG2943" s="241">
        <f>IF(N2943="zákl. přenesená",J2943,0)</f>
        <v>0</v>
      </c>
      <c r="BH2943" s="241">
        <f>IF(N2943="sníž. přenesená",J2943,0)</f>
        <v>0</v>
      </c>
      <c r="BI2943" s="241">
        <f>IF(N2943="nulová",J2943,0)</f>
        <v>0</v>
      </c>
      <c r="BJ2943" s="19" t="s">
        <v>87</v>
      </c>
      <c r="BK2943" s="241">
        <f>ROUND(I2943*H2943,2)</f>
        <v>0</v>
      </c>
      <c r="BL2943" s="19" t="s">
        <v>1199</v>
      </c>
      <c r="BM2943" s="240" t="s">
        <v>2412</v>
      </c>
    </row>
    <row r="2944" s="13" customFormat="1">
      <c r="A2944" s="13"/>
      <c r="B2944" s="247"/>
      <c r="C2944" s="248"/>
      <c r="D2944" s="249" t="s">
        <v>233</v>
      </c>
      <c r="E2944" s="250" t="s">
        <v>1</v>
      </c>
      <c r="F2944" s="251" t="s">
        <v>2413</v>
      </c>
      <c r="G2944" s="248"/>
      <c r="H2944" s="250" t="s">
        <v>1</v>
      </c>
      <c r="I2944" s="252"/>
      <c r="J2944" s="248"/>
      <c r="K2944" s="248"/>
      <c r="L2944" s="253"/>
      <c r="M2944" s="254"/>
      <c r="N2944" s="255"/>
      <c r="O2944" s="255"/>
      <c r="P2944" s="255"/>
      <c r="Q2944" s="255"/>
      <c r="R2944" s="255"/>
      <c r="S2944" s="255"/>
      <c r="T2944" s="256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57" t="s">
        <v>233</v>
      </c>
      <c r="AU2944" s="257" t="s">
        <v>87</v>
      </c>
      <c r="AV2944" s="13" t="s">
        <v>87</v>
      </c>
      <c r="AW2944" s="13" t="s">
        <v>35</v>
      </c>
      <c r="AX2944" s="13" t="s">
        <v>80</v>
      </c>
      <c r="AY2944" s="257" t="s">
        <v>222</v>
      </c>
    </row>
    <row r="2945" s="13" customFormat="1">
      <c r="A2945" s="13"/>
      <c r="B2945" s="247"/>
      <c r="C2945" s="248"/>
      <c r="D2945" s="249" t="s">
        <v>233</v>
      </c>
      <c r="E2945" s="250" t="s">
        <v>1</v>
      </c>
      <c r="F2945" s="251" t="s">
        <v>2414</v>
      </c>
      <c r="G2945" s="248"/>
      <c r="H2945" s="250" t="s">
        <v>1</v>
      </c>
      <c r="I2945" s="252"/>
      <c r="J2945" s="248"/>
      <c r="K2945" s="248"/>
      <c r="L2945" s="253"/>
      <c r="M2945" s="254"/>
      <c r="N2945" s="255"/>
      <c r="O2945" s="255"/>
      <c r="P2945" s="255"/>
      <c r="Q2945" s="255"/>
      <c r="R2945" s="255"/>
      <c r="S2945" s="255"/>
      <c r="T2945" s="256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57" t="s">
        <v>233</v>
      </c>
      <c r="AU2945" s="257" t="s">
        <v>87</v>
      </c>
      <c r="AV2945" s="13" t="s">
        <v>87</v>
      </c>
      <c r="AW2945" s="13" t="s">
        <v>35</v>
      </c>
      <c r="AX2945" s="13" t="s">
        <v>80</v>
      </c>
      <c r="AY2945" s="257" t="s">
        <v>222</v>
      </c>
    </row>
    <row r="2946" s="13" customFormat="1">
      <c r="A2946" s="13"/>
      <c r="B2946" s="247"/>
      <c r="C2946" s="248"/>
      <c r="D2946" s="249" t="s">
        <v>233</v>
      </c>
      <c r="E2946" s="250" t="s">
        <v>1</v>
      </c>
      <c r="F2946" s="251" t="s">
        <v>2415</v>
      </c>
      <c r="G2946" s="248"/>
      <c r="H2946" s="250" t="s">
        <v>1</v>
      </c>
      <c r="I2946" s="252"/>
      <c r="J2946" s="248"/>
      <c r="K2946" s="248"/>
      <c r="L2946" s="253"/>
      <c r="M2946" s="254"/>
      <c r="N2946" s="255"/>
      <c r="O2946" s="255"/>
      <c r="P2946" s="255"/>
      <c r="Q2946" s="255"/>
      <c r="R2946" s="255"/>
      <c r="S2946" s="255"/>
      <c r="T2946" s="256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57" t="s">
        <v>233</v>
      </c>
      <c r="AU2946" s="257" t="s">
        <v>87</v>
      </c>
      <c r="AV2946" s="13" t="s">
        <v>87</v>
      </c>
      <c r="AW2946" s="13" t="s">
        <v>35</v>
      </c>
      <c r="AX2946" s="13" t="s">
        <v>80</v>
      </c>
      <c r="AY2946" s="257" t="s">
        <v>222</v>
      </c>
    </row>
    <row r="2947" s="14" customFormat="1">
      <c r="A2947" s="14"/>
      <c r="B2947" s="258"/>
      <c r="C2947" s="259"/>
      <c r="D2947" s="249" t="s">
        <v>233</v>
      </c>
      <c r="E2947" s="260" t="s">
        <v>1</v>
      </c>
      <c r="F2947" s="261" t="s">
        <v>1179</v>
      </c>
      <c r="G2947" s="259"/>
      <c r="H2947" s="262">
        <v>2</v>
      </c>
      <c r="I2947" s="263"/>
      <c r="J2947" s="259"/>
      <c r="K2947" s="259"/>
      <c r="L2947" s="264"/>
      <c r="M2947" s="265"/>
      <c r="N2947" s="266"/>
      <c r="O2947" s="266"/>
      <c r="P2947" s="266"/>
      <c r="Q2947" s="266"/>
      <c r="R2947" s="266"/>
      <c r="S2947" s="266"/>
      <c r="T2947" s="267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68" t="s">
        <v>233</v>
      </c>
      <c r="AU2947" s="268" t="s">
        <v>87</v>
      </c>
      <c r="AV2947" s="14" t="s">
        <v>89</v>
      </c>
      <c r="AW2947" s="14" t="s">
        <v>35</v>
      </c>
      <c r="AX2947" s="14" t="s">
        <v>80</v>
      </c>
      <c r="AY2947" s="268" t="s">
        <v>222</v>
      </c>
    </row>
    <row r="2948" s="15" customFormat="1">
      <c r="A2948" s="15"/>
      <c r="B2948" s="269"/>
      <c r="C2948" s="270"/>
      <c r="D2948" s="249" t="s">
        <v>233</v>
      </c>
      <c r="E2948" s="271" t="s">
        <v>1</v>
      </c>
      <c r="F2948" s="272" t="s">
        <v>242</v>
      </c>
      <c r="G2948" s="270"/>
      <c r="H2948" s="273">
        <v>2</v>
      </c>
      <c r="I2948" s="274"/>
      <c r="J2948" s="270"/>
      <c r="K2948" s="270"/>
      <c r="L2948" s="275"/>
      <c r="M2948" s="276"/>
      <c r="N2948" s="277"/>
      <c r="O2948" s="277"/>
      <c r="P2948" s="277"/>
      <c r="Q2948" s="277"/>
      <c r="R2948" s="277"/>
      <c r="S2948" s="277"/>
      <c r="T2948" s="278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79" t="s">
        <v>233</v>
      </c>
      <c r="AU2948" s="279" t="s">
        <v>87</v>
      </c>
      <c r="AV2948" s="15" t="s">
        <v>114</v>
      </c>
      <c r="AW2948" s="15" t="s">
        <v>35</v>
      </c>
      <c r="AX2948" s="15" t="s">
        <v>87</v>
      </c>
      <c r="AY2948" s="279" t="s">
        <v>222</v>
      </c>
    </row>
    <row r="2949" s="2" customFormat="1" ht="16.5" customHeight="1">
      <c r="A2949" s="40"/>
      <c r="B2949" s="41"/>
      <c r="C2949" s="280" t="s">
        <v>1770</v>
      </c>
      <c r="D2949" s="280" t="s">
        <v>367</v>
      </c>
      <c r="E2949" s="281" t="s">
        <v>2416</v>
      </c>
      <c r="F2949" s="282" t="s">
        <v>2417</v>
      </c>
      <c r="G2949" s="283" t="s">
        <v>477</v>
      </c>
      <c r="H2949" s="284">
        <v>25</v>
      </c>
      <c r="I2949" s="285"/>
      <c r="J2949" s="286">
        <f>ROUND(I2949*H2949,2)</f>
        <v>0</v>
      </c>
      <c r="K2949" s="282" t="s">
        <v>1230</v>
      </c>
      <c r="L2949" s="287"/>
      <c r="M2949" s="288" t="s">
        <v>1</v>
      </c>
      <c r="N2949" s="289" t="s">
        <v>45</v>
      </c>
      <c r="O2949" s="93"/>
      <c r="P2949" s="238">
        <f>O2949*H2949</f>
        <v>0</v>
      </c>
      <c r="Q2949" s="238">
        <v>0</v>
      </c>
      <c r="R2949" s="238">
        <f>Q2949*H2949</f>
        <v>0</v>
      </c>
      <c r="S2949" s="238">
        <v>0</v>
      </c>
      <c r="T2949" s="239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40" t="s">
        <v>2418</v>
      </c>
      <c r="AT2949" s="240" t="s">
        <v>367</v>
      </c>
      <c r="AU2949" s="240" t="s">
        <v>87</v>
      </c>
      <c r="AY2949" s="19" t="s">
        <v>222</v>
      </c>
      <c r="BE2949" s="241">
        <f>IF(N2949="základní",J2949,0)</f>
        <v>0</v>
      </c>
      <c r="BF2949" s="241">
        <f>IF(N2949="snížená",J2949,0)</f>
        <v>0</v>
      </c>
      <c r="BG2949" s="241">
        <f>IF(N2949="zákl. přenesená",J2949,0)</f>
        <v>0</v>
      </c>
      <c r="BH2949" s="241">
        <f>IF(N2949="sníž. přenesená",J2949,0)</f>
        <v>0</v>
      </c>
      <c r="BI2949" s="241">
        <f>IF(N2949="nulová",J2949,0)</f>
        <v>0</v>
      </c>
      <c r="BJ2949" s="19" t="s">
        <v>87</v>
      </c>
      <c r="BK2949" s="241">
        <f>ROUND(I2949*H2949,2)</f>
        <v>0</v>
      </c>
      <c r="BL2949" s="19" t="s">
        <v>2418</v>
      </c>
      <c r="BM2949" s="240" t="s">
        <v>2419</v>
      </c>
    </row>
    <row r="2950" s="14" customFormat="1">
      <c r="A2950" s="14"/>
      <c r="B2950" s="258"/>
      <c r="C2950" s="259"/>
      <c r="D2950" s="249" t="s">
        <v>233</v>
      </c>
      <c r="E2950" s="260" t="s">
        <v>1</v>
      </c>
      <c r="F2950" s="261" t="s">
        <v>2420</v>
      </c>
      <c r="G2950" s="259"/>
      <c r="H2950" s="262">
        <v>25</v>
      </c>
      <c r="I2950" s="263"/>
      <c r="J2950" s="259"/>
      <c r="K2950" s="259"/>
      <c r="L2950" s="264"/>
      <c r="M2950" s="265"/>
      <c r="N2950" s="266"/>
      <c r="O2950" s="266"/>
      <c r="P2950" s="266"/>
      <c r="Q2950" s="266"/>
      <c r="R2950" s="266"/>
      <c r="S2950" s="266"/>
      <c r="T2950" s="267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68" t="s">
        <v>233</v>
      </c>
      <c r="AU2950" s="268" t="s">
        <v>87</v>
      </c>
      <c r="AV2950" s="14" t="s">
        <v>89</v>
      </c>
      <c r="AW2950" s="14" t="s">
        <v>35</v>
      </c>
      <c r="AX2950" s="14" t="s">
        <v>80</v>
      </c>
      <c r="AY2950" s="268" t="s">
        <v>222</v>
      </c>
    </row>
    <row r="2951" s="15" customFormat="1">
      <c r="A2951" s="15"/>
      <c r="B2951" s="269"/>
      <c r="C2951" s="270"/>
      <c r="D2951" s="249" t="s">
        <v>233</v>
      </c>
      <c r="E2951" s="271" t="s">
        <v>1</v>
      </c>
      <c r="F2951" s="272" t="s">
        <v>242</v>
      </c>
      <c r="G2951" s="270"/>
      <c r="H2951" s="273">
        <v>25</v>
      </c>
      <c r="I2951" s="274"/>
      <c r="J2951" s="270"/>
      <c r="K2951" s="270"/>
      <c r="L2951" s="275"/>
      <c r="M2951" s="315"/>
      <c r="N2951" s="316"/>
      <c r="O2951" s="316"/>
      <c r="P2951" s="316"/>
      <c r="Q2951" s="316"/>
      <c r="R2951" s="316"/>
      <c r="S2951" s="316"/>
      <c r="T2951" s="317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79" t="s">
        <v>233</v>
      </c>
      <c r="AU2951" s="279" t="s">
        <v>87</v>
      </c>
      <c r="AV2951" s="15" t="s">
        <v>114</v>
      </c>
      <c r="AW2951" s="15" t="s">
        <v>35</v>
      </c>
      <c r="AX2951" s="15" t="s">
        <v>87</v>
      </c>
      <c r="AY2951" s="279" t="s">
        <v>222</v>
      </c>
    </row>
    <row r="2952" s="2" customFormat="1" ht="6.96" customHeight="1">
      <c r="A2952" s="40"/>
      <c r="B2952" s="68"/>
      <c r="C2952" s="69"/>
      <c r="D2952" s="69"/>
      <c r="E2952" s="69"/>
      <c r="F2952" s="69"/>
      <c r="G2952" s="69"/>
      <c r="H2952" s="69"/>
      <c r="I2952" s="69"/>
      <c r="J2952" s="69"/>
      <c r="K2952" s="69"/>
      <c r="L2952" s="46"/>
      <c r="M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</row>
  </sheetData>
  <sheetProtection sheet="1" autoFilter="0" formatColumns="0" formatRows="0" objects="1" scenarios="1" spinCount="100000" saltValue="DLHy8S5XRCt2WXUQGLxHMlD2Z0MDt1/gYRUv6igTP3IqmZchqPoklinRhTcxorO8ucckH1J+qudK/D359SBjPA==" hashValue="C8LZvm+bpZXs/Z+HIzbW4WR6k0MwQ2cnC8CdPmzUIEWIN95j92wTlSQO1xuq3opaYmDRAjwuj/YCCC0CeLfl5w==" algorithmName="SHA-512" password="CC35"/>
  <autoFilter ref="C167:K29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56:H156"/>
    <mergeCell ref="E158:H158"/>
    <mergeCell ref="E160:H160"/>
    <mergeCell ref="L2:V2"/>
  </mergeCells>
  <hyperlinks>
    <hyperlink ref="F173" r:id="rId1" display="https://podminky.urs.cz/item/CS_URS_2024_01/121151125"/>
    <hyperlink ref="F185" r:id="rId2" display="https://podminky.urs.cz/item/CS_URS_2024_01/131251105"/>
    <hyperlink ref="F193" r:id="rId3" display="https://podminky.urs.cz/item/CS_URS_2024_01/132251102"/>
    <hyperlink ref="F212" r:id="rId4" display="https://podminky.urs.cz/item/CS_URS_2024_01/162251101"/>
    <hyperlink ref="F219" r:id="rId5" display="https://podminky.urs.cz/item/CS_URS_2024_01/162251102"/>
    <hyperlink ref="F224" r:id="rId6" display="https://podminky.urs.cz/item/CS_URS_2024_01/162351103"/>
    <hyperlink ref="F232" r:id="rId7" display="https://podminky.urs.cz/item/CS_URS_2024_01/162751117"/>
    <hyperlink ref="F239" r:id="rId8" display="https://podminky.urs.cz/item/CS_URS_2024_01/162751119"/>
    <hyperlink ref="F246" r:id="rId9" display="https://podminky.urs.cz/item/CS_URS_2024_01/167151101"/>
    <hyperlink ref="F258" r:id="rId10" display="https://podminky.urs.cz/item/CS_URS_2024_01/171151103"/>
    <hyperlink ref="F267" r:id="rId11" display="https://podminky.urs.cz/item/CS_URS_2024_01/171201231"/>
    <hyperlink ref="F271" r:id="rId12" display="https://podminky.urs.cz/item/CS_URS_2024_01/171251201"/>
    <hyperlink ref="F281" r:id="rId13" display="https://podminky.urs.cz/item/CS_URS_2024_01/174151101"/>
    <hyperlink ref="F290" r:id="rId14" display="https://podminky.urs.cz/item/CS_URS_2024_01/181351103"/>
    <hyperlink ref="F300" r:id="rId15" display="https://podminky.urs.cz/item/CS_URS_2024_01/181411121"/>
    <hyperlink ref="F311" r:id="rId16" display="https://podminky.urs.cz/item/CS_URS_2024_01/181411131"/>
    <hyperlink ref="F322" r:id="rId17" display="https://podminky.urs.cz/item/CS_URS_2024_01/181951111"/>
    <hyperlink ref="F330" r:id="rId18" display="https://podminky.urs.cz/item/CS_URS_2024_01/183403153"/>
    <hyperlink ref="F340" r:id="rId19" display="https://podminky.urs.cz/item/CS_URS_2024_01/183403161"/>
    <hyperlink ref="F350" r:id="rId20" display="https://podminky.urs.cz/item/CS_URS_2024_01/184813511"/>
    <hyperlink ref="F362" r:id="rId21" display="https://podminky.urs.cz/item/CS_URS_2024_01/271542211"/>
    <hyperlink ref="F371" r:id="rId22" display="https://podminky.urs.cz/item/CS_URS_2024_01/273321411"/>
    <hyperlink ref="F379" r:id="rId23" display="https://podminky.urs.cz/item/CS_URS_2024_01/273351121"/>
    <hyperlink ref="F387" r:id="rId24" display="https://podminky.urs.cz/item/CS_URS_2024_01/273351122"/>
    <hyperlink ref="F389" r:id="rId25" display="https://podminky.urs.cz/item/CS_URS_2024_01/273362021"/>
    <hyperlink ref="F399" r:id="rId26" display="https://podminky.urs.cz/item/CS_URS_2024_01/274313711"/>
    <hyperlink ref="F414" r:id="rId27" display="https://podminky.urs.cz/item/CS_URS_2024_01/275313711"/>
    <hyperlink ref="F422" r:id="rId28" display="https://podminky.urs.cz/item/CS_URS_2024_01/279113145"/>
    <hyperlink ref="F432" r:id="rId29" display="https://podminky.urs.cz/item/CS_URS_2024_01/311271031"/>
    <hyperlink ref="F453" r:id="rId30" display="https://podminky.urs.cz/item/CS_URS_2024_01/311272031"/>
    <hyperlink ref="F461" r:id="rId31" display="https://podminky.urs.cz/item/CS_URS_2024_01/317141449"/>
    <hyperlink ref="F469" r:id="rId32" display="https://podminky.urs.cz/item/CS_URS_2024_01/317142422"/>
    <hyperlink ref="F477" r:id="rId33" display="https://podminky.urs.cz/item/CS_URS_2024_01/317142432"/>
    <hyperlink ref="F485" r:id="rId34" display="https://podminky.urs.cz/item/CS_URS_2024_01/317142448"/>
    <hyperlink ref="F493" r:id="rId35" display="https://podminky.urs.cz/item/CS_URS_2024_01/317143432"/>
    <hyperlink ref="F501" r:id="rId36" display="https://podminky.urs.cz/item/CS_URS_2024_01/317143451"/>
    <hyperlink ref="F509" r:id="rId37" display="https://podminky.urs.cz/item/CS_URS_2024_01/317143453"/>
    <hyperlink ref="F517" r:id="rId38" display="https://podminky.urs.cz/item/CS_URS_2024_01/317143456"/>
    <hyperlink ref="F525" r:id="rId39" display="https://podminky.urs.cz/item/CS_URS_2024_01/317321411"/>
    <hyperlink ref="F533" r:id="rId40" display="https://podminky.urs.cz/item/CS_URS_2024_01/317352211"/>
    <hyperlink ref="F541" r:id="rId41" display="https://podminky.urs.cz/item/CS_URS_2024_01/317361821"/>
    <hyperlink ref="F556" r:id="rId42" display="https://podminky.urs.cz/item/CS_URS_2024_01/317941121"/>
    <hyperlink ref="F573" r:id="rId43" display="https://podminky.urs.cz/item/CS_URS_2024_01/342272205"/>
    <hyperlink ref="F585" r:id="rId44" display="https://podminky.urs.cz/item/CS_URS_2024_01/342272225"/>
    <hyperlink ref="F594" r:id="rId45" display="https://podminky.urs.cz/item/CS_URS_2024_01/342272235"/>
    <hyperlink ref="F624" r:id="rId46" display="https://podminky.urs.cz/item/CS_URS_2024_01/342272245"/>
    <hyperlink ref="F636" r:id="rId47" display="https://podminky.urs.cz/item/CS_URS_2024_01/342291121"/>
    <hyperlink ref="F641" r:id="rId48" display="https://podminky.urs.cz/item/CS_URS_2024_01/346272256"/>
    <hyperlink ref="F653" r:id="rId49" display="https://podminky.urs.cz/item/CS_URS_2024_01/417321414"/>
    <hyperlink ref="F661" r:id="rId50" display="https://podminky.urs.cz/item/CS_URS_2024_01/417352311"/>
    <hyperlink ref="F669" r:id="rId51" display="https://podminky.urs.cz/item/CS_URS_2024_01/417361821"/>
    <hyperlink ref="F688" r:id="rId52" display="https://podminky.urs.cz/item/CS_URS_2024_01/612131121"/>
    <hyperlink ref="F698" r:id="rId53" display="https://podminky.urs.cz/item/CS_URS_2024_01/612142001"/>
    <hyperlink ref="F717" r:id="rId54" display="https://podminky.urs.cz/item/CS_URS_2024_01/612341121"/>
    <hyperlink ref="F728" r:id="rId55" display="https://podminky.urs.cz/item/CS_URS_2024_01/622142001"/>
    <hyperlink ref="F739" r:id="rId56" display="https://podminky.urs.cz/item/CS_URS_2024_01/622143004"/>
    <hyperlink ref="F758" r:id="rId57" display="https://podminky.urs.cz/item/CS_URS_2024_01/622151001"/>
    <hyperlink ref="F767" r:id="rId58" display="https://podminky.urs.cz/item/CS_URS_2024_01/622151021"/>
    <hyperlink ref="F775" r:id="rId59" display="https://podminky.urs.cz/item/CS_URS_2024_01/622211052"/>
    <hyperlink ref="F796" r:id="rId60" display="https://podminky.urs.cz/item/CS_URS_2024_01/622212001"/>
    <hyperlink ref="F810" r:id="rId61" display="https://podminky.urs.cz/item/CS_URS_2024_01/622212051"/>
    <hyperlink ref="F822" r:id="rId62" display="https://podminky.urs.cz/item/CS_URS_2024_01/622251101"/>
    <hyperlink ref="F827" r:id="rId63" display="https://podminky.urs.cz/item/CS_URS_2024_01/622252001"/>
    <hyperlink ref="F840" r:id="rId64" display="https://podminky.urs.cz/item/CS_URS_2024_01/622252002"/>
    <hyperlink ref="F852" r:id="rId65" display="https://podminky.urs.cz/item/CS_URS_2024_01/622511122"/>
    <hyperlink ref="F860" r:id="rId66" display="https://podminky.urs.cz/item/CS_URS_2024_01/622521022"/>
    <hyperlink ref="F869" r:id="rId67" display="https://podminky.urs.cz/item/CS_URS_2024_01/629999011"/>
    <hyperlink ref="F879" r:id="rId68" display="https://podminky.urs.cz/item/CS_URS_2024_01/632451234"/>
    <hyperlink ref="F909" r:id="rId69" display="https://podminky.urs.cz/item/CS_URS_2024_01/632481213"/>
    <hyperlink ref="F939" r:id="rId70" display="https://podminky.urs.cz/item/CS_URS_2024_01/634112123"/>
    <hyperlink ref="F970" r:id="rId71" display="https://podminky.urs.cz/item/CS_URS_2024_01/642942111"/>
    <hyperlink ref="F993" r:id="rId72" display="https://podminky.urs.cz/item/CS_URS_2024_01/642945111"/>
    <hyperlink ref="F1004" r:id="rId73" display="https://podminky.urs.cz/item/CS_URS_2024_01/642945112"/>
    <hyperlink ref="F1016" r:id="rId74" display="https://podminky.urs.cz/item/CS_URS_2024_01/941111121"/>
    <hyperlink ref="F1023" r:id="rId75" display="https://podminky.urs.cz/item/CS_URS_2024_01/941111221"/>
    <hyperlink ref="F1028" r:id="rId76" display="https://podminky.urs.cz/item/CS_URS_2024_01/941111821"/>
    <hyperlink ref="F1032" r:id="rId77" display="https://podminky.urs.cz/item/CS_URS_2024_01/944511111"/>
    <hyperlink ref="F1036" r:id="rId78" display="https://podminky.urs.cz/item/CS_URS_2024_01/944511211"/>
    <hyperlink ref="F1041" r:id="rId79" display="https://podminky.urs.cz/item/CS_URS_2024_01/944511811"/>
    <hyperlink ref="F1045" r:id="rId80" display="https://podminky.urs.cz/item/CS_URS_2024_01/949101111"/>
    <hyperlink ref="F1072" r:id="rId81" display="https://podminky.urs.cz/item/CS_URS_2024_01/952901111"/>
    <hyperlink ref="F1098" r:id="rId82" display="https://podminky.urs.cz/item/CS_URS_2024_01/953961113"/>
    <hyperlink ref="F1106" r:id="rId83" display="https://podminky.urs.cz/item/CS_URS_2024_01/953961116"/>
    <hyperlink ref="F1113" r:id="rId84" display="https://podminky.urs.cz/item/CS_URS_2024_01/953965121"/>
    <hyperlink ref="F1120" r:id="rId85" display="https://podminky.urs.cz/item/CS_URS_2024_01/998011001"/>
    <hyperlink ref="F1124" r:id="rId86" display="https://podminky.urs.cz/item/CS_URS_2024_01/711111001"/>
    <hyperlink ref="F1132" r:id="rId87" display="https://podminky.urs.cz/item/CS_URS_2024_01/711112001"/>
    <hyperlink ref="F1140" r:id="rId88" display="https://podminky.urs.cz/item/CS_URS_2024_01/711141559"/>
    <hyperlink ref="F1148" r:id="rId89" display="https://podminky.urs.cz/item/CS_URS_2024_01/711142559"/>
    <hyperlink ref="F1159" r:id="rId90" display="https://podminky.urs.cz/item/CS_URS_2024_01/998711101"/>
    <hyperlink ref="F1162" r:id="rId91" display="https://podminky.urs.cz/item/CS_URS_2024_01/712331111"/>
    <hyperlink ref="F1172" r:id="rId92" display="https://podminky.urs.cz/item/CS_URS_2024_01/998712101"/>
    <hyperlink ref="F1175" r:id="rId93" display="https://podminky.urs.cz/item/CS_URS_2024_01/713121111"/>
    <hyperlink ref="F1208" r:id="rId94" display="https://podminky.urs.cz/item/CS_URS_2024_01/713121121"/>
    <hyperlink ref="F1241" r:id="rId95" display="https://podminky.urs.cz/item/CS_URS_2024_01/713131131"/>
    <hyperlink ref="F1253" r:id="rId96" display="https://podminky.urs.cz/item/CS_URS_2024_01/713131343"/>
    <hyperlink ref="F1261" r:id="rId97" display="https://podminky.urs.cz/item/CS_URS_2024_01/713151111"/>
    <hyperlink ref="F1276" r:id="rId98" display="https://podminky.urs.cz/item/CS_URS_2024_01/998713101"/>
    <hyperlink ref="F1279" r:id="rId99" display="https://podminky.urs.cz/item/CS_URS_2024_01/721249115"/>
    <hyperlink ref="F1288" r:id="rId100" display="https://podminky.urs.cz/item/CS_URS_2024_01/725291652"/>
    <hyperlink ref="F1306" r:id="rId101" display="https://podminky.urs.cz/item/CS_URS_2024_01/725291653"/>
    <hyperlink ref="F1316" r:id="rId102" display="https://podminky.urs.cz/item/CS_URS_2024_01/725291654"/>
    <hyperlink ref="F1334" r:id="rId103" display="https://podminky.urs.cz/item/CS_URS_2024_01/725291666"/>
    <hyperlink ref="F1349" r:id="rId104" display="https://podminky.urs.cz/item/CS_URS_2024_01/725291667"/>
    <hyperlink ref="F1355" r:id="rId105" display="https://podminky.urs.cz/item/CS_URS_2024_01/HZS2211"/>
    <hyperlink ref="F1369" r:id="rId106" display="https://podminky.urs.cz/item/CS_URS_2024_01/725291684"/>
    <hyperlink ref="F1375" r:id="rId107" display="https://podminky.urs.cz/item/CS_URS_2024_01/725319111"/>
    <hyperlink ref="F1396" r:id="rId108" display="https://podminky.urs.cz/item/CS_URS_2024_01/741372002"/>
    <hyperlink ref="F1407" r:id="rId109" display="https://podminky.urs.cz/item/CS_URS_2024_01/741410002"/>
    <hyperlink ref="F1425" r:id="rId110" display="https://podminky.urs.cz/item/CS_URS_2024_01/998741101"/>
    <hyperlink ref="F1428" r:id="rId111" display="https://podminky.urs.cz/item/CS_URS_2024_01/751398031"/>
    <hyperlink ref="F1439" r:id="rId112" display="https://podminky.urs.cz/item/CS_URS_2024_01/762085103"/>
    <hyperlink ref="F1446" r:id="rId113" display="https://podminky.urs.cz/item/CS_URS_2024_01/762341210"/>
    <hyperlink ref="F1460" r:id="rId114" display="https://podminky.urs.cz/item/CS_URS_2024_01/762342511"/>
    <hyperlink ref="F1472" r:id="rId115" display="https://podminky.urs.cz/item/CS_URS_2024_01/762395000"/>
    <hyperlink ref="F1479" r:id="rId116" display="https://podminky.urs.cz/item/CS_URS_2024_01/762411501"/>
    <hyperlink ref="F1488" r:id="rId117" display="https://podminky.urs.cz/item/CS_URS_2024_01/762429001"/>
    <hyperlink ref="F1505" r:id="rId118" display="https://podminky.urs.cz/item/CS_URS_2024_01/762512261"/>
    <hyperlink ref="F1520" r:id="rId119" display="https://podminky.urs.cz/item/CS_URS_2024_01/762521108"/>
    <hyperlink ref="F1533" r:id="rId120" display="https://podminky.urs.cz/item/CS_URS_2024_01/762595001"/>
    <hyperlink ref="F1543" r:id="rId121" display="https://podminky.urs.cz/item/CS_URS_2024_01/762723331"/>
    <hyperlink ref="F1552" r:id="rId122" display="https://podminky.urs.cz/item/CS_URS_2024_01/762723341"/>
    <hyperlink ref="F1569" r:id="rId123" display="https://podminky.urs.cz/item/CS_URS_2024_01/998762101"/>
    <hyperlink ref="F1572" r:id="rId124" display="https://podminky.urs.cz/item/CS_URS_2024_01/763131414"/>
    <hyperlink ref="F1594" r:id="rId125" display="https://podminky.urs.cz/item/CS_URS_2024_01/763131613"/>
    <hyperlink ref="F1610" r:id="rId126" display="https://podminky.urs.cz/item/CS_URS_2024_01/763131622"/>
    <hyperlink ref="F1625" r:id="rId127" display="https://podminky.urs.cz/item/CS_URS_2024_01/763131721"/>
    <hyperlink ref="F1634" r:id="rId128" display="https://podminky.urs.cz/item/CS_URS_2024_01/763131751"/>
    <hyperlink ref="F1669" r:id="rId129" display="https://podminky.urs.cz/item/CS_URS_2024_01/763172352"/>
    <hyperlink ref="F1674" r:id="rId130" display="https://podminky.urs.cz/item/CS_URS_2024_01/763732115"/>
    <hyperlink ref="F1686" r:id="rId131" display="https://podminky.urs.cz/item/CS_URS_2024_01/998763301"/>
    <hyperlink ref="F1689" r:id="rId132" display="https://podminky.urs.cz/item/CS_URS_2024_01/764111401"/>
    <hyperlink ref="F1706" r:id="rId133" display="https://podminky.urs.cz/item/CS_URS_2024_01/764212661"/>
    <hyperlink ref="F1716" r:id="rId134" display="https://podminky.urs.cz/item/CS_URS_2024_01/764212663"/>
    <hyperlink ref="F1726" r:id="rId135" display="https://podminky.urs.cz/item/CS_URS_2024_01/764212664"/>
    <hyperlink ref="F1736" r:id="rId136" display="https://podminky.urs.cz/item/CS_URS_2024_01/764213455"/>
    <hyperlink ref="F1746" r:id="rId137" display="https://podminky.urs.cz/item/CS_URS_2024_01/764223452"/>
    <hyperlink ref="F1752" r:id="rId138" display="https://podminky.urs.cz/item/CS_URS_2024_01/764226404"/>
    <hyperlink ref="F1764" r:id="rId139" display="https://podminky.urs.cz/item/CS_URS_2024_01/764511601"/>
    <hyperlink ref="F1774" r:id="rId140" display="https://podminky.urs.cz/item/CS_URS_2024_01/764511602"/>
    <hyperlink ref="F1784" r:id="rId141" display="https://podminky.urs.cz/item/CS_URS_2024_01/764511641"/>
    <hyperlink ref="F1794" r:id="rId142" display="https://podminky.urs.cz/item/CS_URS_2024_01/764511643"/>
    <hyperlink ref="F1804" r:id="rId143" display="https://podminky.urs.cz/item/CS_URS_2024_01/764518621"/>
    <hyperlink ref="F1814" r:id="rId144" display="https://podminky.urs.cz/item/CS_URS_2024_01/764518622"/>
    <hyperlink ref="F1824" r:id="rId145" display="https://podminky.urs.cz/item/CS_URS_2024_01/998764101"/>
    <hyperlink ref="F1827" r:id="rId146" display="https://podminky.urs.cz/item/CS_URS_2024_01/765125352"/>
    <hyperlink ref="F1833" r:id="rId147" display="https://podminky.urs.cz/item/CS_URS_2024_01/765191021"/>
    <hyperlink ref="F1844" r:id="rId148" display="https://podminky.urs.cz/item/CS_URS_2024_01/998765101"/>
    <hyperlink ref="F1847" r:id="rId149" display="https://podminky.urs.cz/item/CS_URS_2024_01/766231113"/>
    <hyperlink ref="F1850" r:id="rId150" display="https://podminky.urs.cz/item/CS_URS_2024_01/766421214"/>
    <hyperlink ref="F1861" r:id="rId151" display="https://podminky.urs.cz/item/CS_URS_2024_01/766427112"/>
    <hyperlink ref="F1874" r:id="rId152" display="https://podminky.urs.cz/item/CS_URS_2024_01/766622131"/>
    <hyperlink ref="F1890" r:id="rId153" display="https://podminky.urs.cz/item/CS_URS_2024_01/766622132"/>
    <hyperlink ref="F1905" r:id="rId154" display="https://podminky.urs.cz/item/CS_URS_2024_01/766622216"/>
    <hyperlink ref="F1922" r:id="rId155" display="https://podminky.urs.cz/item/CS_URS_2024_01/766660001"/>
    <hyperlink ref="F1956" r:id="rId156" display="https://podminky.urs.cz/item/CS_URS_2024_01/766660002"/>
    <hyperlink ref="F1984" r:id="rId157" display="https://podminky.urs.cz/item/CS_URS_2024_01/766660022"/>
    <hyperlink ref="F2004" r:id="rId158" display="https://podminky.urs.cz/item/CS_URS_2024_01/766660031"/>
    <hyperlink ref="F2023" r:id="rId159" display="https://podminky.urs.cz/item/CS_URS_2024_01/766660421"/>
    <hyperlink ref="F2040" r:id="rId160" display="https://podminky.urs.cz/item/CS_URS_2024_01/766660717"/>
    <hyperlink ref="F2046" r:id="rId161" display="https://podminky.urs.cz/item/CS_URS_2024_01/766660728"/>
    <hyperlink ref="F2051" r:id="rId162" display="https://podminky.urs.cz/item/CS_URS_2024_01/766660729"/>
    <hyperlink ref="F2056" r:id="rId163" display="https://podminky.urs.cz/item/CS_URS_2024_01/766660730"/>
    <hyperlink ref="F2061" r:id="rId164" display="https://podminky.urs.cz/item/CS_URS_2024_01/766694116"/>
    <hyperlink ref="F2077" r:id="rId165" display="https://podminky.urs.cz/item/CS_URS_2024_01/HZS2122"/>
    <hyperlink ref="F2132" r:id="rId166" display="https://podminky.urs.cz/item/CS_URS_2024_01/766811142"/>
    <hyperlink ref="F2140" r:id="rId167" display="https://podminky.urs.cz/item/CS_URS_2024_01/766811143"/>
    <hyperlink ref="F2148" r:id="rId168" display="https://podminky.urs.cz/item/CS_URS_2024_01/766811222"/>
    <hyperlink ref="F2156" r:id="rId169" display="https://podminky.urs.cz/item/CS_URS_2024_01/766811223"/>
    <hyperlink ref="F2162" r:id="rId170" display="https://podminky.urs.cz/item/CS_URS_2024_01/HZS2122"/>
    <hyperlink ref="F2221" r:id="rId171" display="https://podminky.urs.cz/item/CS_URS_2024_01/998766101"/>
    <hyperlink ref="F2224" r:id="rId172" display="https://podminky.urs.cz/item/CS_URS_2024_01/767881132"/>
    <hyperlink ref="F2232" r:id="rId173" display="https://podminky.urs.cz/item/CS_URS_2024_01/HZS2131"/>
    <hyperlink ref="F2249" r:id="rId174" display="https://podminky.urs.cz/item/CS_URS_2024_01/767640221"/>
    <hyperlink ref="F2268" r:id="rId175" display="https://podminky.urs.cz/item/CS_URS_2024_01/767651112"/>
    <hyperlink ref="F2285" r:id="rId176" display="https://podminky.urs.cz/item/CS_URS_2024_01/767651121"/>
    <hyperlink ref="F2294" r:id="rId177" display="https://podminky.urs.cz/item/CS_URS_2024_01/767651126"/>
    <hyperlink ref="F2303" r:id="rId178" display="https://podminky.urs.cz/item/CS_URS_2024_01/767651131"/>
    <hyperlink ref="F2312" r:id="rId179" display="https://podminky.urs.cz/item/CS_URS_2024_01/767995111"/>
    <hyperlink ref="F2335" r:id="rId180" display="https://podminky.urs.cz/item/CS_URS_2024_01/HZS2211"/>
    <hyperlink ref="F2345" r:id="rId181" display="https://podminky.urs.cz/item/CS_URS_2024_01/998767101"/>
    <hyperlink ref="F2348" r:id="rId182" display="https://podminky.urs.cz/item/CS_URS_2024_01/771121011"/>
    <hyperlink ref="F2371" r:id="rId183" display="https://podminky.urs.cz/item/CS_URS_2024_01/771474111"/>
    <hyperlink ref="F2382" r:id="rId184" display="https://podminky.urs.cz/item/CS_URS_2024_01/771574416"/>
    <hyperlink ref="F2420" r:id="rId185" display="https://podminky.urs.cz/item/CS_URS_2024_01/771577111"/>
    <hyperlink ref="F2433" r:id="rId186" display="https://podminky.urs.cz/item/CS_URS_2024_01/771591112"/>
    <hyperlink ref="F2449" r:id="rId187" display="https://podminky.urs.cz/item/CS_URS_2024_01/771591115"/>
    <hyperlink ref="F2469" r:id="rId188" display="https://podminky.urs.cz/item/CS_URS_2024_01/771591241"/>
    <hyperlink ref="F2482" r:id="rId189" display="https://podminky.urs.cz/item/CS_URS_2024_01/771591264"/>
    <hyperlink ref="F2495" r:id="rId190" display="https://podminky.urs.cz/item/CS_URS_2024_01/998771101"/>
    <hyperlink ref="F2498" r:id="rId191" display="https://podminky.urs.cz/item/CS_URS_2024_01/776111311"/>
    <hyperlink ref="F2506" r:id="rId192" display="https://podminky.urs.cz/item/CS_URS_2024_01/776121321"/>
    <hyperlink ref="F2510" r:id="rId193" display="https://podminky.urs.cz/item/CS_URS_2024_01/776231111"/>
    <hyperlink ref="F2520" r:id="rId194" display="https://podminky.urs.cz/item/CS_URS_2024_01/776421111"/>
    <hyperlink ref="F2531" r:id="rId195" display="https://podminky.urs.cz/item/CS_URS_2024_01/776421312"/>
    <hyperlink ref="F2545" r:id="rId196" display="https://podminky.urs.cz/item/CS_URS_2024_01/998776101"/>
    <hyperlink ref="F2548" r:id="rId197" display="https://podminky.urs.cz/item/CS_URS_2024_01/777131109"/>
    <hyperlink ref="F2561" r:id="rId198" display="https://podminky.urs.cz/item/CS_URS_2024_01/777511123"/>
    <hyperlink ref="F2574" r:id="rId199" display="https://podminky.urs.cz/item/CS_URS_2024_01/998777101"/>
    <hyperlink ref="F2577" r:id="rId200" display="https://podminky.urs.cz/item/CS_URS_2024_01/781121011"/>
    <hyperlink ref="F2618" r:id="rId201" display="https://podminky.urs.cz/item/CS_URS_2024_01/781131112"/>
    <hyperlink ref="F2639" r:id="rId202" display="https://podminky.urs.cz/item/CS_URS_2024_01/781472215"/>
    <hyperlink ref="F2683" r:id="rId203" display="https://podminky.urs.cz/item/CS_URS_2024_01/781472291"/>
    <hyperlink ref="F2698" r:id="rId204" display="https://podminky.urs.cz/item/CS_URS_2024_01/781491011"/>
    <hyperlink ref="F2703" r:id="rId205" display="https://podminky.urs.cz/item/CS_URS_2024_01/781491021"/>
    <hyperlink ref="F2709" r:id="rId206" display="https://podminky.urs.cz/item/CS_URS_2024_01/781492151"/>
    <hyperlink ref="F2740" r:id="rId207" display="https://podminky.urs.cz/item/CS_URS_2024_01/781495115"/>
    <hyperlink ref="F2763" r:id="rId208" display="https://podminky.urs.cz/item/CS_URS_2024_01/998781101"/>
    <hyperlink ref="F2766" r:id="rId209" display="https://podminky.urs.cz/item/CS_URS_2024_01/783168211"/>
    <hyperlink ref="F2778" r:id="rId210" display="https://podminky.urs.cz/item/CS_URS_2024_01/783213121"/>
    <hyperlink ref="F2787" r:id="rId211" display="https://podminky.urs.cz/item/CS_URS_2024_01/783314203"/>
    <hyperlink ref="F2809" r:id="rId212" display="https://podminky.urs.cz/item/CS_URS_2024_01/783315101"/>
    <hyperlink ref="F2831" r:id="rId213" display="https://podminky.urs.cz/item/CS_URS_2024_01/783317101"/>
    <hyperlink ref="F2854" r:id="rId214" display="https://podminky.urs.cz/item/CS_URS_2024_01/784171111"/>
    <hyperlink ref="F2862" r:id="rId215" display="https://podminky.urs.cz/item/CS_URS_2024_01/784181121"/>
    <hyperlink ref="F2874" r:id="rId216" display="https://podminky.urs.cz/item/CS_URS_2024_01/784211101"/>
    <hyperlink ref="F2882" r:id="rId217" display="https://podminky.urs.cz/item/CS_URS_2024_01/786614001"/>
    <hyperlink ref="F2891" r:id="rId218" display="https://podminky.urs.cz/item/CS_URS_2024_01/786614003"/>
    <hyperlink ref="F2909" r:id="rId219" display="https://podminky.urs.cz/item/CS_URS_2024_01/HZS2182"/>
    <hyperlink ref="F2924" r:id="rId220" display="https://podminky.urs.cz/item/CS_URS_2024_01/998787101"/>
    <hyperlink ref="F2927" r:id="rId221" display="https://podminky.urs.cz/item/CS_URS_2024_01/789421331"/>
    <hyperlink ref="F2935" r:id="rId222" display="https://podminky.urs.cz/item/CS_URS_2024_01/HZS2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29. 5. 2024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ROUND((SUM(BE134:BE359)),  2)</f>
        <v>0</v>
      </c>
      <c r="G35" s="40"/>
      <c r="H35" s="40"/>
      <c r="I35" s="167">
        <v>0.20999999999999999</v>
      </c>
      <c r="J35" s="166">
        <f>ROUND(((SUM(BE134:BE359))*I35),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ROUND((SUM(BF134:BF359)),  2)</f>
        <v>0</v>
      </c>
      <c r="G36" s="40"/>
      <c r="H36" s="40"/>
      <c r="I36" s="167">
        <v>0.12</v>
      </c>
      <c r="J36" s="166">
        <f>ROUND(((SUM(BF134:BF359))*I36),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ROUND((SUM(BG134:BG359)),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ROUND((SUM(BH134:BH359)),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ROUND((SUM(BI134:BI359)),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D.1.2 - Opěrná stěna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29. 5. 2024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160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162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163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164</v>
      </c>
      <c r="E103" s="199"/>
      <c r="F103" s="199"/>
      <c r="G103" s="199"/>
      <c r="H103" s="199"/>
      <c r="I103" s="199"/>
      <c r="J103" s="200">
        <f>J164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166</v>
      </c>
      <c r="E104" s="199"/>
      <c r="F104" s="199"/>
      <c r="G104" s="199"/>
      <c r="H104" s="199"/>
      <c r="I104" s="199"/>
      <c r="J104" s="200">
        <f>J198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2422</v>
      </c>
      <c r="E105" s="199"/>
      <c r="F105" s="199"/>
      <c r="G105" s="199"/>
      <c r="H105" s="199"/>
      <c r="I105" s="199"/>
      <c r="J105" s="200">
        <f>J199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167</v>
      </c>
      <c r="E106" s="199"/>
      <c r="F106" s="199"/>
      <c r="G106" s="199"/>
      <c r="H106" s="199"/>
      <c r="I106" s="199"/>
      <c r="J106" s="200">
        <f>J209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168</v>
      </c>
      <c r="E107" s="199"/>
      <c r="F107" s="199"/>
      <c r="G107" s="199"/>
      <c r="H107" s="199"/>
      <c r="I107" s="199"/>
      <c r="J107" s="200">
        <f>J328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170</v>
      </c>
      <c r="E108" s="199"/>
      <c r="F108" s="199"/>
      <c r="G108" s="199"/>
      <c r="H108" s="199"/>
      <c r="I108" s="199"/>
      <c r="J108" s="200">
        <f>J329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178</v>
      </c>
      <c r="E109" s="199"/>
      <c r="F109" s="199"/>
      <c r="G109" s="199"/>
      <c r="H109" s="199"/>
      <c r="I109" s="199"/>
      <c r="J109" s="200">
        <f>J338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2423</v>
      </c>
      <c r="E110" s="199"/>
      <c r="F110" s="199"/>
      <c r="G110" s="199"/>
      <c r="H110" s="199"/>
      <c r="I110" s="199"/>
      <c r="J110" s="200">
        <f>J339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181</v>
      </c>
      <c r="E111" s="199"/>
      <c r="F111" s="199"/>
      <c r="G111" s="199"/>
      <c r="H111" s="199"/>
      <c r="I111" s="199"/>
      <c r="J111" s="200">
        <f>J356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182</v>
      </c>
      <c r="E112" s="199"/>
      <c r="F112" s="199"/>
      <c r="G112" s="199"/>
      <c r="H112" s="199"/>
      <c r="I112" s="199"/>
      <c r="J112" s="200">
        <f>J357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151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D.1.2 - Opěrná stěna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Luby</v>
      </c>
      <c r="G128" s="42"/>
      <c r="H128" s="42"/>
      <c r="I128" s="34" t="s">
        <v>22</v>
      </c>
      <c r="J128" s="81" t="str">
        <f>IF(J14="","",J14)</f>
        <v>29. 5. 2024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Zdravotnická záchranná služba KVK, p. o.</v>
      </c>
      <c r="G130" s="42"/>
      <c r="H130" s="42"/>
      <c r="I130" s="34" t="s">
        <v>31</v>
      </c>
      <c r="J130" s="38" t="str">
        <f>E23</f>
        <v>PR architekti s.r.o.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29</v>
      </c>
      <c r="D131" s="42"/>
      <c r="E131" s="42"/>
      <c r="F131" s="29" t="str">
        <f>IF(E20="","",E20)</f>
        <v>Vyplň údaj</v>
      </c>
      <c r="G131" s="42"/>
      <c r="H131" s="42"/>
      <c r="I131" s="34" t="s">
        <v>36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208</v>
      </c>
      <c r="D133" s="205" t="s">
        <v>65</v>
      </c>
      <c r="E133" s="205" t="s">
        <v>61</v>
      </c>
      <c r="F133" s="205" t="s">
        <v>62</v>
      </c>
      <c r="G133" s="205" t="s">
        <v>209</v>
      </c>
      <c r="H133" s="205" t="s">
        <v>210</v>
      </c>
      <c r="I133" s="205" t="s">
        <v>211</v>
      </c>
      <c r="J133" s="205" t="s">
        <v>156</v>
      </c>
      <c r="K133" s="206" t="s">
        <v>212</v>
      </c>
      <c r="L133" s="207"/>
      <c r="M133" s="102" t="s">
        <v>1</v>
      </c>
      <c r="N133" s="103" t="s">
        <v>44</v>
      </c>
      <c r="O133" s="103" t="s">
        <v>213</v>
      </c>
      <c r="P133" s="103" t="s">
        <v>214</v>
      </c>
      <c r="Q133" s="103" t="s">
        <v>215</v>
      </c>
      <c r="R133" s="103" t="s">
        <v>216</v>
      </c>
      <c r="S133" s="103" t="s">
        <v>217</v>
      </c>
      <c r="T133" s="104" t="s">
        <v>218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219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407.87956918999998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79</v>
      </c>
      <c r="AU134" s="19" t="s">
        <v>158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79</v>
      </c>
      <c r="E135" s="216" t="s">
        <v>220</v>
      </c>
      <c r="F135" s="216" t="s">
        <v>221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P136+P198+P328+P338</f>
        <v>0</v>
      </c>
      <c r="Q135" s="221"/>
      <c r="R135" s="222">
        <f>R136+R198+R328+R338</f>
        <v>407.87956918999998</v>
      </c>
      <c r="S135" s="221"/>
      <c r="T135" s="223">
        <f>T136+T198+T328+T338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79</v>
      </c>
      <c r="AU135" s="225" t="s">
        <v>80</v>
      </c>
      <c r="AY135" s="224" t="s">
        <v>222</v>
      </c>
      <c r="BK135" s="226">
        <f>BK136+BK198+BK328+BK338</f>
        <v>0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87</v>
      </c>
      <c r="F136" s="227" t="s">
        <v>223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P137+P148+P164</f>
        <v>0</v>
      </c>
      <c r="Q136" s="221"/>
      <c r="R136" s="222">
        <f>R137+R148+R164</f>
        <v>113.30800000000001</v>
      </c>
      <c r="S136" s="221"/>
      <c r="T136" s="223">
        <f>T137+T148+T164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79</v>
      </c>
      <c r="AU136" s="225" t="s">
        <v>87</v>
      </c>
      <c r="AY136" s="224" t="s">
        <v>222</v>
      </c>
      <c r="BK136" s="226">
        <f>BK137+BK148+BK164</f>
        <v>0</v>
      </c>
    </row>
    <row r="137" s="12" customFormat="1" ht="20.88" customHeight="1">
      <c r="A137" s="12"/>
      <c r="B137" s="213"/>
      <c r="C137" s="214"/>
      <c r="D137" s="215" t="s">
        <v>79</v>
      </c>
      <c r="E137" s="227" t="s">
        <v>243</v>
      </c>
      <c r="F137" s="227" t="s">
        <v>244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SUM(P138:P147)</f>
        <v>0</v>
      </c>
      <c r="Q137" s="221"/>
      <c r="R137" s="222">
        <f>SUM(R138:R147)</f>
        <v>0</v>
      </c>
      <c r="S137" s="221"/>
      <c r="T137" s="22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89</v>
      </c>
      <c r="AY137" s="224" t="s">
        <v>222</v>
      </c>
      <c r="BK137" s="226">
        <f>SUM(BK138:BK147)</f>
        <v>0</v>
      </c>
    </row>
    <row r="138" s="2" customFormat="1" ht="33" customHeight="1">
      <c r="A138" s="40"/>
      <c r="B138" s="41"/>
      <c r="C138" s="229" t="s">
        <v>87</v>
      </c>
      <c r="D138" s="229" t="s">
        <v>225</v>
      </c>
      <c r="E138" s="230" t="s">
        <v>2424</v>
      </c>
      <c r="F138" s="231" t="s">
        <v>2425</v>
      </c>
      <c r="G138" s="232" t="s">
        <v>247</v>
      </c>
      <c r="H138" s="233">
        <v>34.558</v>
      </c>
      <c r="I138" s="234"/>
      <c r="J138" s="235">
        <f>ROUND(I138*H138,2)</f>
        <v>0</v>
      </c>
      <c r="K138" s="231" t="s">
        <v>229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114</v>
      </c>
      <c r="AT138" s="240" t="s">
        <v>225</v>
      </c>
      <c r="AU138" s="240" t="s">
        <v>14</v>
      </c>
      <c r="AY138" s="19" t="s">
        <v>222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87</v>
      </c>
      <c r="BK138" s="241">
        <f>ROUND(I138*H138,2)</f>
        <v>0</v>
      </c>
      <c r="BL138" s="19" t="s">
        <v>114</v>
      </c>
      <c r="BM138" s="240" t="s">
        <v>2426</v>
      </c>
    </row>
    <row r="139" s="2" customFormat="1">
      <c r="A139" s="40"/>
      <c r="B139" s="41"/>
      <c r="C139" s="42"/>
      <c r="D139" s="242" t="s">
        <v>231</v>
      </c>
      <c r="E139" s="42"/>
      <c r="F139" s="243" t="s">
        <v>2427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231</v>
      </c>
      <c r="AU139" s="19" t="s">
        <v>14</v>
      </c>
    </row>
    <row r="140" s="13" customFormat="1">
      <c r="A140" s="13"/>
      <c r="B140" s="247"/>
      <c r="C140" s="248"/>
      <c r="D140" s="249" t="s">
        <v>233</v>
      </c>
      <c r="E140" s="250" t="s">
        <v>1</v>
      </c>
      <c r="F140" s="251" t="s">
        <v>234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233</v>
      </c>
      <c r="AU140" s="257" t="s">
        <v>14</v>
      </c>
      <c r="AV140" s="13" t="s">
        <v>87</v>
      </c>
      <c r="AW140" s="13" t="s">
        <v>35</v>
      </c>
      <c r="AX140" s="13" t="s">
        <v>80</v>
      </c>
      <c r="AY140" s="257" t="s">
        <v>222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235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2428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237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14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2429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2430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2431</v>
      </c>
      <c r="G146" s="259"/>
      <c r="H146" s="262">
        <v>34.558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34.558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267</v>
      </c>
      <c r="F148" s="227" t="s">
        <v>268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SUM(P149:P163)</f>
        <v>0</v>
      </c>
      <c r="Q148" s="221"/>
      <c r="R148" s="222">
        <f>SUM(R149:R163)</f>
        <v>0</v>
      </c>
      <c r="S148" s="221"/>
      <c r="T148" s="223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SUM(BK149:BK163)</f>
        <v>0</v>
      </c>
    </row>
    <row r="149" s="2" customFormat="1" ht="37.8" customHeight="1">
      <c r="A149" s="40"/>
      <c r="B149" s="41"/>
      <c r="C149" s="229" t="s">
        <v>89</v>
      </c>
      <c r="D149" s="229" t="s">
        <v>225</v>
      </c>
      <c r="E149" s="230" t="s">
        <v>294</v>
      </c>
      <c r="F149" s="231" t="s">
        <v>295</v>
      </c>
      <c r="G149" s="232" t="s">
        <v>247</v>
      </c>
      <c r="H149" s="233">
        <v>34.558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2432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235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237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2428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4" customFormat="1">
      <c r="A155" s="14"/>
      <c r="B155" s="258"/>
      <c r="C155" s="259"/>
      <c r="D155" s="249" t="s">
        <v>233</v>
      </c>
      <c r="E155" s="260" t="s">
        <v>1</v>
      </c>
      <c r="F155" s="261" t="s">
        <v>2431</v>
      </c>
      <c r="G155" s="259"/>
      <c r="H155" s="262">
        <v>34.558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233</v>
      </c>
      <c r="AU155" s="268" t="s">
        <v>14</v>
      </c>
      <c r="AV155" s="14" t="s">
        <v>89</v>
      </c>
      <c r="AW155" s="14" t="s">
        <v>35</v>
      </c>
      <c r="AX155" s="14" t="s">
        <v>80</v>
      </c>
      <c r="AY155" s="268" t="s">
        <v>222</v>
      </c>
    </row>
    <row r="156" s="15" customFormat="1">
      <c r="A156" s="15"/>
      <c r="B156" s="269"/>
      <c r="C156" s="270"/>
      <c r="D156" s="249" t="s">
        <v>233</v>
      </c>
      <c r="E156" s="271" t="s">
        <v>1</v>
      </c>
      <c r="F156" s="272" t="s">
        <v>242</v>
      </c>
      <c r="G156" s="270"/>
      <c r="H156" s="273">
        <v>34.558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233</v>
      </c>
      <c r="AU156" s="279" t="s">
        <v>14</v>
      </c>
      <c r="AV156" s="15" t="s">
        <v>114</v>
      </c>
      <c r="AW156" s="15" t="s">
        <v>35</v>
      </c>
      <c r="AX156" s="15" t="s">
        <v>87</v>
      </c>
      <c r="AY156" s="279" t="s">
        <v>222</v>
      </c>
    </row>
    <row r="157" s="2" customFormat="1" ht="37.8" customHeight="1">
      <c r="A157" s="40"/>
      <c r="B157" s="41"/>
      <c r="C157" s="229" t="s">
        <v>14</v>
      </c>
      <c r="D157" s="229" t="s">
        <v>225</v>
      </c>
      <c r="E157" s="230" t="s">
        <v>300</v>
      </c>
      <c r="F157" s="231" t="s">
        <v>301</v>
      </c>
      <c r="G157" s="232" t="s">
        <v>247</v>
      </c>
      <c r="H157" s="233">
        <v>380.13799999999998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114</v>
      </c>
      <c r="AT157" s="240" t="s">
        <v>225</v>
      </c>
      <c r="AU157" s="240" t="s">
        <v>14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114</v>
      </c>
      <c r="BM157" s="240" t="s">
        <v>2433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303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14</v>
      </c>
    </row>
    <row r="159" s="13" customFormat="1">
      <c r="A159" s="13"/>
      <c r="B159" s="247"/>
      <c r="C159" s="248"/>
      <c r="D159" s="249" t="s">
        <v>233</v>
      </c>
      <c r="E159" s="250" t="s">
        <v>1</v>
      </c>
      <c r="F159" s="251" t="s">
        <v>234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233</v>
      </c>
      <c r="AU159" s="257" t="s">
        <v>14</v>
      </c>
      <c r="AV159" s="13" t="s">
        <v>87</v>
      </c>
      <c r="AW159" s="13" t="s">
        <v>35</v>
      </c>
      <c r="AX159" s="13" t="s">
        <v>80</v>
      </c>
      <c r="AY159" s="257" t="s">
        <v>222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235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237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2434</v>
      </c>
      <c r="G162" s="259"/>
      <c r="H162" s="262">
        <v>380.13799999999998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380.13799999999998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12" customFormat="1" ht="20.88" customHeight="1">
      <c r="A164" s="12"/>
      <c r="B164" s="213"/>
      <c r="C164" s="214"/>
      <c r="D164" s="215" t="s">
        <v>79</v>
      </c>
      <c r="E164" s="227" t="s">
        <v>316</v>
      </c>
      <c r="F164" s="227" t="s">
        <v>317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SUM(P165:P197)</f>
        <v>0</v>
      </c>
      <c r="Q164" s="221"/>
      <c r="R164" s="222">
        <f>SUM(R165:R197)</f>
        <v>113.30800000000001</v>
      </c>
      <c r="S164" s="221"/>
      <c r="T164" s="223">
        <f>SUM(T165:T197)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79</v>
      </c>
      <c r="AU164" s="225" t="s">
        <v>89</v>
      </c>
      <c r="AY164" s="224" t="s">
        <v>222</v>
      </c>
      <c r="BK164" s="226">
        <f>SUM(BK165:BK197)</f>
        <v>0</v>
      </c>
    </row>
    <row r="165" s="2" customFormat="1" ht="33" customHeight="1">
      <c r="A165" s="40"/>
      <c r="B165" s="41"/>
      <c r="C165" s="229" t="s">
        <v>114</v>
      </c>
      <c r="D165" s="229" t="s">
        <v>225</v>
      </c>
      <c r="E165" s="230" t="s">
        <v>327</v>
      </c>
      <c r="F165" s="231" t="s">
        <v>328</v>
      </c>
      <c r="G165" s="232" t="s">
        <v>329</v>
      </c>
      <c r="H165" s="233">
        <v>62.204000000000001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114</v>
      </c>
      <c r="AT165" s="240" t="s">
        <v>225</v>
      </c>
      <c r="AU165" s="240" t="s">
        <v>14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114</v>
      </c>
      <c r="BM165" s="240" t="s">
        <v>2435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14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2436</v>
      </c>
      <c r="G167" s="259"/>
      <c r="H167" s="262">
        <v>62.204000000000001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14</v>
      </c>
      <c r="AV167" s="14" t="s">
        <v>89</v>
      </c>
      <c r="AW167" s="14" t="s">
        <v>35</v>
      </c>
      <c r="AX167" s="14" t="s">
        <v>80</v>
      </c>
      <c r="AY167" s="268" t="s">
        <v>222</v>
      </c>
    </row>
    <row r="168" s="15" customFormat="1">
      <c r="A168" s="15"/>
      <c r="B168" s="269"/>
      <c r="C168" s="270"/>
      <c r="D168" s="249" t="s">
        <v>233</v>
      </c>
      <c r="E168" s="271" t="s">
        <v>1</v>
      </c>
      <c r="F168" s="272" t="s">
        <v>242</v>
      </c>
      <c r="G168" s="270"/>
      <c r="H168" s="273">
        <v>62.204000000000001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233</v>
      </c>
      <c r="AU168" s="279" t="s">
        <v>14</v>
      </c>
      <c r="AV168" s="15" t="s">
        <v>114</v>
      </c>
      <c r="AW168" s="15" t="s">
        <v>35</v>
      </c>
      <c r="AX168" s="15" t="s">
        <v>87</v>
      </c>
      <c r="AY168" s="279" t="s">
        <v>222</v>
      </c>
    </row>
    <row r="169" s="2" customFormat="1" ht="16.5" customHeight="1">
      <c r="A169" s="40"/>
      <c r="B169" s="41"/>
      <c r="C169" s="229" t="s">
        <v>276</v>
      </c>
      <c r="D169" s="229" t="s">
        <v>225</v>
      </c>
      <c r="E169" s="230" t="s">
        <v>333</v>
      </c>
      <c r="F169" s="231" t="s">
        <v>334</v>
      </c>
      <c r="G169" s="232" t="s">
        <v>247</v>
      </c>
      <c r="H169" s="233">
        <v>34.558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114</v>
      </c>
      <c r="AT169" s="240" t="s">
        <v>225</v>
      </c>
      <c r="AU169" s="240" t="s">
        <v>14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114</v>
      </c>
      <c r="BM169" s="240" t="s">
        <v>335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336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14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341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2431</v>
      </c>
      <c r="G172" s="259"/>
      <c r="H172" s="262">
        <v>34.558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34.558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33" customHeight="1">
      <c r="A174" s="40"/>
      <c r="B174" s="41"/>
      <c r="C174" s="229" t="s">
        <v>283</v>
      </c>
      <c r="D174" s="229" t="s">
        <v>225</v>
      </c>
      <c r="E174" s="230" t="s">
        <v>2437</v>
      </c>
      <c r="F174" s="231" t="s">
        <v>2438</v>
      </c>
      <c r="G174" s="232" t="s">
        <v>247</v>
      </c>
      <c r="H174" s="233">
        <v>56.654000000000003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2439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2440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235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2441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2442</v>
      </c>
      <c r="G180" s="259"/>
      <c r="H180" s="262">
        <v>4.0060000000000002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14</v>
      </c>
      <c r="AV180" s="14" t="s">
        <v>89</v>
      </c>
      <c r="AW180" s="14" t="s">
        <v>35</v>
      </c>
      <c r="AX180" s="14" t="s">
        <v>80</v>
      </c>
      <c r="AY180" s="268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2443</v>
      </c>
      <c r="G181" s="259"/>
      <c r="H181" s="262">
        <v>2.7999999999999998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14</v>
      </c>
      <c r="AV181" s="14" t="s">
        <v>89</v>
      </c>
      <c r="AW181" s="14" t="s">
        <v>35</v>
      </c>
      <c r="AX181" s="14" t="s">
        <v>80</v>
      </c>
      <c r="AY181" s="268" t="s">
        <v>222</v>
      </c>
    </row>
    <row r="182" s="14" customFormat="1">
      <c r="A182" s="14"/>
      <c r="B182" s="258"/>
      <c r="C182" s="259"/>
      <c r="D182" s="249" t="s">
        <v>233</v>
      </c>
      <c r="E182" s="260" t="s">
        <v>1</v>
      </c>
      <c r="F182" s="261" t="s">
        <v>2444</v>
      </c>
      <c r="G182" s="259"/>
      <c r="H182" s="262">
        <v>1.365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233</v>
      </c>
      <c r="AU182" s="268" t="s">
        <v>14</v>
      </c>
      <c r="AV182" s="14" t="s">
        <v>89</v>
      </c>
      <c r="AW182" s="14" t="s">
        <v>35</v>
      </c>
      <c r="AX182" s="14" t="s">
        <v>80</v>
      </c>
      <c r="AY182" s="268" t="s">
        <v>222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2445</v>
      </c>
      <c r="G183" s="259"/>
      <c r="H183" s="262">
        <v>16.065000000000001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14</v>
      </c>
      <c r="AV183" s="14" t="s">
        <v>89</v>
      </c>
      <c r="AW183" s="14" t="s">
        <v>35</v>
      </c>
      <c r="AX183" s="14" t="s">
        <v>80</v>
      </c>
      <c r="AY183" s="268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2446</v>
      </c>
      <c r="G184" s="259"/>
      <c r="H184" s="262">
        <v>15.250999999999999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2447</v>
      </c>
      <c r="G185" s="259"/>
      <c r="H185" s="262">
        <v>5.7439999999999998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14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4" customFormat="1">
      <c r="A186" s="14"/>
      <c r="B186" s="258"/>
      <c r="C186" s="259"/>
      <c r="D186" s="249" t="s">
        <v>233</v>
      </c>
      <c r="E186" s="260" t="s">
        <v>1</v>
      </c>
      <c r="F186" s="261" t="s">
        <v>2448</v>
      </c>
      <c r="G186" s="259"/>
      <c r="H186" s="262">
        <v>4.2000000000000002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233</v>
      </c>
      <c r="AU186" s="268" t="s">
        <v>14</v>
      </c>
      <c r="AV186" s="14" t="s">
        <v>89</v>
      </c>
      <c r="AW186" s="14" t="s">
        <v>35</v>
      </c>
      <c r="AX186" s="14" t="s">
        <v>80</v>
      </c>
      <c r="AY186" s="268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2449</v>
      </c>
      <c r="G187" s="259"/>
      <c r="H187" s="262">
        <v>2.1110000000000002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14</v>
      </c>
      <c r="AV187" s="14" t="s">
        <v>89</v>
      </c>
      <c r="AW187" s="14" t="s">
        <v>35</v>
      </c>
      <c r="AX187" s="14" t="s">
        <v>80</v>
      </c>
      <c r="AY187" s="268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2450</v>
      </c>
      <c r="G188" s="259"/>
      <c r="H188" s="262">
        <v>0.64500000000000002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14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2451</v>
      </c>
      <c r="G189" s="259"/>
      <c r="H189" s="262">
        <v>0.5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2452</v>
      </c>
      <c r="G190" s="259"/>
      <c r="H190" s="262">
        <v>1.155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4" customFormat="1">
      <c r="A191" s="14"/>
      <c r="B191" s="258"/>
      <c r="C191" s="259"/>
      <c r="D191" s="249" t="s">
        <v>233</v>
      </c>
      <c r="E191" s="260" t="s">
        <v>1</v>
      </c>
      <c r="F191" s="261" t="s">
        <v>2453</v>
      </c>
      <c r="G191" s="259"/>
      <c r="H191" s="262">
        <v>0.64500000000000002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233</v>
      </c>
      <c r="AU191" s="268" t="s">
        <v>14</v>
      </c>
      <c r="AV191" s="14" t="s">
        <v>89</v>
      </c>
      <c r="AW191" s="14" t="s">
        <v>35</v>
      </c>
      <c r="AX191" s="14" t="s">
        <v>80</v>
      </c>
      <c r="AY191" s="268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2454</v>
      </c>
      <c r="G192" s="259"/>
      <c r="H192" s="262">
        <v>0.73199999999999998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14</v>
      </c>
      <c r="AV192" s="14" t="s">
        <v>89</v>
      </c>
      <c r="AW192" s="14" t="s">
        <v>35</v>
      </c>
      <c r="AX192" s="14" t="s">
        <v>80</v>
      </c>
      <c r="AY192" s="268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2455</v>
      </c>
      <c r="G193" s="259"/>
      <c r="H193" s="262">
        <v>1.4350000000000001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14</v>
      </c>
      <c r="AV193" s="14" t="s">
        <v>89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56.654000000000003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14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16.5" customHeight="1">
      <c r="A195" s="40"/>
      <c r="B195" s="41"/>
      <c r="C195" s="280" t="s">
        <v>293</v>
      </c>
      <c r="D195" s="280" t="s">
        <v>367</v>
      </c>
      <c r="E195" s="281" t="s">
        <v>2456</v>
      </c>
      <c r="F195" s="282" t="s">
        <v>2457</v>
      </c>
      <c r="G195" s="283" t="s">
        <v>329</v>
      </c>
      <c r="H195" s="284">
        <v>113.30800000000001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1</v>
      </c>
      <c r="R195" s="238">
        <f>Q195*H195</f>
        <v>113.30800000000001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299</v>
      </c>
      <c r="AT195" s="240" t="s">
        <v>367</v>
      </c>
      <c r="AU195" s="240" t="s">
        <v>14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2458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2459</v>
      </c>
      <c r="G196" s="259"/>
      <c r="H196" s="262">
        <v>113.30800000000001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113.30800000000001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12" customFormat="1" ht="22.8" customHeight="1">
      <c r="A198" s="12"/>
      <c r="B198" s="213"/>
      <c r="C198" s="214"/>
      <c r="D198" s="215" t="s">
        <v>79</v>
      </c>
      <c r="E198" s="227" t="s">
        <v>89</v>
      </c>
      <c r="F198" s="227" t="s">
        <v>402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P199+P209</f>
        <v>0</v>
      </c>
      <c r="Q198" s="221"/>
      <c r="R198" s="222">
        <f>R199+R209</f>
        <v>268.94773039</v>
      </c>
      <c r="S198" s="221"/>
      <c r="T198" s="223">
        <f>T199+T209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79</v>
      </c>
      <c r="AU198" s="225" t="s">
        <v>87</v>
      </c>
      <c r="AY198" s="224" t="s">
        <v>222</v>
      </c>
      <c r="BK198" s="226">
        <f>BK199+BK209</f>
        <v>0</v>
      </c>
    </row>
    <row r="199" s="12" customFormat="1" ht="20.88" customHeight="1">
      <c r="A199" s="12"/>
      <c r="B199" s="213"/>
      <c r="C199" s="214"/>
      <c r="D199" s="215" t="s">
        <v>79</v>
      </c>
      <c r="E199" s="227" t="s">
        <v>7</v>
      </c>
      <c r="F199" s="227" t="s">
        <v>2460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SUM(P200:P208)</f>
        <v>0</v>
      </c>
      <c r="Q199" s="221"/>
      <c r="R199" s="222">
        <f>SUM(R200:R208)</f>
        <v>15.74573</v>
      </c>
      <c r="S199" s="221"/>
      <c r="T199" s="223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87</v>
      </c>
      <c r="AT199" s="225" t="s">
        <v>79</v>
      </c>
      <c r="AU199" s="225" t="s">
        <v>89</v>
      </c>
      <c r="AY199" s="224" t="s">
        <v>222</v>
      </c>
      <c r="BK199" s="226">
        <f>SUM(BK200:BK208)</f>
        <v>0</v>
      </c>
    </row>
    <row r="200" s="2" customFormat="1" ht="37.8" customHeight="1">
      <c r="A200" s="40"/>
      <c r="B200" s="41"/>
      <c r="C200" s="229" t="s">
        <v>299</v>
      </c>
      <c r="D200" s="229" t="s">
        <v>225</v>
      </c>
      <c r="E200" s="230" t="s">
        <v>2461</v>
      </c>
      <c r="F200" s="231" t="s">
        <v>2462</v>
      </c>
      <c r="G200" s="232" t="s">
        <v>526</v>
      </c>
      <c r="H200" s="233">
        <v>77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0.20449000000000001</v>
      </c>
      <c r="R200" s="238">
        <f>Q200*H200</f>
        <v>15.74573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114</v>
      </c>
      <c r="AT200" s="240" t="s">
        <v>225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2463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2464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14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234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235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237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2428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2465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2466</v>
      </c>
      <c r="G207" s="259"/>
      <c r="H207" s="262">
        <v>77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77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12" customFormat="1" ht="20.88" customHeight="1">
      <c r="A209" s="12"/>
      <c r="B209" s="213"/>
      <c r="C209" s="214"/>
      <c r="D209" s="215" t="s">
        <v>79</v>
      </c>
      <c r="E209" s="227" t="s">
        <v>403</v>
      </c>
      <c r="F209" s="227" t="s">
        <v>404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SUM(P210:P327)</f>
        <v>0</v>
      </c>
      <c r="Q209" s="221"/>
      <c r="R209" s="222">
        <f>SUM(R210:R327)</f>
        <v>253.20200039</v>
      </c>
      <c r="S209" s="221"/>
      <c r="T209" s="223">
        <f>SUM(T210:T327)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87</v>
      </c>
      <c r="AT209" s="225" t="s">
        <v>79</v>
      </c>
      <c r="AU209" s="225" t="s">
        <v>89</v>
      </c>
      <c r="AY209" s="224" t="s">
        <v>222</v>
      </c>
      <c r="BK209" s="226">
        <f>SUM(BK210:BK327)</f>
        <v>0</v>
      </c>
    </row>
    <row r="210" s="2" customFormat="1" ht="24.15" customHeight="1">
      <c r="A210" s="40"/>
      <c r="B210" s="41"/>
      <c r="C210" s="229" t="s">
        <v>305</v>
      </c>
      <c r="D210" s="229" t="s">
        <v>225</v>
      </c>
      <c r="E210" s="230" t="s">
        <v>2467</v>
      </c>
      <c r="F210" s="231" t="s">
        <v>2468</v>
      </c>
      <c r="G210" s="232" t="s">
        <v>247</v>
      </c>
      <c r="H210" s="233">
        <v>34.558</v>
      </c>
      <c r="I210" s="234"/>
      <c r="J210" s="235">
        <f>ROUND(I210*H210,2)</f>
        <v>0</v>
      </c>
      <c r="K210" s="231" t="s">
        <v>229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2.5018699999999998</v>
      </c>
      <c r="R210" s="238">
        <f>Q210*H210</f>
        <v>86.459623459999989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114</v>
      </c>
      <c r="AT210" s="240" t="s">
        <v>225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2469</v>
      </c>
    </row>
    <row r="211" s="2" customFormat="1">
      <c r="A211" s="40"/>
      <c r="B211" s="41"/>
      <c r="C211" s="42"/>
      <c r="D211" s="242" t="s">
        <v>231</v>
      </c>
      <c r="E211" s="42"/>
      <c r="F211" s="243" t="s">
        <v>2470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231</v>
      </c>
      <c r="AU211" s="19" t="s">
        <v>14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234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235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237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2428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2471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14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2472</v>
      </c>
      <c r="G217" s="259"/>
      <c r="H217" s="262">
        <v>6.5149999999999997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14</v>
      </c>
      <c r="AV217" s="14" t="s">
        <v>89</v>
      </c>
      <c r="AW217" s="14" t="s">
        <v>35</v>
      </c>
      <c r="AX217" s="14" t="s">
        <v>80</v>
      </c>
      <c r="AY217" s="268" t="s">
        <v>222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2473</v>
      </c>
      <c r="G218" s="259"/>
      <c r="H218" s="262">
        <v>9.093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14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4" customFormat="1">
      <c r="A219" s="14"/>
      <c r="B219" s="258"/>
      <c r="C219" s="259"/>
      <c r="D219" s="249" t="s">
        <v>233</v>
      </c>
      <c r="E219" s="260" t="s">
        <v>1</v>
      </c>
      <c r="F219" s="261" t="s">
        <v>2474</v>
      </c>
      <c r="G219" s="259"/>
      <c r="H219" s="262">
        <v>8.6259999999999994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233</v>
      </c>
      <c r="AU219" s="268" t="s">
        <v>14</v>
      </c>
      <c r="AV219" s="14" t="s">
        <v>89</v>
      </c>
      <c r="AW219" s="14" t="s">
        <v>35</v>
      </c>
      <c r="AX219" s="14" t="s">
        <v>80</v>
      </c>
      <c r="AY219" s="268" t="s">
        <v>222</v>
      </c>
    </row>
    <row r="220" s="14" customFormat="1">
      <c r="A220" s="14"/>
      <c r="B220" s="258"/>
      <c r="C220" s="259"/>
      <c r="D220" s="249" t="s">
        <v>233</v>
      </c>
      <c r="E220" s="260" t="s">
        <v>1</v>
      </c>
      <c r="F220" s="261" t="s">
        <v>2475</v>
      </c>
      <c r="G220" s="259"/>
      <c r="H220" s="262">
        <v>7.2130000000000001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233</v>
      </c>
      <c r="AU220" s="268" t="s">
        <v>14</v>
      </c>
      <c r="AV220" s="14" t="s">
        <v>89</v>
      </c>
      <c r="AW220" s="14" t="s">
        <v>35</v>
      </c>
      <c r="AX220" s="14" t="s">
        <v>80</v>
      </c>
      <c r="AY220" s="268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2476</v>
      </c>
      <c r="G221" s="259"/>
      <c r="H221" s="262">
        <v>0.69999999999999996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14</v>
      </c>
      <c r="AV221" s="14" t="s">
        <v>89</v>
      </c>
      <c r="AW221" s="14" t="s">
        <v>35</v>
      </c>
      <c r="AX221" s="14" t="s">
        <v>80</v>
      </c>
      <c r="AY221" s="268" t="s">
        <v>222</v>
      </c>
    </row>
    <row r="222" s="14" customFormat="1">
      <c r="A222" s="14"/>
      <c r="B222" s="258"/>
      <c r="C222" s="259"/>
      <c r="D222" s="249" t="s">
        <v>233</v>
      </c>
      <c r="E222" s="260" t="s">
        <v>1</v>
      </c>
      <c r="F222" s="261" t="s">
        <v>2477</v>
      </c>
      <c r="G222" s="259"/>
      <c r="H222" s="262">
        <v>0.56000000000000005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233</v>
      </c>
      <c r="AU222" s="268" t="s">
        <v>14</v>
      </c>
      <c r="AV222" s="14" t="s">
        <v>89</v>
      </c>
      <c r="AW222" s="14" t="s">
        <v>35</v>
      </c>
      <c r="AX222" s="14" t="s">
        <v>80</v>
      </c>
      <c r="AY222" s="268" t="s">
        <v>222</v>
      </c>
    </row>
    <row r="223" s="14" customFormat="1">
      <c r="A223" s="14"/>
      <c r="B223" s="258"/>
      <c r="C223" s="259"/>
      <c r="D223" s="249" t="s">
        <v>233</v>
      </c>
      <c r="E223" s="260" t="s">
        <v>1</v>
      </c>
      <c r="F223" s="261" t="s">
        <v>2478</v>
      </c>
      <c r="G223" s="259"/>
      <c r="H223" s="262">
        <v>0.56000000000000005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233</v>
      </c>
      <c r="AU223" s="268" t="s">
        <v>14</v>
      </c>
      <c r="AV223" s="14" t="s">
        <v>89</v>
      </c>
      <c r="AW223" s="14" t="s">
        <v>35</v>
      </c>
      <c r="AX223" s="14" t="s">
        <v>80</v>
      </c>
      <c r="AY223" s="268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2479</v>
      </c>
      <c r="G224" s="259"/>
      <c r="H224" s="262">
        <v>0.56000000000000005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2480</v>
      </c>
      <c r="G225" s="259"/>
      <c r="H225" s="262">
        <v>0.73099999999999998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14</v>
      </c>
      <c r="AV225" s="14" t="s">
        <v>89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34.558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14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16.5" customHeight="1">
      <c r="A227" s="40"/>
      <c r="B227" s="41"/>
      <c r="C227" s="229" t="s">
        <v>318</v>
      </c>
      <c r="D227" s="229" t="s">
        <v>225</v>
      </c>
      <c r="E227" s="230" t="s">
        <v>2481</v>
      </c>
      <c r="F227" s="231" t="s">
        <v>2482</v>
      </c>
      <c r="G227" s="232" t="s">
        <v>228</v>
      </c>
      <c r="H227" s="233">
        <v>59.808</v>
      </c>
      <c r="I227" s="234"/>
      <c r="J227" s="235">
        <f>ROUND(I227*H227,2)</f>
        <v>0</v>
      </c>
      <c r="K227" s="231" t="s">
        <v>229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0.0026900000000000001</v>
      </c>
      <c r="R227" s="238">
        <f>Q227*H227</f>
        <v>0.16088352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114</v>
      </c>
      <c r="AT227" s="240" t="s">
        <v>225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2483</v>
      </c>
    </row>
    <row r="228" s="2" customFormat="1">
      <c r="A228" s="40"/>
      <c r="B228" s="41"/>
      <c r="C228" s="42"/>
      <c r="D228" s="242" t="s">
        <v>231</v>
      </c>
      <c r="E228" s="42"/>
      <c r="F228" s="243" t="s">
        <v>2484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231</v>
      </c>
      <c r="AU228" s="19" t="s">
        <v>14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234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14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235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237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2428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2485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2486</v>
      </c>
      <c r="G234" s="259"/>
      <c r="H234" s="262">
        <v>59.808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14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59.808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16.5" customHeight="1">
      <c r="A236" s="40"/>
      <c r="B236" s="41"/>
      <c r="C236" s="229" t="s">
        <v>326</v>
      </c>
      <c r="D236" s="229" t="s">
        <v>225</v>
      </c>
      <c r="E236" s="230" t="s">
        <v>2487</v>
      </c>
      <c r="F236" s="231" t="s">
        <v>2488</v>
      </c>
      <c r="G236" s="232" t="s">
        <v>228</v>
      </c>
      <c r="H236" s="233">
        <v>59.808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114</v>
      </c>
      <c r="AT236" s="240" t="s">
        <v>225</v>
      </c>
      <c r="AU236" s="240" t="s">
        <v>14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114</v>
      </c>
      <c r="BM236" s="240" t="s">
        <v>2489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2490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14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234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14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235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2428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2485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2486</v>
      </c>
      <c r="G243" s="259"/>
      <c r="H243" s="262">
        <v>59.808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59.808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1.75" customHeight="1">
      <c r="A245" s="40"/>
      <c r="B245" s="41"/>
      <c r="C245" s="229" t="s">
        <v>8</v>
      </c>
      <c r="D245" s="229" t="s">
        <v>225</v>
      </c>
      <c r="E245" s="230" t="s">
        <v>2491</v>
      </c>
      <c r="F245" s="231" t="s">
        <v>2492</v>
      </c>
      <c r="G245" s="232" t="s">
        <v>329</v>
      </c>
      <c r="H245" s="233">
        <v>1.2170000000000001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1.0606199999999999</v>
      </c>
      <c r="R245" s="238">
        <f>Q245*H245</f>
        <v>1.2907745399999999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2493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2494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235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2428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2495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2496</v>
      </c>
      <c r="G252" s="259"/>
      <c r="H252" s="262">
        <v>1.1060000000000001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14</v>
      </c>
      <c r="AV252" s="14" t="s">
        <v>89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1.1060000000000001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14</v>
      </c>
      <c r="AV253" s="15" t="s">
        <v>114</v>
      </c>
      <c r="AW253" s="15" t="s">
        <v>35</v>
      </c>
      <c r="AX253" s="15" t="s">
        <v>80</v>
      </c>
      <c r="AY253" s="279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2497</v>
      </c>
      <c r="G254" s="259"/>
      <c r="H254" s="262">
        <v>1.2170000000000001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14</v>
      </c>
      <c r="AV254" s="14" t="s">
        <v>89</v>
      </c>
      <c r="AW254" s="14" t="s">
        <v>35</v>
      </c>
      <c r="AX254" s="14" t="s">
        <v>87</v>
      </c>
      <c r="AY254" s="268" t="s">
        <v>222</v>
      </c>
    </row>
    <row r="255" s="2" customFormat="1" ht="24.15" customHeight="1">
      <c r="A255" s="40"/>
      <c r="B255" s="41"/>
      <c r="C255" s="229" t="s">
        <v>243</v>
      </c>
      <c r="D255" s="229" t="s">
        <v>225</v>
      </c>
      <c r="E255" s="230" t="s">
        <v>2498</v>
      </c>
      <c r="F255" s="231" t="s">
        <v>2499</v>
      </c>
      <c r="G255" s="232" t="s">
        <v>247</v>
      </c>
      <c r="H255" s="233">
        <v>64.745999999999995</v>
      </c>
      <c r="I255" s="234"/>
      <c r="J255" s="235">
        <f>ROUND(I255*H255,2)</f>
        <v>0</v>
      </c>
      <c r="K255" s="231" t="s">
        <v>229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2.5018699999999998</v>
      </c>
      <c r="R255" s="238">
        <f>Q255*H255</f>
        <v>161.98607501999999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114</v>
      </c>
      <c r="AT255" s="240" t="s">
        <v>225</v>
      </c>
      <c r="AU255" s="240" t="s">
        <v>14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114</v>
      </c>
      <c r="BM255" s="240" t="s">
        <v>2500</v>
      </c>
    </row>
    <row r="256" s="2" customFormat="1">
      <c r="A256" s="40"/>
      <c r="B256" s="41"/>
      <c r="C256" s="42"/>
      <c r="D256" s="242" t="s">
        <v>231</v>
      </c>
      <c r="E256" s="42"/>
      <c r="F256" s="243" t="s">
        <v>2501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231</v>
      </c>
      <c r="AU256" s="19" t="s">
        <v>14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235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14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2441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4" customFormat="1">
      <c r="A261" s="14"/>
      <c r="B261" s="258"/>
      <c r="C261" s="259"/>
      <c r="D261" s="249" t="s">
        <v>233</v>
      </c>
      <c r="E261" s="260" t="s">
        <v>1</v>
      </c>
      <c r="F261" s="261" t="s">
        <v>2502</v>
      </c>
      <c r="G261" s="259"/>
      <c r="H261" s="262">
        <v>4.5780000000000003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233</v>
      </c>
      <c r="AU261" s="268" t="s">
        <v>14</v>
      </c>
      <c r="AV261" s="14" t="s">
        <v>89</v>
      </c>
      <c r="AW261" s="14" t="s">
        <v>35</v>
      </c>
      <c r="AX261" s="14" t="s">
        <v>80</v>
      </c>
      <c r="AY261" s="268" t="s">
        <v>222</v>
      </c>
    </row>
    <row r="262" s="14" customFormat="1">
      <c r="A262" s="14"/>
      <c r="B262" s="258"/>
      <c r="C262" s="259"/>
      <c r="D262" s="249" t="s">
        <v>233</v>
      </c>
      <c r="E262" s="260" t="s">
        <v>1</v>
      </c>
      <c r="F262" s="261" t="s">
        <v>2503</v>
      </c>
      <c r="G262" s="259"/>
      <c r="H262" s="262">
        <v>3.2000000000000002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233</v>
      </c>
      <c r="AU262" s="268" t="s">
        <v>14</v>
      </c>
      <c r="AV262" s="14" t="s">
        <v>89</v>
      </c>
      <c r="AW262" s="14" t="s">
        <v>35</v>
      </c>
      <c r="AX262" s="14" t="s">
        <v>80</v>
      </c>
      <c r="AY262" s="268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2504</v>
      </c>
      <c r="G263" s="259"/>
      <c r="H263" s="262">
        <v>1.5600000000000001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2505</v>
      </c>
      <c r="G264" s="259"/>
      <c r="H264" s="262">
        <v>18.359999999999999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14</v>
      </c>
      <c r="AV264" s="14" t="s">
        <v>89</v>
      </c>
      <c r="AW264" s="14" t="s">
        <v>35</v>
      </c>
      <c r="AX264" s="14" t="s">
        <v>80</v>
      </c>
      <c r="AY264" s="268" t="s">
        <v>222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2506</v>
      </c>
      <c r="G265" s="259"/>
      <c r="H265" s="262">
        <v>17.43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14</v>
      </c>
      <c r="AV265" s="14" t="s">
        <v>89</v>
      </c>
      <c r="AW265" s="14" t="s">
        <v>35</v>
      </c>
      <c r="AX265" s="14" t="s">
        <v>80</v>
      </c>
      <c r="AY265" s="268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2507</v>
      </c>
      <c r="G266" s="259"/>
      <c r="H266" s="262">
        <v>6.5650000000000004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14</v>
      </c>
      <c r="AV266" s="14" t="s">
        <v>89</v>
      </c>
      <c r="AW266" s="14" t="s">
        <v>35</v>
      </c>
      <c r="AX266" s="14" t="s">
        <v>80</v>
      </c>
      <c r="AY266" s="268" t="s">
        <v>222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2508</v>
      </c>
      <c r="G267" s="259"/>
      <c r="H267" s="262">
        <v>4.7999999999999998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14</v>
      </c>
      <c r="AV267" s="14" t="s">
        <v>89</v>
      </c>
      <c r="AW267" s="14" t="s">
        <v>35</v>
      </c>
      <c r="AX267" s="14" t="s">
        <v>80</v>
      </c>
      <c r="AY267" s="268" t="s">
        <v>222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2509</v>
      </c>
      <c r="G268" s="259"/>
      <c r="H268" s="262">
        <v>2.4119999999999999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4" customFormat="1">
      <c r="A269" s="14"/>
      <c r="B269" s="258"/>
      <c r="C269" s="259"/>
      <c r="D269" s="249" t="s">
        <v>233</v>
      </c>
      <c r="E269" s="260" t="s">
        <v>1</v>
      </c>
      <c r="F269" s="261" t="s">
        <v>2510</v>
      </c>
      <c r="G269" s="259"/>
      <c r="H269" s="262">
        <v>0.73699999999999999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233</v>
      </c>
      <c r="AU269" s="268" t="s">
        <v>14</v>
      </c>
      <c r="AV269" s="14" t="s">
        <v>89</v>
      </c>
      <c r="AW269" s="14" t="s">
        <v>35</v>
      </c>
      <c r="AX269" s="14" t="s">
        <v>80</v>
      </c>
      <c r="AY269" s="268" t="s">
        <v>222</v>
      </c>
    </row>
    <row r="270" s="14" customFormat="1">
      <c r="A270" s="14"/>
      <c r="B270" s="258"/>
      <c r="C270" s="259"/>
      <c r="D270" s="249" t="s">
        <v>233</v>
      </c>
      <c r="E270" s="260" t="s">
        <v>1</v>
      </c>
      <c r="F270" s="261" t="s">
        <v>2511</v>
      </c>
      <c r="G270" s="259"/>
      <c r="H270" s="262">
        <v>0.57099999999999995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233</v>
      </c>
      <c r="AU270" s="268" t="s">
        <v>14</v>
      </c>
      <c r="AV270" s="14" t="s">
        <v>89</v>
      </c>
      <c r="AW270" s="14" t="s">
        <v>35</v>
      </c>
      <c r="AX270" s="14" t="s">
        <v>80</v>
      </c>
      <c r="AY270" s="268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2512</v>
      </c>
      <c r="G271" s="259"/>
      <c r="H271" s="262">
        <v>1.3200000000000001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14</v>
      </c>
      <c r="AV271" s="14" t="s">
        <v>89</v>
      </c>
      <c r="AW271" s="14" t="s">
        <v>35</v>
      </c>
      <c r="AX271" s="14" t="s">
        <v>80</v>
      </c>
      <c r="AY271" s="268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2513</v>
      </c>
      <c r="G272" s="259"/>
      <c r="H272" s="262">
        <v>0.73699999999999999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14</v>
      </c>
      <c r="AV272" s="14" t="s">
        <v>89</v>
      </c>
      <c r="AW272" s="14" t="s">
        <v>35</v>
      </c>
      <c r="AX272" s="14" t="s">
        <v>80</v>
      </c>
      <c r="AY272" s="268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2514</v>
      </c>
      <c r="G273" s="259"/>
      <c r="H273" s="262">
        <v>0.83599999999999997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14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4" customFormat="1">
      <c r="A274" s="14"/>
      <c r="B274" s="258"/>
      <c r="C274" s="259"/>
      <c r="D274" s="249" t="s">
        <v>233</v>
      </c>
      <c r="E274" s="260" t="s">
        <v>1</v>
      </c>
      <c r="F274" s="261" t="s">
        <v>2515</v>
      </c>
      <c r="G274" s="259"/>
      <c r="H274" s="262">
        <v>1.6399999999999999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233</v>
      </c>
      <c r="AU274" s="268" t="s">
        <v>14</v>
      </c>
      <c r="AV274" s="14" t="s">
        <v>89</v>
      </c>
      <c r="AW274" s="14" t="s">
        <v>35</v>
      </c>
      <c r="AX274" s="14" t="s">
        <v>80</v>
      </c>
      <c r="AY274" s="268" t="s">
        <v>222</v>
      </c>
    </row>
    <row r="275" s="15" customFormat="1">
      <c r="A275" s="15"/>
      <c r="B275" s="269"/>
      <c r="C275" s="270"/>
      <c r="D275" s="249" t="s">
        <v>233</v>
      </c>
      <c r="E275" s="271" t="s">
        <v>1</v>
      </c>
      <c r="F275" s="272" t="s">
        <v>242</v>
      </c>
      <c r="G275" s="270"/>
      <c r="H275" s="273">
        <v>64.745999999999995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233</v>
      </c>
      <c r="AU275" s="279" t="s">
        <v>14</v>
      </c>
      <c r="AV275" s="15" t="s">
        <v>114</v>
      </c>
      <c r="AW275" s="15" t="s">
        <v>35</v>
      </c>
      <c r="AX275" s="15" t="s">
        <v>87</v>
      </c>
      <c r="AY275" s="279" t="s">
        <v>222</v>
      </c>
    </row>
    <row r="276" s="2" customFormat="1" ht="16.5" customHeight="1">
      <c r="A276" s="40"/>
      <c r="B276" s="41"/>
      <c r="C276" s="229" t="s">
        <v>349</v>
      </c>
      <c r="D276" s="229" t="s">
        <v>225</v>
      </c>
      <c r="E276" s="230" t="s">
        <v>2516</v>
      </c>
      <c r="F276" s="231" t="s">
        <v>2517</v>
      </c>
      <c r="G276" s="232" t="s">
        <v>228</v>
      </c>
      <c r="H276" s="233">
        <v>323.73500000000001</v>
      </c>
      <c r="I276" s="234"/>
      <c r="J276" s="235">
        <f>ROUND(I276*H276,2)</f>
        <v>0</v>
      </c>
      <c r="K276" s="231" t="s">
        <v>229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0.0027499999999999998</v>
      </c>
      <c r="R276" s="238">
        <f>Q276*H276</f>
        <v>0.89027124999999996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114</v>
      </c>
      <c r="AT276" s="240" t="s">
        <v>225</v>
      </c>
      <c r="AU276" s="240" t="s">
        <v>14</v>
      </c>
      <c r="AY276" s="19" t="s">
        <v>222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87</v>
      </c>
      <c r="BK276" s="241">
        <f>ROUND(I276*H276,2)</f>
        <v>0</v>
      </c>
      <c r="BL276" s="19" t="s">
        <v>114</v>
      </c>
      <c r="BM276" s="240" t="s">
        <v>2518</v>
      </c>
    </row>
    <row r="277" s="2" customFormat="1">
      <c r="A277" s="40"/>
      <c r="B277" s="41"/>
      <c r="C277" s="42"/>
      <c r="D277" s="242" t="s">
        <v>231</v>
      </c>
      <c r="E277" s="42"/>
      <c r="F277" s="243" t="s">
        <v>2519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231</v>
      </c>
      <c r="AU277" s="19" t="s">
        <v>14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234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14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235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3" customFormat="1">
      <c r="A280" s="13"/>
      <c r="B280" s="247"/>
      <c r="C280" s="248"/>
      <c r="D280" s="249" t="s">
        <v>233</v>
      </c>
      <c r="E280" s="250" t="s">
        <v>1</v>
      </c>
      <c r="F280" s="251" t="s">
        <v>237</v>
      </c>
      <c r="G280" s="248"/>
      <c r="H280" s="250" t="s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233</v>
      </c>
      <c r="AU280" s="257" t="s">
        <v>14</v>
      </c>
      <c r="AV280" s="13" t="s">
        <v>87</v>
      </c>
      <c r="AW280" s="13" t="s">
        <v>35</v>
      </c>
      <c r="AX280" s="13" t="s">
        <v>80</v>
      </c>
      <c r="AY280" s="257" t="s">
        <v>222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2441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2520</v>
      </c>
      <c r="G282" s="259"/>
      <c r="H282" s="262">
        <v>22.890000000000001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14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2521</v>
      </c>
      <c r="G283" s="259"/>
      <c r="H283" s="262">
        <v>16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14</v>
      </c>
      <c r="AV283" s="14" t="s">
        <v>89</v>
      </c>
      <c r="AW283" s="14" t="s">
        <v>35</v>
      </c>
      <c r="AX283" s="14" t="s">
        <v>80</v>
      </c>
      <c r="AY283" s="268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2522</v>
      </c>
      <c r="G284" s="259"/>
      <c r="H284" s="262">
        <v>7.7999999999999998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14</v>
      </c>
      <c r="AV284" s="14" t="s">
        <v>89</v>
      </c>
      <c r="AW284" s="14" t="s">
        <v>35</v>
      </c>
      <c r="AX284" s="14" t="s">
        <v>80</v>
      </c>
      <c r="AY284" s="268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2523</v>
      </c>
      <c r="G285" s="259"/>
      <c r="H285" s="262">
        <v>91.799999999999997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2524</v>
      </c>
      <c r="G286" s="259"/>
      <c r="H286" s="262">
        <v>87.150000000000006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2525</v>
      </c>
      <c r="G287" s="259"/>
      <c r="H287" s="262">
        <v>32.825000000000003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14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2526</v>
      </c>
      <c r="G288" s="259"/>
      <c r="H288" s="262">
        <v>24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14</v>
      </c>
      <c r="AV288" s="14" t="s">
        <v>89</v>
      </c>
      <c r="AW288" s="14" t="s">
        <v>35</v>
      </c>
      <c r="AX288" s="14" t="s">
        <v>80</v>
      </c>
      <c r="AY288" s="268" t="s">
        <v>222</v>
      </c>
    </row>
    <row r="289" s="14" customFormat="1">
      <c r="A289" s="14"/>
      <c r="B289" s="258"/>
      <c r="C289" s="259"/>
      <c r="D289" s="249" t="s">
        <v>233</v>
      </c>
      <c r="E289" s="260" t="s">
        <v>1</v>
      </c>
      <c r="F289" s="261" t="s">
        <v>2527</v>
      </c>
      <c r="G289" s="259"/>
      <c r="H289" s="262">
        <v>12.060000000000001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233</v>
      </c>
      <c r="AU289" s="268" t="s">
        <v>14</v>
      </c>
      <c r="AV289" s="14" t="s">
        <v>89</v>
      </c>
      <c r="AW289" s="14" t="s">
        <v>35</v>
      </c>
      <c r="AX289" s="14" t="s">
        <v>80</v>
      </c>
      <c r="AY289" s="268" t="s">
        <v>222</v>
      </c>
    </row>
    <row r="290" s="14" customFormat="1">
      <c r="A290" s="14"/>
      <c r="B290" s="258"/>
      <c r="C290" s="259"/>
      <c r="D290" s="249" t="s">
        <v>233</v>
      </c>
      <c r="E290" s="260" t="s">
        <v>1</v>
      </c>
      <c r="F290" s="261" t="s">
        <v>2528</v>
      </c>
      <c r="G290" s="259"/>
      <c r="H290" s="262">
        <v>3.6859999999999999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14</v>
      </c>
      <c r="AV290" s="14" t="s">
        <v>89</v>
      </c>
      <c r="AW290" s="14" t="s">
        <v>35</v>
      </c>
      <c r="AX290" s="14" t="s">
        <v>80</v>
      </c>
      <c r="AY290" s="268" t="s">
        <v>222</v>
      </c>
    </row>
    <row r="291" s="14" customFormat="1">
      <c r="A291" s="14"/>
      <c r="B291" s="258"/>
      <c r="C291" s="259"/>
      <c r="D291" s="249" t="s">
        <v>233</v>
      </c>
      <c r="E291" s="260" t="s">
        <v>1</v>
      </c>
      <c r="F291" s="261" t="s">
        <v>2529</v>
      </c>
      <c r="G291" s="259"/>
      <c r="H291" s="262">
        <v>2.8559999999999999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233</v>
      </c>
      <c r="AU291" s="268" t="s">
        <v>14</v>
      </c>
      <c r="AV291" s="14" t="s">
        <v>89</v>
      </c>
      <c r="AW291" s="14" t="s">
        <v>35</v>
      </c>
      <c r="AX291" s="14" t="s">
        <v>80</v>
      </c>
      <c r="AY291" s="268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2530</v>
      </c>
      <c r="G292" s="259"/>
      <c r="H292" s="262">
        <v>6.5999999999999996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14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4" customFormat="1">
      <c r="A293" s="14"/>
      <c r="B293" s="258"/>
      <c r="C293" s="259"/>
      <c r="D293" s="249" t="s">
        <v>233</v>
      </c>
      <c r="E293" s="260" t="s">
        <v>1</v>
      </c>
      <c r="F293" s="261" t="s">
        <v>2531</v>
      </c>
      <c r="G293" s="259"/>
      <c r="H293" s="262">
        <v>3.6859999999999999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233</v>
      </c>
      <c r="AU293" s="268" t="s">
        <v>14</v>
      </c>
      <c r="AV293" s="14" t="s">
        <v>89</v>
      </c>
      <c r="AW293" s="14" t="s">
        <v>35</v>
      </c>
      <c r="AX293" s="14" t="s">
        <v>80</v>
      </c>
      <c r="AY293" s="268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2532</v>
      </c>
      <c r="G294" s="259"/>
      <c r="H294" s="262">
        <v>4.1820000000000004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2533</v>
      </c>
      <c r="G295" s="259"/>
      <c r="H295" s="262">
        <v>8.1999999999999993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14</v>
      </c>
      <c r="AV295" s="14" t="s">
        <v>89</v>
      </c>
      <c r="AW295" s="14" t="s">
        <v>35</v>
      </c>
      <c r="AX295" s="14" t="s">
        <v>80</v>
      </c>
      <c r="AY295" s="268" t="s">
        <v>222</v>
      </c>
    </row>
    <row r="296" s="15" customFormat="1">
      <c r="A296" s="15"/>
      <c r="B296" s="269"/>
      <c r="C296" s="270"/>
      <c r="D296" s="249" t="s">
        <v>233</v>
      </c>
      <c r="E296" s="271" t="s">
        <v>1</v>
      </c>
      <c r="F296" s="272" t="s">
        <v>242</v>
      </c>
      <c r="G296" s="270"/>
      <c r="H296" s="273">
        <v>323.73500000000001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233</v>
      </c>
      <c r="AU296" s="279" t="s">
        <v>14</v>
      </c>
      <c r="AV296" s="15" t="s">
        <v>114</v>
      </c>
      <c r="AW296" s="15" t="s">
        <v>35</v>
      </c>
      <c r="AX296" s="15" t="s">
        <v>87</v>
      </c>
      <c r="AY296" s="279" t="s">
        <v>222</v>
      </c>
    </row>
    <row r="297" s="2" customFormat="1" ht="21.75" customHeight="1">
      <c r="A297" s="40"/>
      <c r="B297" s="41"/>
      <c r="C297" s="229" t="s">
        <v>361</v>
      </c>
      <c r="D297" s="229" t="s">
        <v>225</v>
      </c>
      <c r="E297" s="230" t="s">
        <v>2534</v>
      </c>
      <c r="F297" s="231" t="s">
        <v>2535</v>
      </c>
      <c r="G297" s="232" t="s">
        <v>228</v>
      </c>
      <c r="H297" s="233">
        <v>323.73500000000001</v>
      </c>
      <c r="I297" s="234"/>
      <c r="J297" s="235">
        <f>ROUND(I297*H297,2)</f>
        <v>0</v>
      </c>
      <c r="K297" s="231" t="s">
        <v>229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114</v>
      </c>
      <c r="AT297" s="240" t="s">
        <v>225</v>
      </c>
      <c r="AU297" s="240" t="s">
        <v>14</v>
      </c>
      <c r="AY297" s="19" t="s">
        <v>222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87</v>
      </c>
      <c r="BK297" s="241">
        <f>ROUND(I297*H297,2)</f>
        <v>0</v>
      </c>
      <c r="BL297" s="19" t="s">
        <v>114</v>
      </c>
      <c r="BM297" s="240" t="s">
        <v>2536</v>
      </c>
    </row>
    <row r="298" s="2" customFormat="1">
      <c r="A298" s="40"/>
      <c r="B298" s="41"/>
      <c r="C298" s="42"/>
      <c r="D298" s="242" t="s">
        <v>231</v>
      </c>
      <c r="E298" s="42"/>
      <c r="F298" s="243" t="s">
        <v>2537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231</v>
      </c>
      <c r="AU298" s="19" t="s">
        <v>14</v>
      </c>
    </row>
    <row r="299" s="13" customFormat="1">
      <c r="A299" s="13"/>
      <c r="B299" s="247"/>
      <c r="C299" s="248"/>
      <c r="D299" s="249" t="s">
        <v>233</v>
      </c>
      <c r="E299" s="250" t="s">
        <v>1</v>
      </c>
      <c r="F299" s="251" t="s">
        <v>234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233</v>
      </c>
      <c r="AU299" s="257" t="s">
        <v>14</v>
      </c>
      <c r="AV299" s="13" t="s">
        <v>87</v>
      </c>
      <c r="AW299" s="13" t="s">
        <v>35</v>
      </c>
      <c r="AX299" s="13" t="s">
        <v>80</v>
      </c>
      <c r="AY299" s="257" t="s">
        <v>222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235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14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237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2441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4" customFormat="1">
      <c r="A303" s="14"/>
      <c r="B303" s="258"/>
      <c r="C303" s="259"/>
      <c r="D303" s="249" t="s">
        <v>233</v>
      </c>
      <c r="E303" s="260" t="s">
        <v>1</v>
      </c>
      <c r="F303" s="261" t="s">
        <v>2520</v>
      </c>
      <c r="G303" s="259"/>
      <c r="H303" s="262">
        <v>22.890000000000001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233</v>
      </c>
      <c r="AU303" s="268" t="s">
        <v>14</v>
      </c>
      <c r="AV303" s="14" t="s">
        <v>89</v>
      </c>
      <c r="AW303" s="14" t="s">
        <v>35</v>
      </c>
      <c r="AX303" s="14" t="s">
        <v>80</v>
      </c>
      <c r="AY303" s="268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2521</v>
      </c>
      <c r="G304" s="259"/>
      <c r="H304" s="262">
        <v>16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14</v>
      </c>
      <c r="AV304" s="14" t="s">
        <v>89</v>
      </c>
      <c r="AW304" s="14" t="s">
        <v>35</v>
      </c>
      <c r="AX304" s="14" t="s">
        <v>80</v>
      </c>
      <c r="AY304" s="268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2522</v>
      </c>
      <c r="G305" s="259"/>
      <c r="H305" s="262">
        <v>7.7999999999999998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14</v>
      </c>
      <c r="AV305" s="14" t="s">
        <v>89</v>
      </c>
      <c r="AW305" s="14" t="s">
        <v>35</v>
      </c>
      <c r="AX305" s="14" t="s">
        <v>80</v>
      </c>
      <c r="AY305" s="268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2523</v>
      </c>
      <c r="G306" s="259"/>
      <c r="H306" s="262">
        <v>91.799999999999997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14</v>
      </c>
      <c r="AV306" s="14" t="s">
        <v>89</v>
      </c>
      <c r="AW306" s="14" t="s">
        <v>35</v>
      </c>
      <c r="AX306" s="14" t="s">
        <v>80</v>
      </c>
      <c r="AY306" s="268" t="s">
        <v>222</v>
      </c>
    </row>
    <row r="307" s="14" customFormat="1">
      <c r="A307" s="14"/>
      <c r="B307" s="258"/>
      <c r="C307" s="259"/>
      <c r="D307" s="249" t="s">
        <v>233</v>
      </c>
      <c r="E307" s="260" t="s">
        <v>1</v>
      </c>
      <c r="F307" s="261" t="s">
        <v>2524</v>
      </c>
      <c r="G307" s="259"/>
      <c r="H307" s="262">
        <v>87.150000000000006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233</v>
      </c>
      <c r="AU307" s="268" t="s">
        <v>14</v>
      </c>
      <c r="AV307" s="14" t="s">
        <v>89</v>
      </c>
      <c r="AW307" s="14" t="s">
        <v>35</v>
      </c>
      <c r="AX307" s="14" t="s">
        <v>80</v>
      </c>
      <c r="AY307" s="268" t="s">
        <v>222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2525</v>
      </c>
      <c r="G308" s="259"/>
      <c r="H308" s="262">
        <v>32.825000000000003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14</v>
      </c>
      <c r="AV308" s="14" t="s">
        <v>89</v>
      </c>
      <c r="AW308" s="14" t="s">
        <v>35</v>
      </c>
      <c r="AX308" s="14" t="s">
        <v>80</v>
      </c>
      <c r="AY308" s="268" t="s">
        <v>222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2526</v>
      </c>
      <c r="G309" s="259"/>
      <c r="H309" s="262">
        <v>24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14</v>
      </c>
      <c r="AV309" s="14" t="s">
        <v>89</v>
      </c>
      <c r="AW309" s="14" t="s">
        <v>35</v>
      </c>
      <c r="AX309" s="14" t="s">
        <v>80</v>
      </c>
      <c r="AY309" s="268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2527</v>
      </c>
      <c r="G310" s="259"/>
      <c r="H310" s="262">
        <v>12.060000000000001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4" customFormat="1">
      <c r="A311" s="14"/>
      <c r="B311" s="258"/>
      <c r="C311" s="259"/>
      <c r="D311" s="249" t="s">
        <v>233</v>
      </c>
      <c r="E311" s="260" t="s">
        <v>1</v>
      </c>
      <c r="F311" s="261" t="s">
        <v>2528</v>
      </c>
      <c r="G311" s="259"/>
      <c r="H311" s="262">
        <v>3.6859999999999999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233</v>
      </c>
      <c r="AU311" s="268" t="s">
        <v>14</v>
      </c>
      <c r="AV311" s="14" t="s">
        <v>89</v>
      </c>
      <c r="AW311" s="14" t="s">
        <v>35</v>
      </c>
      <c r="AX311" s="14" t="s">
        <v>80</v>
      </c>
      <c r="AY311" s="268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2529</v>
      </c>
      <c r="G312" s="259"/>
      <c r="H312" s="262">
        <v>2.8559999999999999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14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4" customFormat="1">
      <c r="A313" s="14"/>
      <c r="B313" s="258"/>
      <c r="C313" s="259"/>
      <c r="D313" s="249" t="s">
        <v>233</v>
      </c>
      <c r="E313" s="260" t="s">
        <v>1</v>
      </c>
      <c r="F313" s="261" t="s">
        <v>2530</v>
      </c>
      <c r="G313" s="259"/>
      <c r="H313" s="262">
        <v>6.5999999999999996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233</v>
      </c>
      <c r="AU313" s="268" t="s">
        <v>14</v>
      </c>
      <c r="AV313" s="14" t="s">
        <v>89</v>
      </c>
      <c r="AW313" s="14" t="s">
        <v>35</v>
      </c>
      <c r="AX313" s="14" t="s">
        <v>80</v>
      </c>
      <c r="AY313" s="268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2531</v>
      </c>
      <c r="G314" s="259"/>
      <c r="H314" s="262">
        <v>3.6859999999999999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14</v>
      </c>
      <c r="AV314" s="14" t="s">
        <v>89</v>
      </c>
      <c r="AW314" s="14" t="s">
        <v>35</v>
      </c>
      <c r="AX314" s="14" t="s">
        <v>80</v>
      </c>
      <c r="AY314" s="268" t="s">
        <v>222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2532</v>
      </c>
      <c r="G315" s="259"/>
      <c r="H315" s="262">
        <v>4.1820000000000004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14</v>
      </c>
      <c r="AV315" s="14" t="s">
        <v>89</v>
      </c>
      <c r="AW315" s="14" t="s">
        <v>35</v>
      </c>
      <c r="AX315" s="14" t="s">
        <v>80</v>
      </c>
      <c r="AY315" s="268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2533</v>
      </c>
      <c r="G316" s="259"/>
      <c r="H316" s="262">
        <v>8.1999999999999993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14</v>
      </c>
      <c r="AV316" s="14" t="s">
        <v>89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323.73500000000001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24.15" customHeight="1">
      <c r="A318" s="40"/>
      <c r="B318" s="41"/>
      <c r="C318" s="229" t="s">
        <v>267</v>
      </c>
      <c r="D318" s="229" t="s">
        <v>225</v>
      </c>
      <c r="E318" s="230" t="s">
        <v>2538</v>
      </c>
      <c r="F318" s="231" t="s">
        <v>2539</v>
      </c>
      <c r="G318" s="232" t="s">
        <v>329</v>
      </c>
      <c r="H318" s="233">
        <v>2.2789999999999999</v>
      </c>
      <c r="I318" s="234"/>
      <c r="J318" s="235">
        <f>ROUND(I318*H318,2)</f>
        <v>0</v>
      </c>
      <c r="K318" s="231" t="s">
        <v>229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1.0593999999999999</v>
      </c>
      <c r="R318" s="238">
        <f>Q318*H318</f>
        <v>2.4143725999999996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114</v>
      </c>
      <c r="AT318" s="240" t="s">
        <v>225</v>
      </c>
      <c r="AU318" s="240" t="s">
        <v>14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114</v>
      </c>
      <c r="BM318" s="240" t="s">
        <v>2540</v>
      </c>
    </row>
    <row r="319" s="2" customFormat="1">
      <c r="A319" s="40"/>
      <c r="B319" s="41"/>
      <c r="C319" s="42"/>
      <c r="D319" s="242" t="s">
        <v>231</v>
      </c>
      <c r="E319" s="42"/>
      <c r="F319" s="243" t="s">
        <v>2541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231</v>
      </c>
      <c r="AU319" s="19" t="s">
        <v>14</v>
      </c>
    </row>
    <row r="320" s="13" customFormat="1">
      <c r="A320" s="13"/>
      <c r="B320" s="247"/>
      <c r="C320" s="248"/>
      <c r="D320" s="249" t="s">
        <v>233</v>
      </c>
      <c r="E320" s="250" t="s">
        <v>1</v>
      </c>
      <c r="F320" s="251" t="s">
        <v>234</v>
      </c>
      <c r="G320" s="248"/>
      <c r="H320" s="250" t="s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233</v>
      </c>
      <c r="AU320" s="257" t="s">
        <v>14</v>
      </c>
      <c r="AV320" s="13" t="s">
        <v>87</v>
      </c>
      <c r="AW320" s="13" t="s">
        <v>35</v>
      </c>
      <c r="AX320" s="13" t="s">
        <v>80</v>
      </c>
      <c r="AY320" s="257" t="s">
        <v>222</v>
      </c>
    </row>
    <row r="321" s="13" customFormat="1">
      <c r="A321" s="13"/>
      <c r="B321" s="247"/>
      <c r="C321" s="248"/>
      <c r="D321" s="249" t="s">
        <v>233</v>
      </c>
      <c r="E321" s="250" t="s">
        <v>1</v>
      </c>
      <c r="F321" s="251" t="s">
        <v>235</v>
      </c>
      <c r="G321" s="248"/>
      <c r="H321" s="250" t="s">
        <v>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233</v>
      </c>
      <c r="AU321" s="257" t="s">
        <v>14</v>
      </c>
      <c r="AV321" s="13" t="s">
        <v>87</v>
      </c>
      <c r="AW321" s="13" t="s">
        <v>35</v>
      </c>
      <c r="AX321" s="13" t="s">
        <v>80</v>
      </c>
      <c r="AY321" s="257" t="s">
        <v>222</v>
      </c>
    </row>
    <row r="322" s="13" customFormat="1">
      <c r="A322" s="13"/>
      <c r="B322" s="247"/>
      <c r="C322" s="248"/>
      <c r="D322" s="249" t="s">
        <v>233</v>
      </c>
      <c r="E322" s="250" t="s">
        <v>1</v>
      </c>
      <c r="F322" s="251" t="s">
        <v>237</v>
      </c>
      <c r="G322" s="248"/>
      <c r="H322" s="250" t="s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233</v>
      </c>
      <c r="AU322" s="257" t="s">
        <v>14</v>
      </c>
      <c r="AV322" s="13" t="s">
        <v>87</v>
      </c>
      <c r="AW322" s="13" t="s">
        <v>35</v>
      </c>
      <c r="AX322" s="13" t="s">
        <v>80</v>
      </c>
      <c r="AY322" s="257" t="s">
        <v>222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2428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2542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2543</v>
      </c>
      <c r="G325" s="259"/>
      <c r="H325" s="262">
        <v>2.0720000000000001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14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2.0720000000000001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14</v>
      </c>
      <c r="AV326" s="15" t="s">
        <v>114</v>
      </c>
      <c r="AW326" s="15" t="s">
        <v>35</v>
      </c>
      <c r="AX326" s="15" t="s">
        <v>80</v>
      </c>
      <c r="AY326" s="279" t="s">
        <v>222</v>
      </c>
    </row>
    <row r="327" s="14" customFormat="1">
      <c r="A327" s="14"/>
      <c r="B327" s="258"/>
      <c r="C327" s="259"/>
      <c r="D327" s="249" t="s">
        <v>233</v>
      </c>
      <c r="E327" s="260" t="s">
        <v>1</v>
      </c>
      <c r="F327" s="261" t="s">
        <v>2544</v>
      </c>
      <c r="G327" s="259"/>
      <c r="H327" s="262">
        <v>2.2789999999999999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233</v>
      </c>
      <c r="AU327" s="268" t="s">
        <v>14</v>
      </c>
      <c r="AV327" s="14" t="s">
        <v>89</v>
      </c>
      <c r="AW327" s="14" t="s">
        <v>35</v>
      </c>
      <c r="AX327" s="14" t="s">
        <v>87</v>
      </c>
      <c r="AY327" s="268" t="s">
        <v>222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14</v>
      </c>
      <c r="F328" s="227" t="s">
        <v>448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P329</f>
        <v>0</v>
      </c>
      <c r="Q328" s="221"/>
      <c r="R328" s="222">
        <f>R329</f>
        <v>3.4439887999999996</v>
      </c>
      <c r="S328" s="221"/>
      <c r="T328" s="223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87</v>
      </c>
      <c r="AT328" s="225" t="s">
        <v>79</v>
      </c>
      <c r="AU328" s="225" t="s">
        <v>87</v>
      </c>
      <c r="AY328" s="224" t="s">
        <v>222</v>
      </c>
      <c r="BK328" s="226">
        <f>BK329</f>
        <v>0</v>
      </c>
    </row>
    <row r="329" s="12" customFormat="1" ht="20.88" customHeight="1">
      <c r="A329" s="12"/>
      <c r="B329" s="213"/>
      <c r="C329" s="214"/>
      <c r="D329" s="215" t="s">
        <v>79</v>
      </c>
      <c r="E329" s="227" t="s">
        <v>481</v>
      </c>
      <c r="F329" s="227" t="s">
        <v>555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SUM(P330:P337)</f>
        <v>0</v>
      </c>
      <c r="Q329" s="221"/>
      <c r="R329" s="222">
        <f>SUM(R330:R337)</f>
        <v>3.4439887999999996</v>
      </c>
      <c r="S329" s="221"/>
      <c r="T329" s="223">
        <f>SUM(T330:T337)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87</v>
      </c>
      <c r="AT329" s="225" t="s">
        <v>79</v>
      </c>
      <c r="AU329" s="225" t="s">
        <v>89</v>
      </c>
      <c r="AY329" s="224" t="s">
        <v>222</v>
      </c>
      <c r="BK329" s="226">
        <f>SUM(BK330:BK337)</f>
        <v>0</v>
      </c>
    </row>
    <row r="330" s="2" customFormat="1" ht="24.15" customHeight="1">
      <c r="A330" s="40"/>
      <c r="B330" s="41"/>
      <c r="C330" s="229" t="s">
        <v>316</v>
      </c>
      <c r="D330" s="229" t="s">
        <v>225</v>
      </c>
      <c r="E330" s="230" t="s">
        <v>2545</v>
      </c>
      <c r="F330" s="231" t="s">
        <v>2546</v>
      </c>
      <c r="G330" s="232" t="s">
        <v>526</v>
      </c>
      <c r="H330" s="233">
        <v>74.319999999999993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0.046339999999999999</v>
      </c>
      <c r="R330" s="238">
        <f>Q330*H330</f>
        <v>3.4439887999999996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114</v>
      </c>
      <c r="AT330" s="240" t="s">
        <v>225</v>
      </c>
      <c r="AU330" s="240" t="s">
        <v>14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2547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2548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14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234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235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14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2441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2549</v>
      </c>
      <c r="G336" s="259"/>
      <c r="H336" s="262">
        <v>74.319999999999993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14</v>
      </c>
      <c r="AV336" s="14" t="s">
        <v>89</v>
      </c>
      <c r="AW336" s="14" t="s">
        <v>35</v>
      </c>
      <c r="AX336" s="14" t="s">
        <v>80</v>
      </c>
      <c r="AY336" s="268" t="s">
        <v>222</v>
      </c>
    </row>
    <row r="337" s="15" customFormat="1">
      <c r="A337" s="15"/>
      <c r="B337" s="269"/>
      <c r="C337" s="270"/>
      <c r="D337" s="249" t="s">
        <v>233</v>
      </c>
      <c r="E337" s="271" t="s">
        <v>1</v>
      </c>
      <c r="F337" s="272" t="s">
        <v>242</v>
      </c>
      <c r="G337" s="270"/>
      <c r="H337" s="273">
        <v>74.319999999999993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233</v>
      </c>
      <c r="AU337" s="279" t="s">
        <v>14</v>
      </c>
      <c r="AV337" s="15" t="s">
        <v>114</v>
      </c>
      <c r="AW337" s="15" t="s">
        <v>35</v>
      </c>
      <c r="AX337" s="15" t="s">
        <v>87</v>
      </c>
      <c r="AY337" s="279" t="s">
        <v>222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305</v>
      </c>
      <c r="F338" s="227" t="s">
        <v>920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P339+P356</f>
        <v>0</v>
      </c>
      <c r="Q338" s="221"/>
      <c r="R338" s="222">
        <f>R339+R356</f>
        <v>22.179850000000002</v>
      </c>
      <c r="S338" s="221"/>
      <c r="T338" s="223">
        <f>T339+T356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79</v>
      </c>
      <c r="AU338" s="225" t="s">
        <v>87</v>
      </c>
      <c r="AY338" s="224" t="s">
        <v>222</v>
      </c>
      <c r="BK338" s="226">
        <f>BK339+BK356</f>
        <v>0</v>
      </c>
    </row>
    <row r="339" s="12" customFormat="1" ht="20.88" customHeight="1">
      <c r="A339" s="12"/>
      <c r="B339" s="213"/>
      <c r="C339" s="214"/>
      <c r="D339" s="215" t="s">
        <v>79</v>
      </c>
      <c r="E339" s="227" t="s">
        <v>937</v>
      </c>
      <c r="F339" s="227" t="s">
        <v>2550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22.179850000000002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79</v>
      </c>
      <c r="AU339" s="225" t="s">
        <v>89</v>
      </c>
      <c r="AY339" s="224" t="s">
        <v>222</v>
      </c>
      <c r="BK339" s="226">
        <f>SUM(BK340:BK355)</f>
        <v>0</v>
      </c>
    </row>
    <row r="340" s="2" customFormat="1" ht="24.15" customHeight="1">
      <c r="A340" s="40"/>
      <c r="B340" s="41"/>
      <c r="C340" s="229" t="s">
        <v>347</v>
      </c>
      <c r="D340" s="229" t="s">
        <v>225</v>
      </c>
      <c r="E340" s="230" t="s">
        <v>2551</v>
      </c>
      <c r="F340" s="231" t="s">
        <v>2552</v>
      </c>
      <c r="G340" s="232" t="s">
        <v>526</v>
      </c>
      <c r="H340" s="233">
        <v>77</v>
      </c>
      <c r="I340" s="234"/>
      <c r="J340" s="235">
        <f>ROUND(I340*H340,2)</f>
        <v>0</v>
      </c>
      <c r="K340" s="231" t="s">
        <v>229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0.14760999999999999</v>
      </c>
      <c r="R340" s="238">
        <f>Q340*H340</f>
        <v>11.365969999999999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114</v>
      </c>
      <c r="AT340" s="240" t="s">
        <v>225</v>
      </c>
      <c r="AU340" s="240" t="s">
        <v>14</v>
      </c>
      <c r="AY340" s="19" t="s">
        <v>222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87</v>
      </c>
      <c r="BK340" s="241">
        <f>ROUND(I340*H340,2)</f>
        <v>0</v>
      </c>
      <c r="BL340" s="19" t="s">
        <v>114</v>
      </c>
      <c r="BM340" s="240" t="s">
        <v>2553</v>
      </c>
    </row>
    <row r="341" s="2" customFormat="1">
      <c r="A341" s="40"/>
      <c r="B341" s="41"/>
      <c r="C341" s="42"/>
      <c r="D341" s="242" t="s">
        <v>231</v>
      </c>
      <c r="E341" s="42"/>
      <c r="F341" s="243" t="s">
        <v>2554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231</v>
      </c>
      <c r="AU341" s="19" t="s">
        <v>14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234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3" customFormat="1">
      <c r="A343" s="13"/>
      <c r="B343" s="247"/>
      <c r="C343" s="248"/>
      <c r="D343" s="249" t="s">
        <v>233</v>
      </c>
      <c r="E343" s="250" t="s">
        <v>1</v>
      </c>
      <c r="F343" s="251" t="s">
        <v>235</v>
      </c>
      <c r="G343" s="248"/>
      <c r="H343" s="250" t="s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233</v>
      </c>
      <c r="AU343" s="257" t="s">
        <v>14</v>
      </c>
      <c r="AV343" s="13" t="s">
        <v>87</v>
      </c>
      <c r="AW343" s="13" t="s">
        <v>35</v>
      </c>
      <c r="AX343" s="13" t="s">
        <v>80</v>
      </c>
      <c r="AY343" s="257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237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2428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14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2555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2466</v>
      </c>
      <c r="G347" s="259"/>
      <c r="H347" s="262">
        <v>77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14</v>
      </c>
      <c r="AV347" s="14" t="s">
        <v>89</v>
      </c>
      <c r="AW347" s="14" t="s">
        <v>35</v>
      </c>
      <c r="AX347" s="14" t="s">
        <v>80</v>
      </c>
      <c r="AY347" s="268" t="s">
        <v>222</v>
      </c>
    </row>
    <row r="348" s="15" customFormat="1">
      <c r="A348" s="15"/>
      <c r="B348" s="269"/>
      <c r="C348" s="270"/>
      <c r="D348" s="249" t="s">
        <v>233</v>
      </c>
      <c r="E348" s="271" t="s">
        <v>1</v>
      </c>
      <c r="F348" s="272" t="s">
        <v>242</v>
      </c>
      <c r="G348" s="270"/>
      <c r="H348" s="273">
        <v>77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233</v>
      </c>
      <c r="AU348" s="279" t="s">
        <v>14</v>
      </c>
      <c r="AV348" s="15" t="s">
        <v>114</v>
      </c>
      <c r="AW348" s="15" t="s">
        <v>35</v>
      </c>
      <c r="AX348" s="15" t="s">
        <v>87</v>
      </c>
      <c r="AY348" s="279" t="s">
        <v>222</v>
      </c>
    </row>
    <row r="349" s="2" customFormat="1" ht="16.5" customHeight="1">
      <c r="A349" s="40"/>
      <c r="B349" s="41"/>
      <c r="C349" s="280" t="s">
        <v>381</v>
      </c>
      <c r="D349" s="280" t="s">
        <v>367</v>
      </c>
      <c r="E349" s="281" t="s">
        <v>2556</v>
      </c>
      <c r="F349" s="282" t="s">
        <v>2557</v>
      </c>
      <c r="G349" s="283" t="s">
        <v>526</v>
      </c>
      <c r="H349" s="284">
        <v>77</v>
      </c>
      <c r="I349" s="285"/>
      <c r="J349" s="286">
        <f>ROUND(I349*H349,2)</f>
        <v>0</v>
      </c>
      <c r="K349" s="282" t="s">
        <v>229</v>
      </c>
      <c r="L349" s="287"/>
      <c r="M349" s="288" t="s">
        <v>1</v>
      </c>
      <c r="N349" s="289" t="s">
        <v>45</v>
      </c>
      <c r="O349" s="93"/>
      <c r="P349" s="238">
        <f>O349*H349</f>
        <v>0</v>
      </c>
      <c r="Q349" s="238">
        <v>0.14044000000000001</v>
      </c>
      <c r="R349" s="238">
        <f>Q349*H349</f>
        <v>10.813880000000001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299</v>
      </c>
      <c r="AT349" s="240" t="s">
        <v>367</v>
      </c>
      <c r="AU349" s="240" t="s">
        <v>14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114</v>
      </c>
      <c r="BM349" s="240" t="s">
        <v>2558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234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235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237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3" customFormat="1">
      <c r="A353" s="13"/>
      <c r="B353" s="247"/>
      <c r="C353" s="248"/>
      <c r="D353" s="249" t="s">
        <v>233</v>
      </c>
      <c r="E353" s="250" t="s">
        <v>1</v>
      </c>
      <c r="F353" s="251" t="s">
        <v>2428</v>
      </c>
      <c r="G353" s="248"/>
      <c r="H353" s="250" t="s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233</v>
      </c>
      <c r="AU353" s="257" t="s">
        <v>14</v>
      </c>
      <c r="AV353" s="13" t="s">
        <v>87</v>
      </c>
      <c r="AW353" s="13" t="s">
        <v>35</v>
      </c>
      <c r="AX353" s="13" t="s">
        <v>80</v>
      </c>
      <c r="AY353" s="257" t="s">
        <v>222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2559</v>
      </c>
      <c r="G354" s="259"/>
      <c r="H354" s="262">
        <v>77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14</v>
      </c>
      <c r="AV354" s="14" t="s">
        <v>89</v>
      </c>
      <c r="AW354" s="14" t="s">
        <v>35</v>
      </c>
      <c r="AX354" s="14" t="s">
        <v>80</v>
      </c>
      <c r="AY354" s="268" t="s">
        <v>222</v>
      </c>
    </row>
    <row r="355" s="15" customFormat="1">
      <c r="A355" s="15"/>
      <c r="B355" s="269"/>
      <c r="C355" s="270"/>
      <c r="D355" s="249" t="s">
        <v>233</v>
      </c>
      <c r="E355" s="271" t="s">
        <v>1</v>
      </c>
      <c r="F355" s="272" t="s">
        <v>242</v>
      </c>
      <c r="G355" s="270"/>
      <c r="H355" s="273">
        <v>77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233</v>
      </c>
      <c r="AU355" s="279" t="s">
        <v>14</v>
      </c>
      <c r="AV355" s="15" t="s">
        <v>114</v>
      </c>
      <c r="AW355" s="15" t="s">
        <v>35</v>
      </c>
      <c r="AX355" s="15" t="s">
        <v>87</v>
      </c>
      <c r="AY355" s="279" t="s">
        <v>222</v>
      </c>
    </row>
    <row r="356" s="12" customFormat="1" ht="20.88" customHeight="1">
      <c r="A356" s="12"/>
      <c r="B356" s="213"/>
      <c r="C356" s="214"/>
      <c r="D356" s="215" t="s">
        <v>79</v>
      </c>
      <c r="E356" s="227" t="s">
        <v>990</v>
      </c>
      <c r="F356" s="227" t="s">
        <v>1000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P357</f>
        <v>0</v>
      </c>
      <c r="Q356" s="221"/>
      <c r="R356" s="222">
        <f>R357</f>
        <v>0</v>
      </c>
      <c r="S356" s="221"/>
      <c r="T356" s="223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87</v>
      </c>
      <c r="AT356" s="225" t="s">
        <v>79</v>
      </c>
      <c r="AU356" s="225" t="s">
        <v>89</v>
      </c>
      <c r="AY356" s="224" t="s">
        <v>222</v>
      </c>
      <c r="BK356" s="226">
        <f>BK357</f>
        <v>0</v>
      </c>
    </row>
    <row r="357" s="17" customFormat="1" ht="20.88" customHeight="1">
      <c r="A357" s="17"/>
      <c r="B357" s="301"/>
      <c r="C357" s="302"/>
      <c r="D357" s="303" t="s">
        <v>79</v>
      </c>
      <c r="E357" s="303" t="s">
        <v>1001</v>
      </c>
      <c r="F357" s="303" t="s">
        <v>1002</v>
      </c>
      <c r="G357" s="302"/>
      <c r="H357" s="302"/>
      <c r="I357" s="304"/>
      <c r="J357" s="305">
        <f>BK357</f>
        <v>0</v>
      </c>
      <c r="K357" s="302"/>
      <c r="L357" s="306"/>
      <c r="M357" s="307"/>
      <c r="N357" s="308"/>
      <c r="O357" s="308"/>
      <c r="P357" s="309">
        <f>SUM(P358:P359)</f>
        <v>0</v>
      </c>
      <c r="Q357" s="308"/>
      <c r="R357" s="309">
        <f>SUM(R358:R359)</f>
        <v>0</v>
      </c>
      <c r="S357" s="308"/>
      <c r="T357" s="310">
        <f>SUM(T358:T359)</f>
        <v>0</v>
      </c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R357" s="311" t="s">
        <v>87</v>
      </c>
      <c r="AT357" s="312" t="s">
        <v>79</v>
      </c>
      <c r="AU357" s="312" t="s">
        <v>14</v>
      </c>
      <c r="AY357" s="311" t="s">
        <v>222</v>
      </c>
      <c r="BK357" s="313">
        <f>SUM(BK358:BK359)</f>
        <v>0</v>
      </c>
    </row>
    <row r="358" s="2" customFormat="1" ht="16.5" customHeight="1">
      <c r="A358" s="40"/>
      <c r="B358" s="41"/>
      <c r="C358" s="229" t="s">
        <v>388</v>
      </c>
      <c r="D358" s="229" t="s">
        <v>225</v>
      </c>
      <c r="E358" s="230" t="s">
        <v>1004</v>
      </c>
      <c r="F358" s="231" t="s">
        <v>1005</v>
      </c>
      <c r="G358" s="232" t="s">
        <v>329</v>
      </c>
      <c r="H358" s="233">
        <v>407.87900000000002</v>
      </c>
      <c r="I358" s="234"/>
      <c r="J358" s="235">
        <f>ROUND(I358*H358,2)</f>
        <v>0</v>
      </c>
      <c r="K358" s="231" t="s">
        <v>229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114</v>
      </c>
      <c r="AT358" s="240" t="s">
        <v>225</v>
      </c>
      <c r="AU358" s="240" t="s">
        <v>114</v>
      </c>
      <c r="AY358" s="19" t="s">
        <v>222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87</v>
      </c>
      <c r="BK358" s="241">
        <f>ROUND(I358*H358,2)</f>
        <v>0</v>
      </c>
      <c r="BL358" s="19" t="s">
        <v>114</v>
      </c>
      <c r="BM358" s="240" t="s">
        <v>1006</v>
      </c>
    </row>
    <row r="359" s="2" customFormat="1">
      <c r="A359" s="40"/>
      <c r="B359" s="41"/>
      <c r="C359" s="42"/>
      <c r="D359" s="242" t="s">
        <v>231</v>
      </c>
      <c r="E359" s="42"/>
      <c r="F359" s="243" t="s">
        <v>1007</v>
      </c>
      <c r="G359" s="42"/>
      <c r="H359" s="42"/>
      <c r="I359" s="244"/>
      <c r="J359" s="42"/>
      <c r="K359" s="42"/>
      <c r="L359" s="46"/>
      <c r="M359" s="318"/>
      <c r="N359" s="319"/>
      <c r="O359" s="320"/>
      <c r="P359" s="320"/>
      <c r="Q359" s="320"/>
      <c r="R359" s="320"/>
      <c r="S359" s="320"/>
      <c r="T359" s="321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231</v>
      </c>
      <c r="AU359" s="19" t="s">
        <v>114</v>
      </c>
    </row>
    <row r="360" s="2" customFormat="1" ht="6.96" customHeight="1">
      <c r="A360" s="40"/>
      <c r="B360" s="68"/>
      <c r="C360" s="69"/>
      <c r="D360" s="69"/>
      <c r="E360" s="69"/>
      <c r="F360" s="69"/>
      <c r="G360" s="69"/>
      <c r="H360" s="69"/>
      <c r="I360" s="69"/>
      <c r="J360" s="69"/>
      <c r="K360" s="69"/>
      <c r="L360" s="46"/>
      <c r="M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</sheetData>
  <sheetProtection sheet="1" autoFilter="0" formatColumns="0" formatRows="0" objects="1" scenarios="1" spinCount="100000" saltValue="BgMuhdvRHIWySbj0Cj8pPDsoy8Bue3M/5mpSnFE/b2Mw3HxS6H3qx+iiLv+i/qTerzbZvyr5VnvoGUYVBLYNdQ==" hashValue="F20M0sTll/4exsr9YaRO/gYM+EaLaBL42wST8+CEs3JDNphzdpL6FZNPN/VkTp4iEqeCCN9ic79fbJ74YDFSpA==" algorithmName="SHA-512" password="CC35"/>
  <autoFilter ref="C133:K3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hyperlinks>
    <hyperlink ref="F139" r:id="rId1" display="https://podminky.urs.cz/item/CS_URS_2024_01/132251253"/>
    <hyperlink ref="F150" r:id="rId2" display="https://podminky.urs.cz/item/CS_URS_2024_01/162751117"/>
    <hyperlink ref="F158" r:id="rId3" display="https://podminky.urs.cz/item/CS_URS_2024_01/162751119"/>
    <hyperlink ref="F166" r:id="rId4" display="https://podminky.urs.cz/item/CS_URS_2024_01/171201231"/>
    <hyperlink ref="F170" r:id="rId5" display="https://podminky.urs.cz/item/CS_URS_2024_01/171251201"/>
    <hyperlink ref="F175" r:id="rId6" display="https://podminky.urs.cz/item/CS_URS_2024_01/175151201"/>
    <hyperlink ref="F201" r:id="rId7" display="https://podminky.urs.cz/item/CS_URS_2024_01/212751104"/>
    <hyperlink ref="F211" r:id="rId8" display="https://podminky.urs.cz/item/CS_URS_2024_01/274321411"/>
    <hyperlink ref="F228" r:id="rId9" display="https://podminky.urs.cz/item/CS_URS_2024_01/274351121"/>
    <hyperlink ref="F237" r:id="rId10" display="https://podminky.urs.cz/item/CS_URS_2024_01/274351122"/>
    <hyperlink ref="F246" r:id="rId11" display="https://podminky.urs.cz/item/CS_URS_2024_01/274361821"/>
    <hyperlink ref="F256" r:id="rId12" display="https://podminky.urs.cz/item/CS_URS_2024_01/279321346"/>
    <hyperlink ref="F277" r:id="rId13" display="https://podminky.urs.cz/item/CS_URS_2024_01/279351121"/>
    <hyperlink ref="F298" r:id="rId14" display="https://podminky.urs.cz/item/CS_URS_2024_01/279351122"/>
    <hyperlink ref="F319" r:id="rId15" display="https://podminky.urs.cz/item/CS_URS_2024_01/279361821"/>
    <hyperlink ref="F331" r:id="rId16" display="https://podminky.urs.cz/item/CS_URS_2024_01/348272515"/>
    <hyperlink ref="F341" r:id="rId17" display="https://podminky.urs.cz/item/CS_URS_2024_01/935111211"/>
    <hyperlink ref="F359" r:id="rId18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2560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29. 5. 2024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ROUND((SUM(BE129:BE198)),  2)</f>
        <v>0</v>
      </c>
      <c r="G35" s="40"/>
      <c r="H35" s="40"/>
      <c r="I35" s="167">
        <v>0.20999999999999999</v>
      </c>
      <c r="J35" s="166">
        <f>ROUND(((SUM(BE129:BE198))*I35),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ROUND((SUM(BF129:BF198)),  2)</f>
        <v>0</v>
      </c>
      <c r="G36" s="40"/>
      <c r="H36" s="40"/>
      <c r="I36" s="167">
        <v>0.12</v>
      </c>
      <c r="J36" s="166">
        <f>ROUND(((SUM(BF129:BF198))*I36),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ROUND((SUM(BG129:BG198)),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ROUND((SUM(BH129:BH198)),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ROUND((SUM(BI129:BI198)),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29. 5. 2024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178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180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181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97"/>
      <c r="C103" s="135"/>
      <c r="D103" s="198" t="s">
        <v>182</v>
      </c>
      <c r="E103" s="199"/>
      <c r="F103" s="199"/>
      <c r="G103" s="199"/>
      <c r="H103" s="199"/>
      <c r="I103" s="199"/>
      <c r="J103" s="200">
        <f>J149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183</v>
      </c>
      <c r="E104" s="194"/>
      <c r="F104" s="194"/>
      <c r="G104" s="194"/>
      <c r="H104" s="194"/>
      <c r="I104" s="194"/>
      <c r="J104" s="195">
        <f>J152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2561</v>
      </c>
      <c r="E105" s="199"/>
      <c r="F105" s="199"/>
      <c r="G105" s="199"/>
      <c r="H105" s="199"/>
      <c r="I105" s="199"/>
      <c r="J105" s="200">
        <f>J153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2562</v>
      </c>
      <c r="E106" s="194"/>
      <c r="F106" s="194"/>
      <c r="G106" s="194"/>
      <c r="H106" s="194"/>
      <c r="I106" s="194"/>
      <c r="J106" s="195">
        <f>J184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2563</v>
      </c>
      <c r="E107" s="199"/>
      <c r="F107" s="199"/>
      <c r="G107" s="199"/>
      <c r="H107" s="199"/>
      <c r="I107" s="199"/>
      <c r="J107" s="200">
        <f>J185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5" t="s">
        <v>207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6" t="str">
        <f>E7</f>
        <v>Výstavba výjezdové základny ZZS KVK v Lubech</v>
      </c>
      <c r="F117" s="34"/>
      <c r="G117" s="34"/>
      <c r="H117" s="34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3"/>
      <c r="C118" s="34" t="s">
        <v>150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186" t="s">
        <v>151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152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D.1.3 - Požárně bezpečnostní řešení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F14</f>
        <v>Luby</v>
      </c>
      <c r="G123" s="42"/>
      <c r="H123" s="42"/>
      <c r="I123" s="34" t="s">
        <v>22</v>
      </c>
      <c r="J123" s="81" t="str">
        <f>IF(J14="","",J14)</f>
        <v>29. 5. 2024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E17</f>
        <v>Zdravotnická záchranná služba KVK, p. o.</v>
      </c>
      <c r="G125" s="42"/>
      <c r="H125" s="42"/>
      <c r="I125" s="34" t="s">
        <v>31</v>
      </c>
      <c r="J125" s="38" t="str">
        <f>E23</f>
        <v>PR architekti s.r.o.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29</v>
      </c>
      <c r="D126" s="42"/>
      <c r="E126" s="42"/>
      <c r="F126" s="29" t="str">
        <f>IF(E20="","",E20)</f>
        <v>Vyplň údaj</v>
      </c>
      <c r="G126" s="42"/>
      <c r="H126" s="42"/>
      <c r="I126" s="34" t="s">
        <v>36</v>
      </c>
      <c r="J126" s="38" t="str">
        <f>E26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208</v>
      </c>
      <c r="D128" s="205" t="s">
        <v>65</v>
      </c>
      <c r="E128" s="205" t="s">
        <v>61</v>
      </c>
      <c r="F128" s="205" t="s">
        <v>62</v>
      </c>
      <c r="G128" s="205" t="s">
        <v>209</v>
      </c>
      <c r="H128" s="205" t="s">
        <v>210</v>
      </c>
      <c r="I128" s="205" t="s">
        <v>211</v>
      </c>
      <c r="J128" s="205" t="s">
        <v>156</v>
      </c>
      <c r="K128" s="206" t="s">
        <v>212</v>
      </c>
      <c r="L128" s="207"/>
      <c r="M128" s="102" t="s">
        <v>1</v>
      </c>
      <c r="N128" s="103" t="s">
        <v>44</v>
      </c>
      <c r="O128" s="103" t="s">
        <v>213</v>
      </c>
      <c r="P128" s="103" t="s">
        <v>214</v>
      </c>
      <c r="Q128" s="103" t="s">
        <v>215</v>
      </c>
      <c r="R128" s="103" t="s">
        <v>216</v>
      </c>
      <c r="S128" s="103" t="s">
        <v>217</v>
      </c>
      <c r="T128" s="104" t="s">
        <v>218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219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P130+P152+P184</f>
        <v>0</v>
      </c>
      <c r="Q129" s="106"/>
      <c r="R129" s="210">
        <f>R130+R152+R184</f>
        <v>0.054099999999999995</v>
      </c>
      <c r="S129" s="106"/>
      <c r="T129" s="211">
        <f>T130+T152+T184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79</v>
      </c>
      <c r="AU129" s="19" t="s">
        <v>158</v>
      </c>
      <c r="BK129" s="212">
        <f>BK130+BK152+BK184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220</v>
      </c>
      <c r="F130" s="216" t="s">
        <v>221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0.047719999999999999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79</v>
      </c>
      <c r="AU130" s="225" t="s">
        <v>80</v>
      </c>
      <c r="AY130" s="224" t="s">
        <v>222</v>
      </c>
      <c r="BK130" s="226">
        <f>BK131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305</v>
      </c>
      <c r="F131" s="227" t="s">
        <v>920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P132+P148</f>
        <v>0</v>
      </c>
      <c r="Q131" s="221"/>
      <c r="R131" s="222">
        <f>R132+R148</f>
        <v>0.047719999999999999</v>
      </c>
      <c r="S131" s="221"/>
      <c r="T131" s="223">
        <f>T132+T148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79</v>
      </c>
      <c r="AU131" s="225" t="s">
        <v>87</v>
      </c>
      <c r="AY131" s="224" t="s">
        <v>222</v>
      </c>
      <c r="BK131" s="226">
        <f>BK132+BK148</f>
        <v>0</v>
      </c>
    </row>
    <row r="132" s="12" customFormat="1" ht="20.88" customHeight="1">
      <c r="A132" s="12"/>
      <c r="B132" s="213"/>
      <c r="C132" s="214"/>
      <c r="D132" s="215" t="s">
        <v>79</v>
      </c>
      <c r="E132" s="227" t="s">
        <v>946</v>
      </c>
      <c r="F132" s="227" t="s">
        <v>978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SUM(P133:P147)</f>
        <v>0</v>
      </c>
      <c r="Q132" s="221"/>
      <c r="R132" s="222">
        <f>SUM(R133:R147)</f>
        <v>0.047719999999999999</v>
      </c>
      <c r="S132" s="221"/>
      <c r="T132" s="223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87</v>
      </c>
      <c r="AT132" s="225" t="s">
        <v>79</v>
      </c>
      <c r="AU132" s="225" t="s">
        <v>89</v>
      </c>
      <c r="AY132" s="224" t="s">
        <v>222</v>
      </c>
      <c r="BK132" s="226">
        <f>SUM(BK133:BK147)</f>
        <v>0</v>
      </c>
    </row>
    <row r="133" s="2" customFormat="1" ht="16.5" customHeight="1">
      <c r="A133" s="40"/>
      <c r="B133" s="41"/>
      <c r="C133" s="229" t="s">
        <v>87</v>
      </c>
      <c r="D133" s="229" t="s">
        <v>225</v>
      </c>
      <c r="E133" s="230" t="s">
        <v>2564</v>
      </c>
      <c r="F133" s="231" t="s">
        <v>2565</v>
      </c>
      <c r="G133" s="232" t="s">
        <v>477</v>
      </c>
      <c r="H133" s="233">
        <v>4</v>
      </c>
      <c r="I133" s="234"/>
      <c r="J133" s="235">
        <f>ROUND(I133*H133,2)</f>
        <v>0</v>
      </c>
      <c r="K133" s="231" t="s">
        <v>229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0.00018000000000000001</v>
      </c>
      <c r="R133" s="238">
        <f>Q133*H133</f>
        <v>0.00072000000000000005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114</v>
      </c>
      <c r="AT133" s="240" t="s">
        <v>225</v>
      </c>
      <c r="AU133" s="240" t="s">
        <v>14</v>
      </c>
      <c r="AY133" s="19" t="s">
        <v>222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87</v>
      </c>
      <c r="BK133" s="241">
        <f>ROUND(I133*H133,2)</f>
        <v>0</v>
      </c>
      <c r="BL133" s="19" t="s">
        <v>114</v>
      </c>
      <c r="BM133" s="240" t="s">
        <v>2566</v>
      </c>
    </row>
    <row r="134" s="2" customFormat="1">
      <c r="A134" s="40"/>
      <c r="B134" s="41"/>
      <c r="C134" s="42"/>
      <c r="D134" s="242" t="s">
        <v>231</v>
      </c>
      <c r="E134" s="42"/>
      <c r="F134" s="243" t="s">
        <v>2567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231</v>
      </c>
      <c r="AU134" s="19" t="s">
        <v>14</v>
      </c>
    </row>
    <row r="135" s="13" customFormat="1">
      <c r="A135" s="13"/>
      <c r="B135" s="247"/>
      <c r="C135" s="248"/>
      <c r="D135" s="249" t="s">
        <v>233</v>
      </c>
      <c r="E135" s="250" t="s">
        <v>1</v>
      </c>
      <c r="F135" s="251" t="s">
        <v>234</v>
      </c>
      <c r="G135" s="248"/>
      <c r="H135" s="250" t="s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233</v>
      </c>
      <c r="AU135" s="257" t="s">
        <v>14</v>
      </c>
      <c r="AV135" s="13" t="s">
        <v>87</v>
      </c>
      <c r="AW135" s="13" t="s">
        <v>35</v>
      </c>
      <c r="AX135" s="13" t="s">
        <v>80</v>
      </c>
      <c r="AY135" s="257" t="s">
        <v>222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2568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237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1559</v>
      </c>
      <c r="G138" s="259"/>
      <c r="H138" s="262">
        <v>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14</v>
      </c>
      <c r="AV138" s="14" t="s">
        <v>89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4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14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16.5" customHeight="1">
      <c r="A140" s="40"/>
      <c r="B140" s="41"/>
      <c r="C140" s="280" t="s">
        <v>89</v>
      </c>
      <c r="D140" s="280" t="s">
        <v>367</v>
      </c>
      <c r="E140" s="281" t="s">
        <v>2569</v>
      </c>
      <c r="F140" s="282" t="s">
        <v>2570</v>
      </c>
      <c r="G140" s="283" t="s">
        <v>477</v>
      </c>
      <c r="H140" s="284">
        <v>3</v>
      </c>
      <c r="I140" s="285"/>
      <c r="J140" s="286">
        <f>ROUND(I140*H140,2)</f>
        <v>0</v>
      </c>
      <c r="K140" s="282" t="s">
        <v>229</v>
      </c>
      <c r="L140" s="287"/>
      <c r="M140" s="288" t="s">
        <v>1</v>
      </c>
      <c r="N140" s="289" t="s">
        <v>45</v>
      </c>
      <c r="O140" s="93"/>
      <c r="P140" s="238">
        <f>O140*H140</f>
        <v>0</v>
      </c>
      <c r="Q140" s="238">
        <v>0.012</v>
      </c>
      <c r="R140" s="238">
        <f>Q140*H140</f>
        <v>0.036000000000000004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299</v>
      </c>
      <c r="AT140" s="240" t="s">
        <v>367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2571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2572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4" customFormat="1">
      <c r="A142" s="14"/>
      <c r="B142" s="258"/>
      <c r="C142" s="259"/>
      <c r="D142" s="249" t="s">
        <v>233</v>
      </c>
      <c r="E142" s="260" t="s">
        <v>1</v>
      </c>
      <c r="F142" s="261" t="s">
        <v>995</v>
      </c>
      <c r="G142" s="259"/>
      <c r="H142" s="262">
        <v>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233</v>
      </c>
      <c r="AU142" s="268" t="s">
        <v>14</v>
      </c>
      <c r="AV142" s="14" t="s">
        <v>89</v>
      </c>
      <c r="AW142" s="14" t="s">
        <v>35</v>
      </c>
      <c r="AX142" s="14" t="s">
        <v>80</v>
      </c>
      <c r="AY142" s="268" t="s">
        <v>222</v>
      </c>
    </row>
    <row r="143" s="15" customFormat="1">
      <c r="A143" s="15"/>
      <c r="B143" s="269"/>
      <c r="C143" s="270"/>
      <c r="D143" s="249" t="s">
        <v>233</v>
      </c>
      <c r="E143" s="271" t="s">
        <v>1</v>
      </c>
      <c r="F143" s="272" t="s">
        <v>242</v>
      </c>
      <c r="G143" s="270"/>
      <c r="H143" s="273">
        <v>3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233</v>
      </c>
      <c r="AU143" s="279" t="s">
        <v>14</v>
      </c>
      <c r="AV143" s="15" t="s">
        <v>114</v>
      </c>
      <c r="AW143" s="15" t="s">
        <v>35</v>
      </c>
      <c r="AX143" s="15" t="s">
        <v>87</v>
      </c>
      <c r="AY143" s="279" t="s">
        <v>222</v>
      </c>
    </row>
    <row r="144" s="2" customFormat="1" ht="16.5" customHeight="1">
      <c r="A144" s="40"/>
      <c r="B144" s="41"/>
      <c r="C144" s="280" t="s">
        <v>14</v>
      </c>
      <c r="D144" s="280" t="s">
        <v>367</v>
      </c>
      <c r="E144" s="281" t="s">
        <v>2573</v>
      </c>
      <c r="F144" s="282" t="s">
        <v>2574</v>
      </c>
      <c r="G144" s="283" t="s">
        <v>477</v>
      </c>
      <c r="H144" s="284">
        <v>1</v>
      </c>
      <c r="I144" s="285"/>
      <c r="J144" s="286">
        <f>ROUND(I144*H144,2)</f>
        <v>0</v>
      </c>
      <c r="K144" s="282" t="s">
        <v>229</v>
      </c>
      <c r="L144" s="287"/>
      <c r="M144" s="288" t="s">
        <v>1</v>
      </c>
      <c r="N144" s="289" t="s">
        <v>45</v>
      </c>
      <c r="O144" s="93"/>
      <c r="P144" s="238">
        <f>O144*H144</f>
        <v>0</v>
      </c>
      <c r="Q144" s="238">
        <v>0.010999999999999999</v>
      </c>
      <c r="R144" s="238">
        <f>Q144*H144</f>
        <v>0.010999999999999999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299</v>
      </c>
      <c r="AT144" s="240" t="s">
        <v>367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2575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2576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1142</v>
      </c>
      <c r="G146" s="259"/>
      <c r="H146" s="262">
        <v>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990</v>
      </c>
      <c r="F148" s="227" t="s">
        <v>1000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BK149</f>
        <v>0</v>
      </c>
    </row>
    <row r="149" s="17" customFormat="1" ht="20.88" customHeight="1">
      <c r="A149" s="17"/>
      <c r="B149" s="301"/>
      <c r="C149" s="302"/>
      <c r="D149" s="303" t="s">
        <v>79</v>
      </c>
      <c r="E149" s="303" t="s">
        <v>1001</v>
      </c>
      <c r="F149" s="303" t="s">
        <v>1002</v>
      </c>
      <c r="G149" s="302"/>
      <c r="H149" s="302"/>
      <c r="I149" s="304"/>
      <c r="J149" s="305">
        <f>BK149</f>
        <v>0</v>
      </c>
      <c r="K149" s="302"/>
      <c r="L149" s="306"/>
      <c r="M149" s="307"/>
      <c r="N149" s="308"/>
      <c r="O149" s="308"/>
      <c r="P149" s="309">
        <f>SUM(P150:P151)</f>
        <v>0</v>
      </c>
      <c r="Q149" s="308"/>
      <c r="R149" s="309">
        <f>SUM(R150:R151)</f>
        <v>0</v>
      </c>
      <c r="S149" s="308"/>
      <c r="T149" s="310">
        <f>SUM(T150:T151)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311" t="s">
        <v>87</v>
      </c>
      <c r="AT149" s="312" t="s">
        <v>79</v>
      </c>
      <c r="AU149" s="312" t="s">
        <v>14</v>
      </c>
      <c r="AY149" s="311" t="s">
        <v>222</v>
      </c>
      <c r="BK149" s="313">
        <f>SUM(BK150:BK151)</f>
        <v>0</v>
      </c>
    </row>
    <row r="150" s="2" customFormat="1" ht="16.5" customHeight="1">
      <c r="A150" s="40"/>
      <c r="B150" s="41"/>
      <c r="C150" s="229" t="s">
        <v>114</v>
      </c>
      <c r="D150" s="229" t="s">
        <v>225</v>
      </c>
      <c r="E150" s="230" t="s">
        <v>1004</v>
      </c>
      <c r="F150" s="231" t="s">
        <v>1005</v>
      </c>
      <c r="G150" s="232" t="s">
        <v>329</v>
      </c>
      <c r="H150" s="233">
        <v>0.048000000000000001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114</v>
      </c>
      <c r="AT150" s="240" t="s">
        <v>225</v>
      </c>
      <c r="AU150" s="240" t="s">
        <v>114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114</v>
      </c>
      <c r="BM150" s="240" t="s">
        <v>2577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1007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114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1008</v>
      </c>
      <c r="F152" s="216" t="s">
        <v>1009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</f>
        <v>0</v>
      </c>
      <c r="Q152" s="221"/>
      <c r="R152" s="222">
        <f>R153</f>
        <v>0.0063800000000000003</v>
      </c>
      <c r="S152" s="221"/>
      <c r="T152" s="22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89</v>
      </c>
      <c r="AT152" s="225" t="s">
        <v>79</v>
      </c>
      <c r="AU152" s="225" t="s">
        <v>80</v>
      </c>
      <c r="AY152" s="224" t="s">
        <v>222</v>
      </c>
      <c r="BK152" s="226">
        <f>BK153</f>
        <v>0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2578</v>
      </c>
      <c r="F153" s="227" t="s">
        <v>2579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SUM(P154:P183)</f>
        <v>0</v>
      </c>
      <c r="Q153" s="221"/>
      <c r="R153" s="222">
        <f>SUM(R154:R183)</f>
        <v>0.0063800000000000003</v>
      </c>
      <c r="S153" s="221"/>
      <c r="T153" s="223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89</v>
      </c>
      <c r="AT153" s="225" t="s">
        <v>79</v>
      </c>
      <c r="AU153" s="225" t="s">
        <v>87</v>
      </c>
      <c r="AY153" s="224" t="s">
        <v>222</v>
      </c>
      <c r="BK153" s="226">
        <f>SUM(BK154:BK183)</f>
        <v>0</v>
      </c>
    </row>
    <row r="154" s="2" customFormat="1" ht="33" customHeight="1">
      <c r="A154" s="40"/>
      <c r="B154" s="41"/>
      <c r="C154" s="229" t="s">
        <v>276</v>
      </c>
      <c r="D154" s="229" t="s">
        <v>225</v>
      </c>
      <c r="E154" s="230" t="s">
        <v>2580</v>
      </c>
      <c r="F154" s="231" t="s">
        <v>2581</v>
      </c>
      <c r="G154" s="232" t="s">
        <v>477</v>
      </c>
      <c r="H154" s="233">
        <v>5</v>
      </c>
      <c r="I154" s="234"/>
      <c r="J154" s="235">
        <f>ROUND(I154*H154,2)</f>
        <v>0</v>
      </c>
      <c r="K154" s="231" t="s">
        <v>1230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0.00022000000000000001</v>
      </c>
      <c r="R154" s="238">
        <f>Q154*H154</f>
        <v>0.0011000000000000001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114</v>
      </c>
      <c r="AT154" s="240" t="s">
        <v>225</v>
      </c>
      <c r="AU154" s="240" t="s">
        <v>89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114</v>
      </c>
      <c r="BM154" s="240" t="s">
        <v>2582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234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89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2568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89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237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89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4" customFormat="1">
      <c r="A158" s="14"/>
      <c r="B158" s="258"/>
      <c r="C158" s="259"/>
      <c r="D158" s="249" t="s">
        <v>233</v>
      </c>
      <c r="E158" s="260" t="s">
        <v>1</v>
      </c>
      <c r="F158" s="261" t="s">
        <v>1130</v>
      </c>
      <c r="G158" s="259"/>
      <c r="H158" s="262">
        <v>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233</v>
      </c>
      <c r="AU158" s="268" t="s">
        <v>89</v>
      </c>
      <c r="AV158" s="14" t="s">
        <v>89</v>
      </c>
      <c r="AW158" s="14" t="s">
        <v>35</v>
      </c>
      <c r="AX158" s="14" t="s">
        <v>80</v>
      </c>
      <c r="AY158" s="268" t="s">
        <v>222</v>
      </c>
    </row>
    <row r="159" s="15" customFormat="1">
      <c r="A159" s="15"/>
      <c r="B159" s="269"/>
      <c r="C159" s="270"/>
      <c r="D159" s="249" t="s">
        <v>233</v>
      </c>
      <c r="E159" s="271" t="s">
        <v>1</v>
      </c>
      <c r="F159" s="272" t="s">
        <v>242</v>
      </c>
      <c r="G159" s="270"/>
      <c r="H159" s="273">
        <v>5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233</v>
      </c>
      <c r="AU159" s="279" t="s">
        <v>89</v>
      </c>
      <c r="AV159" s="15" t="s">
        <v>114</v>
      </c>
      <c r="AW159" s="15" t="s">
        <v>35</v>
      </c>
      <c r="AX159" s="15" t="s">
        <v>87</v>
      </c>
      <c r="AY159" s="279" t="s">
        <v>222</v>
      </c>
    </row>
    <row r="160" s="2" customFormat="1" ht="33" customHeight="1">
      <c r="A160" s="40"/>
      <c r="B160" s="41"/>
      <c r="C160" s="229" t="s">
        <v>283</v>
      </c>
      <c r="D160" s="229" t="s">
        <v>225</v>
      </c>
      <c r="E160" s="230" t="s">
        <v>2583</v>
      </c>
      <c r="F160" s="231" t="s">
        <v>2584</v>
      </c>
      <c r="G160" s="232" t="s">
        <v>477</v>
      </c>
      <c r="H160" s="233">
        <v>3</v>
      </c>
      <c r="I160" s="234"/>
      <c r="J160" s="235">
        <f>ROUND(I160*H160,2)</f>
        <v>0</v>
      </c>
      <c r="K160" s="231" t="s">
        <v>1230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0.00025000000000000001</v>
      </c>
      <c r="R160" s="238">
        <f>Q160*H160</f>
        <v>0.00075000000000000002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267</v>
      </c>
      <c r="AT160" s="240" t="s">
        <v>225</v>
      </c>
      <c r="AU160" s="240" t="s">
        <v>89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267</v>
      </c>
      <c r="BM160" s="240" t="s">
        <v>2585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234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89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2568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89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237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89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995</v>
      </c>
      <c r="G164" s="259"/>
      <c r="H164" s="262">
        <v>3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89</v>
      </c>
      <c r="AV164" s="14" t="s">
        <v>89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3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89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33" customHeight="1">
      <c r="A166" s="40"/>
      <c r="B166" s="41"/>
      <c r="C166" s="229" t="s">
        <v>293</v>
      </c>
      <c r="D166" s="229" t="s">
        <v>225</v>
      </c>
      <c r="E166" s="230" t="s">
        <v>2586</v>
      </c>
      <c r="F166" s="231" t="s">
        <v>2587</v>
      </c>
      <c r="G166" s="232" t="s">
        <v>477</v>
      </c>
      <c r="H166" s="233">
        <v>4</v>
      </c>
      <c r="I166" s="234"/>
      <c r="J166" s="235">
        <f>ROUND(I166*H166,2)</f>
        <v>0</v>
      </c>
      <c r="K166" s="231" t="s">
        <v>1230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0.00042000000000000002</v>
      </c>
      <c r="R166" s="238">
        <f>Q166*H166</f>
        <v>0.0016800000000000001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267</v>
      </c>
      <c r="AT166" s="240" t="s">
        <v>225</v>
      </c>
      <c r="AU166" s="240" t="s">
        <v>89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267</v>
      </c>
      <c r="BM166" s="240" t="s">
        <v>2588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234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89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2568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89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237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89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4" customFormat="1">
      <c r="A170" s="14"/>
      <c r="B170" s="258"/>
      <c r="C170" s="259"/>
      <c r="D170" s="249" t="s">
        <v>233</v>
      </c>
      <c r="E170" s="260" t="s">
        <v>1</v>
      </c>
      <c r="F170" s="261" t="s">
        <v>1559</v>
      </c>
      <c r="G170" s="259"/>
      <c r="H170" s="262">
        <v>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233</v>
      </c>
      <c r="AU170" s="268" t="s">
        <v>89</v>
      </c>
      <c r="AV170" s="14" t="s">
        <v>89</v>
      </c>
      <c r="AW170" s="14" t="s">
        <v>35</v>
      </c>
      <c r="AX170" s="14" t="s">
        <v>80</v>
      </c>
      <c r="AY170" s="268" t="s">
        <v>222</v>
      </c>
    </row>
    <row r="171" s="15" customFormat="1">
      <c r="A171" s="15"/>
      <c r="B171" s="269"/>
      <c r="C171" s="270"/>
      <c r="D171" s="249" t="s">
        <v>233</v>
      </c>
      <c r="E171" s="271" t="s">
        <v>1</v>
      </c>
      <c r="F171" s="272" t="s">
        <v>242</v>
      </c>
      <c r="G171" s="270"/>
      <c r="H171" s="273">
        <v>4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233</v>
      </c>
      <c r="AU171" s="279" t="s">
        <v>89</v>
      </c>
      <c r="AV171" s="15" t="s">
        <v>114</v>
      </c>
      <c r="AW171" s="15" t="s">
        <v>35</v>
      </c>
      <c r="AX171" s="15" t="s">
        <v>87</v>
      </c>
      <c r="AY171" s="279" t="s">
        <v>222</v>
      </c>
    </row>
    <row r="172" s="2" customFormat="1" ht="33" customHeight="1">
      <c r="A172" s="40"/>
      <c r="B172" s="41"/>
      <c r="C172" s="229" t="s">
        <v>299</v>
      </c>
      <c r="D172" s="229" t="s">
        <v>225</v>
      </c>
      <c r="E172" s="230" t="s">
        <v>2589</v>
      </c>
      <c r="F172" s="231" t="s">
        <v>2590</v>
      </c>
      <c r="G172" s="232" t="s">
        <v>477</v>
      </c>
      <c r="H172" s="233">
        <v>5</v>
      </c>
      <c r="I172" s="234"/>
      <c r="J172" s="235">
        <f>ROUND(I172*H172,2)</f>
        <v>0</v>
      </c>
      <c r="K172" s="231" t="s">
        <v>1230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0.00021000000000000001</v>
      </c>
      <c r="R172" s="238">
        <f>Q172*H172</f>
        <v>0.0010500000000000002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267</v>
      </c>
      <c r="AT172" s="240" t="s">
        <v>225</v>
      </c>
      <c r="AU172" s="240" t="s">
        <v>89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267</v>
      </c>
      <c r="BM172" s="240" t="s">
        <v>2591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234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89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2568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89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237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89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4" customFormat="1">
      <c r="A176" s="14"/>
      <c r="B176" s="258"/>
      <c r="C176" s="259"/>
      <c r="D176" s="249" t="s">
        <v>233</v>
      </c>
      <c r="E176" s="260" t="s">
        <v>1</v>
      </c>
      <c r="F176" s="261" t="s">
        <v>1130</v>
      </c>
      <c r="G176" s="259"/>
      <c r="H176" s="262">
        <v>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233</v>
      </c>
      <c r="AU176" s="268" t="s">
        <v>89</v>
      </c>
      <c r="AV176" s="14" t="s">
        <v>89</v>
      </c>
      <c r="AW176" s="14" t="s">
        <v>35</v>
      </c>
      <c r="AX176" s="14" t="s">
        <v>80</v>
      </c>
      <c r="AY176" s="268" t="s">
        <v>222</v>
      </c>
    </row>
    <row r="177" s="15" customFormat="1">
      <c r="A177" s="15"/>
      <c r="B177" s="269"/>
      <c r="C177" s="270"/>
      <c r="D177" s="249" t="s">
        <v>233</v>
      </c>
      <c r="E177" s="271" t="s">
        <v>1</v>
      </c>
      <c r="F177" s="272" t="s">
        <v>242</v>
      </c>
      <c r="G177" s="270"/>
      <c r="H177" s="273">
        <v>5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233</v>
      </c>
      <c r="AU177" s="279" t="s">
        <v>89</v>
      </c>
      <c r="AV177" s="15" t="s">
        <v>114</v>
      </c>
      <c r="AW177" s="15" t="s">
        <v>35</v>
      </c>
      <c r="AX177" s="15" t="s">
        <v>87</v>
      </c>
      <c r="AY177" s="279" t="s">
        <v>222</v>
      </c>
    </row>
    <row r="178" s="2" customFormat="1" ht="33" customHeight="1">
      <c r="A178" s="40"/>
      <c r="B178" s="41"/>
      <c r="C178" s="229" t="s">
        <v>305</v>
      </c>
      <c r="D178" s="229" t="s">
        <v>225</v>
      </c>
      <c r="E178" s="230" t="s">
        <v>2592</v>
      </c>
      <c r="F178" s="231" t="s">
        <v>2593</v>
      </c>
      <c r="G178" s="232" t="s">
        <v>477</v>
      </c>
      <c r="H178" s="233">
        <v>4</v>
      </c>
      <c r="I178" s="234"/>
      <c r="J178" s="235">
        <f>ROUND(I178*H178,2)</f>
        <v>0</v>
      </c>
      <c r="K178" s="231" t="s">
        <v>1230</v>
      </c>
      <c r="L178" s="46"/>
      <c r="M178" s="236" t="s">
        <v>1</v>
      </c>
      <c r="N178" s="237" t="s">
        <v>45</v>
      </c>
      <c r="O178" s="93"/>
      <c r="P178" s="238">
        <f>O178*H178</f>
        <v>0</v>
      </c>
      <c r="Q178" s="238">
        <v>0.00044999999999999999</v>
      </c>
      <c r="R178" s="238">
        <f>Q178*H178</f>
        <v>0.0018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267</v>
      </c>
      <c r="AT178" s="240" t="s">
        <v>225</v>
      </c>
      <c r="AU178" s="240" t="s">
        <v>89</v>
      </c>
      <c r="AY178" s="19" t="s">
        <v>222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87</v>
      </c>
      <c r="BK178" s="241">
        <f>ROUND(I178*H178,2)</f>
        <v>0</v>
      </c>
      <c r="BL178" s="19" t="s">
        <v>267</v>
      </c>
      <c r="BM178" s="240" t="s">
        <v>2594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234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89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2568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89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3" customFormat="1">
      <c r="A181" s="13"/>
      <c r="B181" s="247"/>
      <c r="C181" s="248"/>
      <c r="D181" s="249" t="s">
        <v>233</v>
      </c>
      <c r="E181" s="250" t="s">
        <v>1</v>
      </c>
      <c r="F181" s="251" t="s">
        <v>237</v>
      </c>
      <c r="G181" s="248"/>
      <c r="H181" s="250" t="s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233</v>
      </c>
      <c r="AU181" s="257" t="s">
        <v>89</v>
      </c>
      <c r="AV181" s="13" t="s">
        <v>87</v>
      </c>
      <c r="AW181" s="13" t="s">
        <v>35</v>
      </c>
      <c r="AX181" s="13" t="s">
        <v>80</v>
      </c>
      <c r="AY181" s="257" t="s">
        <v>222</v>
      </c>
    </row>
    <row r="182" s="14" customFormat="1">
      <c r="A182" s="14"/>
      <c r="B182" s="258"/>
      <c r="C182" s="259"/>
      <c r="D182" s="249" t="s">
        <v>233</v>
      </c>
      <c r="E182" s="260" t="s">
        <v>1</v>
      </c>
      <c r="F182" s="261" t="s">
        <v>1559</v>
      </c>
      <c r="G182" s="259"/>
      <c r="H182" s="262">
        <v>4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233</v>
      </c>
      <c r="AU182" s="268" t="s">
        <v>89</v>
      </c>
      <c r="AV182" s="14" t="s">
        <v>89</v>
      </c>
      <c r="AW182" s="14" t="s">
        <v>35</v>
      </c>
      <c r="AX182" s="14" t="s">
        <v>80</v>
      </c>
      <c r="AY182" s="268" t="s">
        <v>222</v>
      </c>
    </row>
    <row r="183" s="15" customFormat="1">
      <c r="A183" s="15"/>
      <c r="B183" s="269"/>
      <c r="C183" s="270"/>
      <c r="D183" s="249" t="s">
        <v>233</v>
      </c>
      <c r="E183" s="271" t="s">
        <v>1</v>
      </c>
      <c r="F183" s="272" t="s">
        <v>242</v>
      </c>
      <c r="G183" s="270"/>
      <c r="H183" s="273">
        <v>4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9" t="s">
        <v>233</v>
      </c>
      <c r="AU183" s="279" t="s">
        <v>89</v>
      </c>
      <c r="AV183" s="15" t="s">
        <v>114</v>
      </c>
      <c r="AW183" s="15" t="s">
        <v>35</v>
      </c>
      <c r="AX183" s="15" t="s">
        <v>87</v>
      </c>
      <c r="AY183" s="279" t="s">
        <v>222</v>
      </c>
    </row>
    <row r="184" s="12" customFormat="1" ht="25.92" customHeight="1">
      <c r="A184" s="12"/>
      <c r="B184" s="213"/>
      <c r="C184" s="214"/>
      <c r="D184" s="215" t="s">
        <v>79</v>
      </c>
      <c r="E184" s="216" t="s">
        <v>367</v>
      </c>
      <c r="F184" s="216" t="s">
        <v>2595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P185</f>
        <v>0</v>
      </c>
      <c r="Q184" s="221"/>
      <c r="R184" s="222">
        <f>R185</f>
        <v>0</v>
      </c>
      <c r="S184" s="221"/>
      <c r="T184" s="223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14</v>
      </c>
      <c r="AT184" s="225" t="s">
        <v>79</v>
      </c>
      <c r="AU184" s="225" t="s">
        <v>80</v>
      </c>
      <c r="AY184" s="224" t="s">
        <v>222</v>
      </c>
      <c r="BK184" s="226">
        <f>BK185</f>
        <v>0</v>
      </c>
    </row>
    <row r="185" s="12" customFormat="1" ht="22.8" customHeight="1">
      <c r="A185" s="12"/>
      <c r="B185" s="213"/>
      <c r="C185" s="214"/>
      <c r="D185" s="215" t="s">
        <v>79</v>
      </c>
      <c r="E185" s="227" t="s">
        <v>2596</v>
      </c>
      <c r="F185" s="227" t="s">
        <v>2597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SUM(P186:P198)</f>
        <v>0</v>
      </c>
      <c r="Q185" s="221"/>
      <c r="R185" s="222">
        <f>SUM(R186:R198)</f>
        <v>0</v>
      </c>
      <c r="S185" s="221"/>
      <c r="T185" s="22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14</v>
      </c>
      <c r="AT185" s="225" t="s">
        <v>79</v>
      </c>
      <c r="AU185" s="225" t="s">
        <v>87</v>
      </c>
      <c r="AY185" s="224" t="s">
        <v>222</v>
      </c>
      <c r="BK185" s="226">
        <f>SUM(BK186:BK198)</f>
        <v>0</v>
      </c>
    </row>
    <row r="186" s="2" customFormat="1" ht="24.15" customHeight="1">
      <c r="A186" s="40"/>
      <c r="B186" s="41"/>
      <c r="C186" s="229" t="s">
        <v>318</v>
      </c>
      <c r="D186" s="229" t="s">
        <v>225</v>
      </c>
      <c r="E186" s="230" t="s">
        <v>2598</v>
      </c>
      <c r="F186" s="231" t="s">
        <v>2599</v>
      </c>
      <c r="G186" s="232" t="s">
        <v>477</v>
      </c>
      <c r="H186" s="233">
        <v>27</v>
      </c>
      <c r="I186" s="234"/>
      <c r="J186" s="235">
        <f>ROUND(I186*H186,2)</f>
        <v>0</v>
      </c>
      <c r="K186" s="231" t="s">
        <v>229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611</v>
      </c>
      <c r="AT186" s="240" t="s">
        <v>225</v>
      </c>
      <c r="AU186" s="240" t="s">
        <v>89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611</v>
      </c>
      <c r="BM186" s="240" t="s">
        <v>2600</v>
      </c>
    </row>
    <row r="187" s="2" customFormat="1">
      <c r="A187" s="40"/>
      <c r="B187" s="41"/>
      <c r="C187" s="42"/>
      <c r="D187" s="242" t="s">
        <v>231</v>
      </c>
      <c r="E187" s="42"/>
      <c r="F187" s="243" t="s">
        <v>2601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231</v>
      </c>
      <c r="AU187" s="19" t="s">
        <v>89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234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89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2568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89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237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89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4" customFormat="1">
      <c r="A191" s="14"/>
      <c r="B191" s="258"/>
      <c r="C191" s="259"/>
      <c r="D191" s="249" t="s">
        <v>233</v>
      </c>
      <c r="E191" s="260" t="s">
        <v>1</v>
      </c>
      <c r="F191" s="261" t="s">
        <v>2602</v>
      </c>
      <c r="G191" s="259"/>
      <c r="H191" s="262">
        <v>27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233</v>
      </c>
      <c r="AU191" s="268" t="s">
        <v>89</v>
      </c>
      <c r="AV191" s="14" t="s">
        <v>89</v>
      </c>
      <c r="AW191" s="14" t="s">
        <v>35</v>
      </c>
      <c r="AX191" s="14" t="s">
        <v>80</v>
      </c>
      <c r="AY191" s="268" t="s">
        <v>222</v>
      </c>
    </row>
    <row r="192" s="15" customFormat="1">
      <c r="A192" s="15"/>
      <c r="B192" s="269"/>
      <c r="C192" s="270"/>
      <c r="D192" s="249" t="s">
        <v>233</v>
      </c>
      <c r="E192" s="271" t="s">
        <v>1</v>
      </c>
      <c r="F192" s="272" t="s">
        <v>242</v>
      </c>
      <c r="G192" s="270"/>
      <c r="H192" s="273">
        <v>27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233</v>
      </c>
      <c r="AU192" s="279" t="s">
        <v>89</v>
      </c>
      <c r="AV192" s="15" t="s">
        <v>114</v>
      </c>
      <c r="AW192" s="15" t="s">
        <v>35</v>
      </c>
      <c r="AX192" s="15" t="s">
        <v>87</v>
      </c>
      <c r="AY192" s="279" t="s">
        <v>222</v>
      </c>
    </row>
    <row r="193" s="2" customFormat="1" ht="24.15" customHeight="1">
      <c r="A193" s="40"/>
      <c r="B193" s="41"/>
      <c r="C193" s="280" t="s">
        <v>326</v>
      </c>
      <c r="D193" s="280" t="s">
        <v>367</v>
      </c>
      <c r="E193" s="281" t="s">
        <v>2603</v>
      </c>
      <c r="F193" s="282" t="s">
        <v>2604</v>
      </c>
      <c r="G193" s="283" t="s">
        <v>477</v>
      </c>
      <c r="H193" s="284">
        <v>15</v>
      </c>
      <c r="I193" s="285"/>
      <c r="J193" s="286">
        <f>ROUND(I193*H193,2)</f>
        <v>0</v>
      </c>
      <c r="K193" s="282" t="s">
        <v>229</v>
      </c>
      <c r="L193" s="287"/>
      <c r="M193" s="288" t="s">
        <v>1</v>
      </c>
      <c r="N193" s="289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1153</v>
      </c>
      <c r="AT193" s="240" t="s">
        <v>367</v>
      </c>
      <c r="AU193" s="240" t="s">
        <v>89</v>
      </c>
      <c r="AY193" s="19" t="s">
        <v>222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87</v>
      </c>
      <c r="BK193" s="241">
        <f>ROUND(I193*H193,2)</f>
        <v>0</v>
      </c>
      <c r="BL193" s="19" t="s">
        <v>1153</v>
      </c>
      <c r="BM193" s="240" t="s">
        <v>2605</v>
      </c>
    </row>
    <row r="194" s="2" customFormat="1" ht="24.15" customHeight="1">
      <c r="A194" s="40"/>
      <c r="B194" s="41"/>
      <c r="C194" s="280" t="s">
        <v>8</v>
      </c>
      <c r="D194" s="280" t="s">
        <v>367</v>
      </c>
      <c r="E194" s="281" t="s">
        <v>2606</v>
      </c>
      <c r="F194" s="282" t="s">
        <v>2607</v>
      </c>
      <c r="G194" s="283" t="s">
        <v>477</v>
      </c>
      <c r="H194" s="284">
        <v>12</v>
      </c>
      <c r="I194" s="285"/>
      <c r="J194" s="286">
        <f>ROUND(I194*H194,2)</f>
        <v>0</v>
      </c>
      <c r="K194" s="282" t="s">
        <v>229</v>
      </c>
      <c r="L194" s="287"/>
      <c r="M194" s="288" t="s">
        <v>1</v>
      </c>
      <c r="N194" s="289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1153</v>
      </c>
      <c r="AT194" s="240" t="s">
        <v>367</v>
      </c>
      <c r="AU194" s="240" t="s">
        <v>89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1153</v>
      </c>
      <c r="BM194" s="240" t="s">
        <v>2608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2609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89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2610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89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2611</v>
      </c>
      <c r="G197" s="259"/>
      <c r="H197" s="262">
        <v>12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89</v>
      </c>
      <c r="AV197" s="14" t="s">
        <v>89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12</v>
      </c>
      <c r="I198" s="274"/>
      <c r="J198" s="270"/>
      <c r="K198" s="270"/>
      <c r="L198" s="275"/>
      <c r="M198" s="315"/>
      <c r="N198" s="316"/>
      <c r="O198" s="316"/>
      <c r="P198" s="316"/>
      <c r="Q198" s="316"/>
      <c r="R198" s="316"/>
      <c r="S198" s="316"/>
      <c r="T198" s="31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89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2" customFormat="1" ht="6.96" customHeight="1">
      <c r="A199" s="40"/>
      <c r="B199" s="68"/>
      <c r="C199" s="69"/>
      <c r="D199" s="69"/>
      <c r="E199" s="69"/>
      <c r="F199" s="69"/>
      <c r="G199" s="69"/>
      <c r="H199" s="69"/>
      <c r="I199" s="69"/>
      <c r="J199" s="69"/>
      <c r="K199" s="69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y/rJ4vbREoPuH40WxmFlIFTgMjIXobnrpolkN5F3PMJVk5d2mUkWDZaRzJIqxrkZoLOVGa4+Xq/g351A1MqJvQ==" hashValue="aO4m3MRCbbsfEQqjcND26Mvs23Uqy8n6VXvPmmsx+sHHqGWa8thF9JyXnVN/Phc6BvdCyCtcoovl6YRr/7SJvw==" algorithmName="SHA-512" password="CC35"/>
  <autoFilter ref="C128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4_01/953943211"/>
    <hyperlink ref="F151" r:id="rId2" display="https://podminky.urs.cz/item/CS_URS_2024_01/998011001"/>
    <hyperlink ref="F187" r:id="rId3" display="https://podminky.urs.cz/item/CS_URS_2024_01/2100209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2613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2614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ROUND((SUM(BE130:BE360)),  2)</f>
        <v>0</v>
      </c>
      <c r="G37" s="40"/>
      <c r="H37" s="40"/>
      <c r="I37" s="167">
        <v>0.20999999999999999</v>
      </c>
      <c r="J37" s="166">
        <f>ROUND(((SUM(BE130:BE360))*I37),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ROUND((SUM(BF130:BF360)),  2)</f>
        <v>0</v>
      </c>
      <c r="G38" s="40"/>
      <c r="H38" s="40"/>
      <c r="I38" s="167">
        <v>0.12</v>
      </c>
      <c r="J38" s="166">
        <f>ROUND(((SUM(BF130:BF360))*I38),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ROUND((SUM(BG130:BG360)),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ROUND((SUM(BH130:BH360)),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ROUND((SUM(BI130:BI360)),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2613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D.1.4.1 -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2615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2616</v>
      </c>
      <c r="E103" s="199"/>
      <c r="F103" s="199"/>
      <c r="G103" s="199"/>
      <c r="H103" s="199"/>
      <c r="I103" s="199"/>
      <c r="J103" s="200">
        <f>J156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2617</v>
      </c>
      <c r="E104" s="199"/>
      <c r="F104" s="199"/>
      <c r="G104" s="199"/>
      <c r="H104" s="199"/>
      <c r="I104" s="199"/>
      <c r="J104" s="200">
        <f>J183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2618</v>
      </c>
      <c r="E105" s="199"/>
      <c r="F105" s="199"/>
      <c r="G105" s="199"/>
      <c r="H105" s="199"/>
      <c r="I105" s="199"/>
      <c r="J105" s="200">
        <f>J286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207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Výstavba výjezdové základny ZZS KVK v Lubech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150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151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152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22" t="s">
        <v>2612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2613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D.1.4.1 - Vytápění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>Luby</v>
      </c>
      <c r="G124" s="42"/>
      <c r="H124" s="42"/>
      <c r="I124" s="34" t="s">
        <v>22</v>
      </c>
      <c r="J124" s="81" t="str">
        <f>IF(J16="","",J16)</f>
        <v>29. 5. 2024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Zdravotnická záchranná služba KVK, p. o.</v>
      </c>
      <c r="G126" s="42"/>
      <c r="H126" s="42"/>
      <c r="I126" s="34" t="s">
        <v>31</v>
      </c>
      <c r="J126" s="38" t="str">
        <f>E25</f>
        <v>PR architekti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29</v>
      </c>
      <c r="D127" s="42"/>
      <c r="E127" s="42"/>
      <c r="F127" s="29" t="str">
        <f>IF(E22="","",E22)</f>
        <v>Vyplň údaj</v>
      </c>
      <c r="G127" s="42"/>
      <c r="H127" s="42"/>
      <c r="I127" s="34" t="s">
        <v>36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208</v>
      </c>
      <c r="D129" s="205" t="s">
        <v>65</v>
      </c>
      <c r="E129" s="205" t="s">
        <v>61</v>
      </c>
      <c r="F129" s="205" t="s">
        <v>62</v>
      </c>
      <c r="G129" s="205" t="s">
        <v>209</v>
      </c>
      <c r="H129" s="205" t="s">
        <v>210</v>
      </c>
      <c r="I129" s="205" t="s">
        <v>211</v>
      </c>
      <c r="J129" s="205" t="s">
        <v>156</v>
      </c>
      <c r="K129" s="206" t="s">
        <v>212</v>
      </c>
      <c r="L129" s="207"/>
      <c r="M129" s="102" t="s">
        <v>1</v>
      </c>
      <c r="N129" s="103" t="s">
        <v>44</v>
      </c>
      <c r="O129" s="103" t="s">
        <v>213</v>
      </c>
      <c r="P129" s="103" t="s">
        <v>214</v>
      </c>
      <c r="Q129" s="103" t="s">
        <v>215</v>
      </c>
      <c r="R129" s="103" t="s">
        <v>216</v>
      </c>
      <c r="S129" s="103" t="s">
        <v>217</v>
      </c>
      <c r="T129" s="104" t="s">
        <v>218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219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P131+P356</f>
        <v>0</v>
      </c>
      <c r="Q130" s="106"/>
      <c r="R130" s="210">
        <f>R131+R356</f>
        <v>1.20692</v>
      </c>
      <c r="S130" s="106"/>
      <c r="T130" s="211">
        <f>T131+T356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79</v>
      </c>
      <c r="AU130" s="19" t="s">
        <v>158</v>
      </c>
      <c r="BK130" s="212">
        <f>BK131+BK356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1008</v>
      </c>
      <c r="F131" s="216" t="s">
        <v>1009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P132+P156+P183+P286</f>
        <v>0</v>
      </c>
      <c r="Q131" s="221"/>
      <c r="R131" s="222">
        <f>R132+R156+R183+R286</f>
        <v>1.20692</v>
      </c>
      <c r="S131" s="221"/>
      <c r="T131" s="223">
        <f>T132+T156+T183+T286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79</v>
      </c>
      <c r="AU131" s="225" t="s">
        <v>80</v>
      </c>
      <c r="AY131" s="224" t="s">
        <v>222</v>
      </c>
      <c r="BK131" s="226">
        <f>BK132+BK156+BK183+BK286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2619</v>
      </c>
      <c r="F132" s="227" t="s">
        <v>2620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SUM(P133:P155)</f>
        <v>0</v>
      </c>
      <c r="Q132" s="221"/>
      <c r="R132" s="222">
        <f>SUM(R133:R155)</f>
        <v>0.37702999999999998</v>
      </c>
      <c r="S132" s="221"/>
      <c r="T132" s="223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79</v>
      </c>
      <c r="AU132" s="225" t="s">
        <v>87</v>
      </c>
      <c r="AY132" s="224" t="s">
        <v>222</v>
      </c>
      <c r="BK132" s="226">
        <f>SUM(BK133:BK155)</f>
        <v>0</v>
      </c>
    </row>
    <row r="133" s="2" customFormat="1" ht="33" customHeight="1">
      <c r="A133" s="40"/>
      <c r="B133" s="41"/>
      <c r="C133" s="229" t="s">
        <v>87</v>
      </c>
      <c r="D133" s="229" t="s">
        <v>225</v>
      </c>
      <c r="E133" s="230" t="s">
        <v>2621</v>
      </c>
      <c r="F133" s="231" t="s">
        <v>2622</v>
      </c>
      <c r="G133" s="232" t="s">
        <v>1223</v>
      </c>
      <c r="H133" s="233">
        <v>1</v>
      </c>
      <c r="I133" s="234"/>
      <c r="J133" s="235">
        <f>ROUND(I133*H133,2)</f>
        <v>0</v>
      </c>
      <c r="K133" s="231" t="s">
        <v>229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0.1762</v>
      </c>
      <c r="R133" s="238">
        <f>Q133*H133</f>
        <v>0.1762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267</v>
      </c>
      <c r="AT133" s="240" t="s">
        <v>225</v>
      </c>
      <c r="AU133" s="240" t="s">
        <v>89</v>
      </c>
      <c r="AY133" s="19" t="s">
        <v>222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87</v>
      </c>
      <c r="BK133" s="241">
        <f>ROUND(I133*H133,2)</f>
        <v>0</v>
      </c>
      <c r="BL133" s="19" t="s">
        <v>267</v>
      </c>
      <c r="BM133" s="240" t="s">
        <v>89</v>
      </c>
    </row>
    <row r="134" s="2" customFormat="1">
      <c r="A134" s="40"/>
      <c r="B134" s="41"/>
      <c r="C134" s="42"/>
      <c r="D134" s="242" t="s">
        <v>231</v>
      </c>
      <c r="E134" s="42"/>
      <c r="F134" s="243" t="s">
        <v>2623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231</v>
      </c>
      <c r="AU134" s="19" t="s">
        <v>89</v>
      </c>
    </row>
    <row r="135" s="13" customFormat="1">
      <c r="A135" s="13"/>
      <c r="B135" s="247"/>
      <c r="C135" s="248"/>
      <c r="D135" s="249" t="s">
        <v>233</v>
      </c>
      <c r="E135" s="250" t="s">
        <v>1</v>
      </c>
      <c r="F135" s="251" t="s">
        <v>234</v>
      </c>
      <c r="G135" s="248"/>
      <c r="H135" s="250" t="s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233</v>
      </c>
      <c r="AU135" s="257" t="s">
        <v>89</v>
      </c>
      <c r="AV135" s="13" t="s">
        <v>87</v>
      </c>
      <c r="AW135" s="13" t="s">
        <v>35</v>
      </c>
      <c r="AX135" s="13" t="s">
        <v>80</v>
      </c>
      <c r="AY135" s="257" t="s">
        <v>222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2624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89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237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89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1142</v>
      </c>
      <c r="G138" s="259"/>
      <c r="H138" s="262">
        <v>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89</v>
      </c>
      <c r="AV138" s="14" t="s">
        <v>89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1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89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37.8" customHeight="1">
      <c r="A140" s="40"/>
      <c r="B140" s="41"/>
      <c r="C140" s="229" t="s">
        <v>89</v>
      </c>
      <c r="D140" s="229" t="s">
        <v>225</v>
      </c>
      <c r="E140" s="230" t="s">
        <v>2625</v>
      </c>
      <c r="F140" s="231" t="s">
        <v>2626</v>
      </c>
      <c r="G140" s="232" t="s">
        <v>1223</v>
      </c>
      <c r="H140" s="233">
        <v>1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0.0096299999999999997</v>
      </c>
      <c r="R140" s="238">
        <f>Q140*H140</f>
        <v>0.0096299999999999997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267</v>
      </c>
      <c r="AT140" s="240" t="s">
        <v>225</v>
      </c>
      <c r="AU140" s="240" t="s">
        <v>89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267</v>
      </c>
      <c r="BM140" s="240" t="s">
        <v>114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2627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89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234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89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2624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89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237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89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1142</v>
      </c>
      <c r="G145" s="259"/>
      <c r="H145" s="262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89</v>
      </c>
      <c r="AV145" s="14" t="s">
        <v>89</v>
      </c>
      <c r="AW145" s="14" t="s">
        <v>35</v>
      </c>
      <c r="AX145" s="14" t="s">
        <v>80</v>
      </c>
      <c r="AY145" s="268" t="s">
        <v>222</v>
      </c>
    </row>
    <row r="146" s="15" customFormat="1">
      <c r="A146" s="15"/>
      <c r="B146" s="269"/>
      <c r="C146" s="270"/>
      <c r="D146" s="249" t="s">
        <v>233</v>
      </c>
      <c r="E146" s="271" t="s">
        <v>1</v>
      </c>
      <c r="F146" s="272" t="s">
        <v>242</v>
      </c>
      <c r="G146" s="270"/>
      <c r="H146" s="273">
        <v>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233</v>
      </c>
      <c r="AU146" s="279" t="s">
        <v>89</v>
      </c>
      <c r="AV146" s="15" t="s">
        <v>114</v>
      </c>
      <c r="AW146" s="15" t="s">
        <v>35</v>
      </c>
      <c r="AX146" s="15" t="s">
        <v>87</v>
      </c>
      <c r="AY146" s="279" t="s">
        <v>222</v>
      </c>
    </row>
    <row r="147" s="2" customFormat="1" ht="37.8" customHeight="1">
      <c r="A147" s="40"/>
      <c r="B147" s="41"/>
      <c r="C147" s="229" t="s">
        <v>14</v>
      </c>
      <c r="D147" s="229" t="s">
        <v>225</v>
      </c>
      <c r="E147" s="230" t="s">
        <v>2628</v>
      </c>
      <c r="F147" s="231" t="s">
        <v>2629</v>
      </c>
      <c r="G147" s="232" t="s">
        <v>1223</v>
      </c>
      <c r="H147" s="233">
        <v>1</v>
      </c>
      <c r="I147" s="234"/>
      <c r="J147" s="235">
        <f>ROUND(I147*H147,2)</f>
        <v>0</v>
      </c>
      <c r="K147" s="231" t="s">
        <v>229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0.19120000000000001</v>
      </c>
      <c r="R147" s="238">
        <f>Q147*H147</f>
        <v>0.19120000000000001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267</v>
      </c>
      <c r="AT147" s="240" t="s">
        <v>225</v>
      </c>
      <c r="AU147" s="240" t="s">
        <v>89</v>
      </c>
      <c r="AY147" s="19" t="s">
        <v>222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87</v>
      </c>
      <c r="BK147" s="241">
        <f>ROUND(I147*H147,2)</f>
        <v>0</v>
      </c>
      <c r="BL147" s="19" t="s">
        <v>267</v>
      </c>
      <c r="BM147" s="240" t="s">
        <v>2630</v>
      </c>
    </row>
    <row r="148" s="2" customFormat="1">
      <c r="A148" s="40"/>
      <c r="B148" s="41"/>
      <c r="C148" s="42"/>
      <c r="D148" s="242" t="s">
        <v>231</v>
      </c>
      <c r="E148" s="42"/>
      <c r="F148" s="243" t="s">
        <v>2631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231</v>
      </c>
      <c r="AU148" s="19" t="s">
        <v>89</v>
      </c>
    </row>
    <row r="149" s="13" customFormat="1">
      <c r="A149" s="13"/>
      <c r="B149" s="247"/>
      <c r="C149" s="248"/>
      <c r="D149" s="249" t="s">
        <v>233</v>
      </c>
      <c r="E149" s="250" t="s">
        <v>1</v>
      </c>
      <c r="F149" s="251" t="s">
        <v>234</v>
      </c>
      <c r="G149" s="248"/>
      <c r="H149" s="250" t="s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233</v>
      </c>
      <c r="AU149" s="257" t="s">
        <v>89</v>
      </c>
      <c r="AV149" s="13" t="s">
        <v>87</v>
      </c>
      <c r="AW149" s="13" t="s">
        <v>35</v>
      </c>
      <c r="AX149" s="13" t="s">
        <v>80</v>
      </c>
      <c r="AY149" s="257" t="s">
        <v>222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2624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89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237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89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1142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89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89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21.75" customHeight="1">
      <c r="A154" s="40"/>
      <c r="B154" s="41"/>
      <c r="C154" s="229" t="s">
        <v>114</v>
      </c>
      <c r="D154" s="229" t="s">
        <v>225</v>
      </c>
      <c r="E154" s="230" t="s">
        <v>2632</v>
      </c>
      <c r="F154" s="231" t="s">
        <v>2633</v>
      </c>
      <c r="G154" s="232" t="s">
        <v>329</v>
      </c>
      <c r="H154" s="233">
        <v>0.377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267</v>
      </c>
      <c r="AT154" s="240" t="s">
        <v>225</v>
      </c>
      <c r="AU154" s="240" t="s">
        <v>89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267</v>
      </c>
      <c r="BM154" s="240" t="s">
        <v>299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2634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89</v>
      </c>
    </row>
    <row r="156" s="12" customFormat="1" ht="22.8" customHeight="1">
      <c r="A156" s="12"/>
      <c r="B156" s="213"/>
      <c r="C156" s="214"/>
      <c r="D156" s="215" t="s">
        <v>79</v>
      </c>
      <c r="E156" s="227" t="s">
        <v>2635</v>
      </c>
      <c r="F156" s="227" t="s">
        <v>2636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SUM(P157:P182)</f>
        <v>0</v>
      </c>
      <c r="Q156" s="221"/>
      <c r="R156" s="222">
        <f>SUM(R157:R182)</f>
        <v>0.072179999999999994</v>
      </c>
      <c r="S156" s="221"/>
      <c r="T156" s="223">
        <f>SUM(T157:T182)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89</v>
      </c>
      <c r="AT156" s="225" t="s">
        <v>79</v>
      </c>
      <c r="AU156" s="225" t="s">
        <v>87</v>
      </c>
      <c r="AY156" s="224" t="s">
        <v>222</v>
      </c>
      <c r="BK156" s="226">
        <f>SUM(BK157:BK182)</f>
        <v>0</v>
      </c>
    </row>
    <row r="157" s="2" customFormat="1" ht="24.15" customHeight="1">
      <c r="A157" s="40"/>
      <c r="B157" s="41"/>
      <c r="C157" s="229" t="s">
        <v>276</v>
      </c>
      <c r="D157" s="229" t="s">
        <v>225</v>
      </c>
      <c r="E157" s="230" t="s">
        <v>2637</v>
      </c>
      <c r="F157" s="231" t="s">
        <v>2638</v>
      </c>
      <c r="G157" s="232" t="s">
        <v>526</v>
      </c>
      <c r="H157" s="233">
        <v>26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0.0012700000000000001</v>
      </c>
      <c r="R157" s="238">
        <f>Q157*H157</f>
        <v>0.033020000000000001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267</v>
      </c>
      <c r="AT157" s="240" t="s">
        <v>225</v>
      </c>
      <c r="AU157" s="240" t="s">
        <v>89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267</v>
      </c>
      <c r="BM157" s="240" t="s">
        <v>318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2639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89</v>
      </c>
    </row>
    <row r="159" s="13" customFormat="1">
      <c r="A159" s="13"/>
      <c r="B159" s="247"/>
      <c r="C159" s="248"/>
      <c r="D159" s="249" t="s">
        <v>233</v>
      </c>
      <c r="E159" s="250" t="s">
        <v>1</v>
      </c>
      <c r="F159" s="251" t="s">
        <v>234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233</v>
      </c>
      <c r="AU159" s="257" t="s">
        <v>89</v>
      </c>
      <c r="AV159" s="13" t="s">
        <v>87</v>
      </c>
      <c r="AW159" s="13" t="s">
        <v>35</v>
      </c>
      <c r="AX159" s="13" t="s">
        <v>80</v>
      </c>
      <c r="AY159" s="257" t="s">
        <v>222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2624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89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237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89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2640</v>
      </c>
      <c r="G162" s="259"/>
      <c r="H162" s="262">
        <v>26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89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26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89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24.15" customHeight="1">
      <c r="A164" s="40"/>
      <c r="B164" s="41"/>
      <c r="C164" s="229" t="s">
        <v>283</v>
      </c>
      <c r="D164" s="229" t="s">
        <v>225</v>
      </c>
      <c r="E164" s="230" t="s">
        <v>2641</v>
      </c>
      <c r="F164" s="231" t="s">
        <v>2642</v>
      </c>
      <c r="G164" s="232" t="s">
        <v>526</v>
      </c>
      <c r="H164" s="233">
        <v>20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0.0015900000000000001</v>
      </c>
      <c r="R164" s="238">
        <f>Q164*H164</f>
        <v>0.031800000000000002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267</v>
      </c>
      <c r="AT164" s="240" t="s">
        <v>225</v>
      </c>
      <c r="AU164" s="240" t="s">
        <v>89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267</v>
      </c>
      <c r="BM164" s="240" t="s">
        <v>8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2643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89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234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89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2624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89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89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2644</v>
      </c>
      <c r="G169" s="259"/>
      <c r="H169" s="262">
        <v>20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89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89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16.5" customHeight="1">
      <c r="A171" s="40"/>
      <c r="B171" s="41"/>
      <c r="C171" s="229" t="s">
        <v>293</v>
      </c>
      <c r="D171" s="229" t="s">
        <v>225</v>
      </c>
      <c r="E171" s="230" t="s">
        <v>2645</v>
      </c>
      <c r="F171" s="231" t="s">
        <v>2646</v>
      </c>
      <c r="G171" s="232" t="s">
        <v>526</v>
      </c>
      <c r="H171" s="233">
        <v>46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267</v>
      </c>
      <c r="AT171" s="240" t="s">
        <v>225</v>
      </c>
      <c r="AU171" s="240" t="s">
        <v>89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349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2647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89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2648</v>
      </c>
      <c r="G173" s="259"/>
      <c r="H173" s="262">
        <v>26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89</v>
      </c>
      <c r="AV173" s="14" t="s">
        <v>89</v>
      </c>
      <c r="AW173" s="14" t="s">
        <v>35</v>
      </c>
      <c r="AX173" s="14" t="s">
        <v>80</v>
      </c>
      <c r="AY173" s="268" t="s">
        <v>222</v>
      </c>
    </row>
    <row r="174" s="14" customFormat="1">
      <c r="A174" s="14"/>
      <c r="B174" s="258"/>
      <c r="C174" s="259"/>
      <c r="D174" s="249" t="s">
        <v>233</v>
      </c>
      <c r="E174" s="260" t="s">
        <v>1</v>
      </c>
      <c r="F174" s="261" t="s">
        <v>2649</v>
      </c>
      <c r="G174" s="259"/>
      <c r="H174" s="262">
        <v>20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233</v>
      </c>
      <c r="AU174" s="268" t="s">
        <v>89</v>
      </c>
      <c r="AV174" s="14" t="s">
        <v>89</v>
      </c>
      <c r="AW174" s="14" t="s">
        <v>35</v>
      </c>
      <c r="AX174" s="14" t="s">
        <v>80</v>
      </c>
      <c r="AY174" s="268" t="s">
        <v>222</v>
      </c>
    </row>
    <row r="175" s="15" customFormat="1">
      <c r="A175" s="15"/>
      <c r="B175" s="269"/>
      <c r="C175" s="270"/>
      <c r="D175" s="249" t="s">
        <v>233</v>
      </c>
      <c r="E175" s="271" t="s">
        <v>1</v>
      </c>
      <c r="F175" s="272" t="s">
        <v>242</v>
      </c>
      <c r="G175" s="270"/>
      <c r="H175" s="273">
        <v>46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233</v>
      </c>
      <c r="AU175" s="279" t="s">
        <v>89</v>
      </c>
      <c r="AV175" s="15" t="s">
        <v>114</v>
      </c>
      <c r="AW175" s="15" t="s">
        <v>35</v>
      </c>
      <c r="AX175" s="15" t="s">
        <v>87</v>
      </c>
      <c r="AY175" s="279" t="s">
        <v>222</v>
      </c>
    </row>
    <row r="176" s="2" customFormat="1" ht="37.8" customHeight="1">
      <c r="A176" s="40"/>
      <c r="B176" s="41"/>
      <c r="C176" s="229" t="s">
        <v>299</v>
      </c>
      <c r="D176" s="229" t="s">
        <v>225</v>
      </c>
      <c r="E176" s="230" t="s">
        <v>2650</v>
      </c>
      <c r="F176" s="231" t="s">
        <v>2651</v>
      </c>
      <c r="G176" s="232" t="s">
        <v>526</v>
      </c>
      <c r="H176" s="233">
        <v>46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0.00016000000000000001</v>
      </c>
      <c r="R176" s="238">
        <f>Q176*H176</f>
        <v>0.0073600000000000002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267</v>
      </c>
      <c r="AT176" s="240" t="s">
        <v>225</v>
      </c>
      <c r="AU176" s="240" t="s">
        <v>89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267</v>
      </c>
      <c r="BM176" s="240" t="s">
        <v>267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2652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89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2648</v>
      </c>
      <c r="G178" s="259"/>
      <c r="H178" s="262">
        <v>26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89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2649</v>
      </c>
      <c r="G179" s="259"/>
      <c r="H179" s="262">
        <v>20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89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46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89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305</v>
      </c>
      <c r="D181" s="229" t="s">
        <v>225</v>
      </c>
      <c r="E181" s="230" t="s">
        <v>2653</v>
      </c>
      <c r="F181" s="231" t="s">
        <v>2654</v>
      </c>
      <c r="G181" s="232" t="s">
        <v>329</v>
      </c>
      <c r="H181" s="233">
        <v>0.071999999999999995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267</v>
      </c>
      <c r="AT181" s="240" t="s">
        <v>225</v>
      </c>
      <c r="AU181" s="240" t="s">
        <v>89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267</v>
      </c>
      <c r="BM181" s="240" t="s">
        <v>347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2655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89</v>
      </c>
    </row>
    <row r="183" s="12" customFormat="1" ht="22.8" customHeight="1">
      <c r="A183" s="12"/>
      <c r="B183" s="213"/>
      <c r="C183" s="214"/>
      <c r="D183" s="215" t="s">
        <v>79</v>
      </c>
      <c r="E183" s="227" t="s">
        <v>2656</v>
      </c>
      <c r="F183" s="227" t="s">
        <v>2657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SUM(P184:P285)</f>
        <v>0</v>
      </c>
      <c r="Q183" s="221"/>
      <c r="R183" s="222">
        <f>SUM(R184:R285)</f>
        <v>0.042700000000000002</v>
      </c>
      <c r="S183" s="221"/>
      <c r="T183" s="223">
        <f>SUM(T184:T285)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89</v>
      </c>
      <c r="AT183" s="225" t="s">
        <v>79</v>
      </c>
      <c r="AU183" s="225" t="s">
        <v>87</v>
      </c>
      <c r="AY183" s="224" t="s">
        <v>222</v>
      </c>
      <c r="BK183" s="226">
        <f>SUM(BK184:BK285)</f>
        <v>0</v>
      </c>
    </row>
    <row r="184" s="2" customFormat="1" ht="24.15" customHeight="1">
      <c r="A184" s="40"/>
      <c r="B184" s="41"/>
      <c r="C184" s="229" t="s">
        <v>318</v>
      </c>
      <c r="D184" s="229" t="s">
        <v>225</v>
      </c>
      <c r="E184" s="230" t="s">
        <v>2658</v>
      </c>
      <c r="F184" s="231" t="s">
        <v>2659</v>
      </c>
      <c r="G184" s="232" t="s">
        <v>477</v>
      </c>
      <c r="H184" s="233">
        <v>4</v>
      </c>
      <c r="I184" s="234"/>
      <c r="J184" s="235">
        <f>ROUND(I184*H184,2)</f>
        <v>0</v>
      </c>
      <c r="K184" s="231" t="s">
        <v>229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6.0000000000000002E-05</v>
      </c>
      <c r="R184" s="238">
        <f>Q184*H184</f>
        <v>0.00024000000000000001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267</v>
      </c>
      <c r="AT184" s="240" t="s">
        <v>225</v>
      </c>
      <c r="AU184" s="240" t="s">
        <v>89</v>
      </c>
      <c r="AY184" s="19" t="s">
        <v>222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87</v>
      </c>
      <c r="BK184" s="241">
        <f>ROUND(I184*H184,2)</f>
        <v>0</v>
      </c>
      <c r="BL184" s="19" t="s">
        <v>267</v>
      </c>
      <c r="BM184" s="240" t="s">
        <v>388</v>
      </c>
    </row>
    <row r="185" s="2" customFormat="1">
      <c r="A185" s="40"/>
      <c r="B185" s="41"/>
      <c r="C185" s="42"/>
      <c r="D185" s="242" t="s">
        <v>231</v>
      </c>
      <c r="E185" s="42"/>
      <c r="F185" s="243" t="s">
        <v>2660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231</v>
      </c>
      <c r="AU185" s="19" t="s">
        <v>89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234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89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2624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89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237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89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1559</v>
      </c>
      <c r="G189" s="259"/>
      <c r="H189" s="262">
        <v>4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89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89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21.75" customHeight="1">
      <c r="A191" s="40"/>
      <c r="B191" s="41"/>
      <c r="C191" s="229" t="s">
        <v>326</v>
      </c>
      <c r="D191" s="229" t="s">
        <v>225</v>
      </c>
      <c r="E191" s="230" t="s">
        <v>2661</v>
      </c>
      <c r="F191" s="231" t="s">
        <v>2662</v>
      </c>
      <c r="G191" s="232" t="s">
        <v>477</v>
      </c>
      <c r="H191" s="233">
        <v>4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0.0028700000000000002</v>
      </c>
      <c r="R191" s="238">
        <f>Q191*H191</f>
        <v>0.011480000000000001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267</v>
      </c>
      <c r="AT191" s="240" t="s">
        <v>225</v>
      </c>
      <c r="AU191" s="240" t="s">
        <v>89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267</v>
      </c>
      <c r="BM191" s="240" t="s">
        <v>397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2663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89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234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2624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89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89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1559</v>
      </c>
      <c r="G196" s="259"/>
      <c r="H196" s="262">
        <v>4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89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4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89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29" t="s">
        <v>8</v>
      </c>
      <c r="D198" s="229" t="s">
        <v>225</v>
      </c>
      <c r="E198" s="230" t="s">
        <v>2664</v>
      </c>
      <c r="F198" s="231" t="s">
        <v>2665</v>
      </c>
      <c r="G198" s="232" t="s">
        <v>477</v>
      </c>
      <c r="H198" s="233">
        <v>4</v>
      </c>
      <c r="I198" s="234"/>
      <c r="J198" s="235">
        <f>ROUND(I198*H198,2)</f>
        <v>0</v>
      </c>
      <c r="K198" s="231" t="s">
        <v>229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0.00033</v>
      </c>
      <c r="R198" s="238">
        <f>Q198*H198</f>
        <v>0.00132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267</v>
      </c>
      <c r="AT198" s="240" t="s">
        <v>225</v>
      </c>
      <c r="AU198" s="240" t="s">
        <v>89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267</v>
      </c>
      <c r="BM198" s="240" t="s">
        <v>412</v>
      </c>
    </row>
    <row r="199" s="2" customFormat="1">
      <c r="A199" s="40"/>
      <c r="B199" s="41"/>
      <c r="C199" s="42"/>
      <c r="D199" s="242" t="s">
        <v>231</v>
      </c>
      <c r="E199" s="42"/>
      <c r="F199" s="243" t="s">
        <v>2666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231</v>
      </c>
      <c r="AU199" s="19" t="s">
        <v>89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2624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89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1559</v>
      </c>
      <c r="G203" s="259"/>
      <c r="H203" s="262">
        <v>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89</v>
      </c>
      <c r="AV203" s="14" t="s">
        <v>89</v>
      </c>
      <c r="AW203" s="14" t="s">
        <v>35</v>
      </c>
      <c r="AX203" s="14" t="s">
        <v>80</v>
      </c>
      <c r="AY203" s="268" t="s">
        <v>222</v>
      </c>
    </row>
    <row r="204" s="15" customFormat="1">
      <c r="A204" s="15"/>
      <c r="B204" s="269"/>
      <c r="C204" s="270"/>
      <c r="D204" s="249" t="s">
        <v>233</v>
      </c>
      <c r="E204" s="271" t="s">
        <v>1</v>
      </c>
      <c r="F204" s="272" t="s">
        <v>242</v>
      </c>
      <c r="G204" s="270"/>
      <c r="H204" s="273">
        <v>4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233</v>
      </c>
      <c r="AU204" s="279" t="s">
        <v>89</v>
      </c>
      <c r="AV204" s="15" t="s">
        <v>114</v>
      </c>
      <c r="AW204" s="15" t="s">
        <v>35</v>
      </c>
      <c r="AX204" s="15" t="s">
        <v>87</v>
      </c>
      <c r="AY204" s="279" t="s">
        <v>222</v>
      </c>
    </row>
    <row r="205" s="2" customFormat="1" ht="24.15" customHeight="1">
      <c r="A205" s="40"/>
      <c r="B205" s="41"/>
      <c r="C205" s="229" t="s">
        <v>243</v>
      </c>
      <c r="D205" s="229" t="s">
        <v>225</v>
      </c>
      <c r="E205" s="230" t="s">
        <v>2667</v>
      </c>
      <c r="F205" s="231" t="s">
        <v>2668</v>
      </c>
      <c r="G205" s="232" t="s">
        <v>477</v>
      </c>
      <c r="H205" s="233">
        <v>6</v>
      </c>
      <c r="I205" s="234"/>
      <c r="J205" s="235">
        <f>ROUND(I205*H205,2)</f>
        <v>0</v>
      </c>
      <c r="K205" s="231" t="s">
        <v>229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0.00056999999999999998</v>
      </c>
      <c r="R205" s="238">
        <f>Q205*H205</f>
        <v>0.0034199999999999999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267</v>
      </c>
      <c r="AT205" s="240" t="s">
        <v>225</v>
      </c>
      <c r="AU205" s="240" t="s">
        <v>89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267</v>
      </c>
      <c r="BM205" s="240" t="s">
        <v>423</v>
      </c>
    </row>
    <row r="206" s="2" customFormat="1">
      <c r="A206" s="40"/>
      <c r="B206" s="41"/>
      <c r="C206" s="42"/>
      <c r="D206" s="242" t="s">
        <v>231</v>
      </c>
      <c r="E206" s="42"/>
      <c r="F206" s="243" t="s">
        <v>2669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231</v>
      </c>
      <c r="AU206" s="19" t="s">
        <v>89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234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89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3" customFormat="1">
      <c r="A208" s="13"/>
      <c r="B208" s="247"/>
      <c r="C208" s="248"/>
      <c r="D208" s="249" t="s">
        <v>233</v>
      </c>
      <c r="E208" s="250" t="s">
        <v>1</v>
      </c>
      <c r="F208" s="251" t="s">
        <v>2624</v>
      </c>
      <c r="G208" s="248"/>
      <c r="H208" s="250" t="s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233</v>
      </c>
      <c r="AU208" s="257" t="s">
        <v>89</v>
      </c>
      <c r="AV208" s="13" t="s">
        <v>87</v>
      </c>
      <c r="AW208" s="13" t="s">
        <v>35</v>
      </c>
      <c r="AX208" s="13" t="s">
        <v>80</v>
      </c>
      <c r="AY208" s="257" t="s">
        <v>222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237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89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1903</v>
      </c>
      <c r="G210" s="259"/>
      <c r="H210" s="262">
        <v>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89</v>
      </c>
      <c r="AV210" s="14" t="s">
        <v>89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89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21.75" customHeight="1">
      <c r="A212" s="40"/>
      <c r="B212" s="41"/>
      <c r="C212" s="229" t="s">
        <v>349</v>
      </c>
      <c r="D212" s="229" t="s">
        <v>225</v>
      </c>
      <c r="E212" s="230" t="s">
        <v>2670</v>
      </c>
      <c r="F212" s="231" t="s">
        <v>2671</v>
      </c>
      <c r="G212" s="232" t="s">
        <v>477</v>
      </c>
      <c r="H212" s="233">
        <v>8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0.00034000000000000002</v>
      </c>
      <c r="R212" s="238">
        <f>Q212*H212</f>
        <v>0.0027200000000000002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267</v>
      </c>
      <c r="AT212" s="240" t="s">
        <v>225</v>
      </c>
      <c r="AU212" s="240" t="s">
        <v>89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267</v>
      </c>
      <c r="BM212" s="240" t="s">
        <v>434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2672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89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234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89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2624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89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89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2673</v>
      </c>
      <c r="G217" s="259"/>
      <c r="H217" s="262">
        <v>8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89</v>
      </c>
      <c r="AV217" s="14" t="s">
        <v>89</v>
      </c>
      <c r="AW217" s="14" t="s">
        <v>35</v>
      </c>
      <c r="AX217" s="14" t="s">
        <v>80</v>
      </c>
      <c r="AY217" s="268" t="s">
        <v>222</v>
      </c>
    </row>
    <row r="218" s="15" customFormat="1">
      <c r="A218" s="15"/>
      <c r="B218" s="269"/>
      <c r="C218" s="270"/>
      <c r="D218" s="249" t="s">
        <v>233</v>
      </c>
      <c r="E218" s="271" t="s">
        <v>1</v>
      </c>
      <c r="F218" s="272" t="s">
        <v>242</v>
      </c>
      <c r="G218" s="270"/>
      <c r="H218" s="273">
        <v>8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233</v>
      </c>
      <c r="AU218" s="279" t="s">
        <v>89</v>
      </c>
      <c r="AV218" s="15" t="s">
        <v>114</v>
      </c>
      <c r="AW218" s="15" t="s">
        <v>35</v>
      </c>
      <c r="AX218" s="15" t="s">
        <v>87</v>
      </c>
      <c r="AY218" s="279" t="s">
        <v>222</v>
      </c>
    </row>
    <row r="219" s="2" customFormat="1" ht="21.75" customHeight="1">
      <c r="A219" s="40"/>
      <c r="B219" s="41"/>
      <c r="C219" s="229" t="s">
        <v>361</v>
      </c>
      <c r="D219" s="229" t="s">
        <v>225</v>
      </c>
      <c r="E219" s="230" t="s">
        <v>2674</v>
      </c>
      <c r="F219" s="231" t="s">
        <v>2675</v>
      </c>
      <c r="G219" s="232" t="s">
        <v>477</v>
      </c>
      <c r="H219" s="233">
        <v>12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0.00050000000000000001</v>
      </c>
      <c r="R219" s="238">
        <f>Q219*H219</f>
        <v>0.0060000000000000001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267</v>
      </c>
      <c r="AT219" s="240" t="s">
        <v>225</v>
      </c>
      <c r="AU219" s="240" t="s">
        <v>89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267</v>
      </c>
      <c r="BM219" s="240" t="s">
        <v>443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2676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89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89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2624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89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237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89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2611</v>
      </c>
      <c r="G224" s="259"/>
      <c r="H224" s="262">
        <v>12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89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12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89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2" customFormat="1" ht="24.15" customHeight="1">
      <c r="A226" s="40"/>
      <c r="B226" s="41"/>
      <c r="C226" s="229" t="s">
        <v>267</v>
      </c>
      <c r="D226" s="229" t="s">
        <v>225</v>
      </c>
      <c r="E226" s="230" t="s">
        <v>2677</v>
      </c>
      <c r="F226" s="231" t="s">
        <v>2678</v>
      </c>
      <c r="G226" s="232" t="s">
        <v>477</v>
      </c>
      <c r="H226" s="233">
        <v>4</v>
      </c>
      <c r="I226" s="234"/>
      <c r="J226" s="235">
        <f>ROUND(I226*H226,2)</f>
        <v>0</v>
      </c>
      <c r="K226" s="231" t="s">
        <v>229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0.00055000000000000003</v>
      </c>
      <c r="R226" s="238">
        <f>Q226*H226</f>
        <v>0.0022000000000000001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267</v>
      </c>
      <c r="AT226" s="240" t="s">
        <v>225</v>
      </c>
      <c r="AU226" s="240" t="s">
        <v>89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267</v>
      </c>
      <c r="BM226" s="240" t="s">
        <v>468</v>
      </c>
    </row>
    <row r="227" s="2" customFormat="1">
      <c r="A227" s="40"/>
      <c r="B227" s="41"/>
      <c r="C227" s="42"/>
      <c r="D227" s="242" t="s">
        <v>231</v>
      </c>
      <c r="E227" s="42"/>
      <c r="F227" s="243" t="s">
        <v>2679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231</v>
      </c>
      <c r="AU227" s="19" t="s">
        <v>89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234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89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2624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89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237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89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1559</v>
      </c>
      <c r="G231" s="259"/>
      <c r="H231" s="262">
        <v>4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89</v>
      </c>
      <c r="AV231" s="14" t="s">
        <v>89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4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89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2" customFormat="1" ht="24.15" customHeight="1">
      <c r="A233" s="40"/>
      <c r="B233" s="41"/>
      <c r="C233" s="229" t="s">
        <v>316</v>
      </c>
      <c r="D233" s="229" t="s">
        <v>225</v>
      </c>
      <c r="E233" s="230" t="s">
        <v>2680</v>
      </c>
      <c r="F233" s="231" t="s">
        <v>2681</v>
      </c>
      <c r="G233" s="232" t="s">
        <v>477</v>
      </c>
      <c r="H233" s="233">
        <v>2</v>
      </c>
      <c r="I233" s="234"/>
      <c r="J233" s="235">
        <f>ROUND(I233*H233,2)</f>
        <v>0</v>
      </c>
      <c r="K233" s="231" t="s">
        <v>229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0.00281</v>
      </c>
      <c r="R233" s="238">
        <f>Q233*H233</f>
        <v>0.00562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267</v>
      </c>
      <c r="AT233" s="240" t="s">
        <v>225</v>
      </c>
      <c r="AU233" s="240" t="s">
        <v>89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267</v>
      </c>
      <c r="BM233" s="240" t="s">
        <v>481</v>
      </c>
    </row>
    <row r="234" s="2" customFormat="1">
      <c r="A234" s="40"/>
      <c r="B234" s="41"/>
      <c r="C234" s="42"/>
      <c r="D234" s="242" t="s">
        <v>231</v>
      </c>
      <c r="E234" s="42"/>
      <c r="F234" s="243" t="s">
        <v>2682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231</v>
      </c>
      <c r="AU234" s="19" t="s">
        <v>89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234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89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3" customFormat="1">
      <c r="A236" s="13"/>
      <c r="B236" s="247"/>
      <c r="C236" s="248"/>
      <c r="D236" s="249" t="s">
        <v>233</v>
      </c>
      <c r="E236" s="250" t="s">
        <v>1</v>
      </c>
      <c r="F236" s="251" t="s">
        <v>2624</v>
      </c>
      <c r="G236" s="248"/>
      <c r="H236" s="250" t="s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233</v>
      </c>
      <c r="AU236" s="257" t="s">
        <v>89</v>
      </c>
      <c r="AV236" s="13" t="s">
        <v>87</v>
      </c>
      <c r="AW236" s="13" t="s">
        <v>35</v>
      </c>
      <c r="AX236" s="13" t="s">
        <v>80</v>
      </c>
      <c r="AY236" s="257" t="s">
        <v>222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237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89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1179</v>
      </c>
      <c r="G238" s="259"/>
      <c r="H238" s="262">
        <v>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89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2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89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4.15" customHeight="1">
      <c r="A240" s="40"/>
      <c r="B240" s="41"/>
      <c r="C240" s="229" t="s">
        <v>347</v>
      </c>
      <c r="D240" s="229" t="s">
        <v>225</v>
      </c>
      <c r="E240" s="230" t="s">
        <v>2683</v>
      </c>
      <c r="F240" s="231" t="s">
        <v>2684</v>
      </c>
      <c r="G240" s="232" t="s">
        <v>477</v>
      </c>
      <c r="H240" s="233">
        <v>2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0.0014599999999999999</v>
      </c>
      <c r="R240" s="238">
        <f>Q240*H240</f>
        <v>0.0029199999999999999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267</v>
      </c>
      <c r="AT240" s="240" t="s">
        <v>225</v>
      </c>
      <c r="AU240" s="240" t="s">
        <v>89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267</v>
      </c>
      <c r="BM240" s="240" t="s">
        <v>491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2685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89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89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3" customFormat="1">
      <c r="A243" s="13"/>
      <c r="B243" s="247"/>
      <c r="C243" s="248"/>
      <c r="D243" s="249" t="s">
        <v>233</v>
      </c>
      <c r="E243" s="250" t="s">
        <v>1</v>
      </c>
      <c r="F243" s="251" t="s">
        <v>2624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233</v>
      </c>
      <c r="AU243" s="257" t="s">
        <v>89</v>
      </c>
      <c r="AV243" s="13" t="s">
        <v>87</v>
      </c>
      <c r="AW243" s="13" t="s">
        <v>35</v>
      </c>
      <c r="AX243" s="13" t="s">
        <v>80</v>
      </c>
      <c r="AY243" s="257" t="s">
        <v>222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89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4" customFormat="1">
      <c r="A245" s="14"/>
      <c r="B245" s="258"/>
      <c r="C245" s="259"/>
      <c r="D245" s="249" t="s">
        <v>233</v>
      </c>
      <c r="E245" s="260" t="s">
        <v>1</v>
      </c>
      <c r="F245" s="261" t="s">
        <v>1179</v>
      </c>
      <c r="G245" s="259"/>
      <c r="H245" s="262">
        <v>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233</v>
      </c>
      <c r="AU245" s="268" t="s">
        <v>89</v>
      </c>
      <c r="AV245" s="14" t="s">
        <v>89</v>
      </c>
      <c r="AW245" s="14" t="s">
        <v>35</v>
      </c>
      <c r="AX245" s="14" t="s">
        <v>80</v>
      </c>
      <c r="AY245" s="268" t="s">
        <v>222</v>
      </c>
    </row>
    <row r="246" s="15" customFormat="1">
      <c r="A246" s="15"/>
      <c r="B246" s="269"/>
      <c r="C246" s="270"/>
      <c r="D246" s="249" t="s">
        <v>233</v>
      </c>
      <c r="E246" s="271" t="s">
        <v>1</v>
      </c>
      <c r="F246" s="272" t="s">
        <v>242</v>
      </c>
      <c r="G246" s="270"/>
      <c r="H246" s="273">
        <v>2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233</v>
      </c>
      <c r="AU246" s="279" t="s">
        <v>89</v>
      </c>
      <c r="AV246" s="15" t="s">
        <v>114</v>
      </c>
      <c r="AW246" s="15" t="s">
        <v>35</v>
      </c>
      <c r="AX246" s="15" t="s">
        <v>87</v>
      </c>
      <c r="AY246" s="279" t="s">
        <v>222</v>
      </c>
    </row>
    <row r="247" s="2" customFormat="1" ht="24.15" customHeight="1">
      <c r="A247" s="40"/>
      <c r="B247" s="41"/>
      <c r="C247" s="229" t="s">
        <v>381</v>
      </c>
      <c r="D247" s="229" t="s">
        <v>225</v>
      </c>
      <c r="E247" s="230" t="s">
        <v>2686</v>
      </c>
      <c r="F247" s="231" t="s">
        <v>2687</v>
      </c>
      <c r="G247" s="232" t="s">
        <v>477</v>
      </c>
      <c r="H247" s="233">
        <v>4</v>
      </c>
      <c r="I247" s="234"/>
      <c r="J247" s="235">
        <f>ROUND(I247*H247,2)</f>
        <v>0</v>
      </c>
      <c r="K247" s="231" t="s">
        <v>229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0.00052999999999999998</v>
      </c>
      <c r="R247" s="238">
        <f>Q247*H247</f>
        <v>0.0021199999999999999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267</v>
      </c>
      <c r="AT247" s="240" t="s">
        <v>225</v>
      </c>
      <c r="AU247" s="240" t="s">
        <v>89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267</v>
      </c>
      <c r="BM247" s="240" t="s">
        <v>499</v>
      </c>
    </row>
    <row r="248" s="2" customFormat="1">
      <c r="A248" s="40"/>
      <c r="B248" s="41"/>
      <c r="C248" s="42"/>
      <c r="D248" s="242" t="s">
        <v>231</v>
      </c>
      <c r="E248" s="42"/>
      <c r="F248" s="243" t="s">
        <v>2688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231</v>
      </c>
      <c r="AU248" s="19" t="s">
        <v>89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234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89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2624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89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237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89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1559</v>
      </c>
      <c r="G252" s="259"/>
      <c r="H252" s="262">
        <v>4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89</v>
      </c>
      <c r="AV252" s="14" t="s">
        <v>89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4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89</v>
      </c>
      <c r="AV253" s="15" t="s">
        <v>114</v>
      </c>
      <c r="AW253" s="15" t="s">
        <v>35</v>
      </c>
      <c r="AX253" s="15" t="s">
        <v>87</v>
      </c>
      <c r="AY253" s="279" t="s">
        <v>222</v>
      </c>
    </row>
    <row r="254" s="2" customFormat="1" ht="16.5" customHeight="1">
      <c r="A254" s="40"/>
      <c r="B254" s="41"/>
      <c r="C254" s="229" t="s">
        <v>388</v>
      </c>
      <c r="D254" s="229" t="s">
        <v>225</v>
      </c>
      <c r="E254" s="230" t="s">
        <v>2689</v>
      </c>
      <c r="F254" s="231" t="s">
        <v>2690</v>
      </c>
      <c r="G254" s="232" t="s">
        <v>477</v>
      </c>
      <c r="H254" s="233">
        <v>4</v>
      </c>
      <c r="I254" s="234"/>
      <c r="J254" s="235">
        <f>ROUND(I254*H254,2)</f>
        <v>0</v>
      </c>
      <c r="K254" s="231" t="s">
        <v>229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0.00036999999999999999</v>
      </c>
      <c r="R254" s="238">
        <f>Q254*H254</f>
        <v>0.00148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267</v>
      </c>
      <c r="AT254" s="240" t="s">
        <v>225</v>
      </c>
      <c r="AU254" s="240" t="s">
        <v>89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267</v>
      </c>
      <c r="BM254" s="240" t="s">
        <v>504</v>
      </c>
    </row>
    <row r="255" s="2" customFormat="1">
      <c r="A255" s="40"/>
      <c r="B255" s="41"/>
      <c r="C255" s="42"/>
      <c r="D255" s="242" t="s">
        <v>231</v>
      </c>
      <c r="E255" s="42"/>
      <c r="F255" s="243" t="s">
        <v>2691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231</v>
      </c>
      <c r="AU255" s="19" t="s">
        <v>89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234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89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2624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89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237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89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4" customFormat="1">
      <c r="A259" s="14"/>
      <c r="B259" s="258"/>
      <c r="C259" s="259"/>
      <c r="D259" s="249" t="s">
        <v>233</v>
      </c>
      <c r="E259" s="260" t="s">
        <v>1</v>
      </c>
      <c r="F259" s="261" t="s">
        <v>1559</v>
      </c>
      <c r="G259" s="259"/>
      <c r="H259" s="262">
        <v>4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233</v>
      </c>
      <c r="AU259" s="268" t="s">
        <v>89</v>
      </c>
      <c r="AV259" s="14" t="s">
        <v>89</v>
      </c>
      <c r="AW259" s="14" t="s">
        <v>35</v>
      </c>
      <c r="AX259" s="14" t="s">
        <v>80</v>
      </c>
      <c r="AY259" s="268" t="s">
        <v>222</v>
      </c>
    </row>
    <row r="260" s="15" customFormat="1">
      <c r="A260" s="15"/>
      <c r="B260" s="269"/>
      <c r="C260" s="270"/>
      <c r="D260" s="249" t="s">
        <v>233</v>
      </c>
      <c r="E260" s="271" t="s">
        <v>1</v>
      </c>
      <c r="F260" s="272" t="s">
        <v>242</v>
      </c>
      <c r="G260" s="270"/>
      <c r="H260" s="273">
        <v>4</v>
      </c>
      <c r="I260" s="274"/>
      <c r="J260" s="270"/>
      <c r="K260" s="270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233</v>
      </c>
      <c r="AU260" s="279" t="s">
        <v>89</v>
      </c>
      <c r="AV260" s="15" t="s">
        <v>114</v>
      </c>
      <c r="AW260" s="15" t="s">
        <v>35</v>
      </c>
      <c r="AX260" s="15" t="s">
        <v>87</v>
      </c>
      <c r="AY260" s="279" t="s">
        <v>222</v>
      </c>
    </row>
    <row r="261" s="2" customFormat="1" ht="16.5" customHeight="1">
      <c r="A261" s="40"/>
      <c r="B261" s="41"/>
      <c r="C261" s="229" t="s">
        <v>7</v>
      </c>
      <c r="D261" s="229" t="s">
        <v>225</v>
      </c>
      <c r="E261" s="230" t="s">
        <v>2692</v>
      </c>
      <c r="F261" s="231" t="s">
        <v>2693</v>
      </c>
      <c r="G261" s="232" t="s">
        <v>1198</v>
      </c>
      <c r="H261" s="233">
        <v>8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1199</v>
      </c>
      <c r="AT261" s="240" t="s">
        <v>225</v>
      </c>
      <c r="AU261" s="240" t="s">
        <v>89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1199</v>
      </c>
      <c r="BM261" s="240" t="s">
        <v>2694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2695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89</v>
      </c>
    </row>
    <row r="263" s="13" customFormat="1">
      <c r="A263" s="13"/>
      <c r="B263" s="247"/>
      <c r="C263" s="248"/>
      <c r="D263" s="249" t="s">
        <v>233</v>
      </c>
      <c r="E263" s="250" t="s">
        <v>1</v>
      </c>
      <c r="F263" s="251" t="s">
        <v>234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233</v>
      </c>
      <c r="AU263" s="257" t="s">
        <v>89</v>
      </c>
      <c r="AV263" s="13" t="s">
        <v>87</v>
      </c>
      <c r="AW263" s="13" t="s">
        <v>35</v>
      </c>
      <c r="AX263" s="13" t="s">
        <v>80</v>
      </c>
      <c r="AY263" s="257" t="s">
        <v>222</v>
      </c>
    </row>
    <row r="264" s="13" customFormat="1">
      <c r="A264" s="13"/>
      <c r="B264" s="247"/>
      <c r="C264" s="248"/>
      <c r="D264" s="249" t="s">
        <v>233</v>
      </c>
      <c r="E264" s="250" t="s">
        <v>1</v>
      </c>
      <c r="F264" s="251" t="s">
        <v>2624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233</v>
      </c>
      <c r="AU264" s="257" t="s">
        <v>89</v>
      </c>
      <c r="AV264" s="13" t="s">
        <v>87</v>
      </c>
      <c r="AW264" s="13" t="s">
        <v>35</v>
      </c>
      <c r="AX264" s="13" t="s">
        <v>80</v>
      </c>
      <c r="AY264" s="257" t="s">
        <v>222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237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89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2673</v>
      </c>
      <c r="G266" s="259"/>
      <c r="H266" s="262">
        <v>8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89</v>
      </c>
      <c r="AV266" s="14" t="s">
        <v>89</v>
      </c>
      <c r="AW266" s="14" t="s">
        <v>35</v>
      </c>
      <c r="AX266" s="14" t="s">
        <v>80</v>
      </c>
      <c r="AY266" s="268" t="s">
        <v>222</v>
      </c>
    </row>
    <row r="267" s="15" customFormat="1">
      <c r="A267" s="15"/>
      <c r="B267" s="269"/>
      <c r="C267" s="270"/>
      <c r="D267" s="249" t="s">
        <v>233</v>
      </c>
      <c r="E267" s="271" t="s">
        <v>1</v>
      </c>
      <c r="F267" s="272" t="s">
        <v>242</v>
      </c>
      <c r="G267" s="270"/>
      <c r="H267" s="273">
        <v>8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233</v>
      </c>
      <c r="AU267" s="279" t="s">
        <v>89</v>
      </c>
      <c r="AV267" s="15" t="s">
        <v>114</v>
      </c>
      <c r="AW267" s="15" t="s">
        <v>35</v>
      </c>
      <c r="AX267" s="15" t="s">
        <v>87</v>
      </c>
      <c r="AY267" s="279" t="s">
        <v>222</v>
      </c>
    </row>
    <row r="268" s="2" customFormat="1" ht="21.75" customHeight="1">
      <c r="A268" s="40"/>
      <c r="B268" s="41"/>
      <c r="C268" s="280" t="s">
        <v>397</v>
      </c>
      <c r="D268" s="280" t="s">
        <v>367</v>
      </c>
      <c r="E268" s="281" t="s">
        <v>2696</v>
      </c>
      <c r="F268" s="282" t="s">
        <v>2697</v>
      </c>
      <c r="G268" s="283" t="s">
        <v>526</v>
      </c>
      <c r="H268" s="284">
        <v>14</v>
      </c>
      <c r="I268" s="285"/>
      <c r="J268" s="286">
        <f>ROUND(I268*H268,2)</f>
        <v>0</v>
      </c>
      <c r="K268" s="282" t="s">
        <v>229</v>
      </c>
      <c r="L268" s="287"/>
      <c r="M268" s="288" t="s">
        <v>1</v>
      </c>
      <c r="N268" s="289" t="s">
        <v>45</v>
      </c>
      <c r="O268" s="93"/>
      <c r="P268" s="238">
        <f>O268*H268</f>
        <v>0</v>
      </c>
      <c r="Q268" s="238">
        <v>2.0000000000000002E-05</v>
      </c>
      <c r="R268" s="238">
        <f>Q268*H268</f>
        <v>0.00028000000000000003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468</v>
      </c>
      <c r="AT268" s="240" t="s">
        <v>367</v>
      </c>
      <c r="AU268" s="240" t="s">
        <v>89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267</v>
      </c>
      <c r="BM268" s="240" t="s">
        <v>515</v>
      </c>
    </row>
    <row r="269" s="13" customFormat="1">
      <c r="A269" s="13"/>
      <c r="B269" s="247"/>
      <c r="C269" s="248"/>
      <c r="D269" s="249" t="s">
        <v>233</v>
      </c>
      <c r="E269" s="250" t="s">
        <v>1</v>
      </c>
      <c r="F269" s="251" t="s">
        <v>234</v>
      </c>
      <c r="G269" s="248"/>
      <c r="H269" s="250" t="s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233</v>
      </c>
      <c r="AU269" s="257" t="s">
        <v>89</v>
      </c>
      <c r="AV269" s="13" t="s">
        <v>87</v>
      </c>
      <c r="AW269" s="13" t="s">
        <v>35</v>
      </c>
      <c r="AX269" s="13" t="s">
        <v>80</v>
      </c>
      <c r="AY269" s="257" t="s">
        <v>222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2624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89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3" customFormat="1">
      <c r="A271" s="13"/>
      <c r="B271" s="247"/>
      <c r="C271" s="248"/>
      <c r="D271" s="249" t="s">
        <v>233</v>
      </c>
      <c r="E271" s="250" t="s">
        <v>1</v>
      </c>
      <c r="F271" s="251" t="s">
        <v>237</v>
      </c>
      <c r="G271" s="248"/>
      <c r="H271" s="250" t="s">
        <v>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233</v>
      </c>
      <c r="AU271" s="257" t="s">
        <v>89</v>
      </c>
      <c r="AV271" s="13" t="s">
        <v>87</v>
      </c>
      <c r="AW271" s="13" t="s">
        <v>35</v>
      </c>
      <c r="AX271" s="13" t="s">
        <v>80</v>
      </c>
      <c r="AY271" s="257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2698</v>
      </c>
      <c r="G272" s="259"/>
      <c r="H272" s="262">
        <v>14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89</v>
      </c>
      <c r="AV272" s="14" t="s">
        <v>89</v>
      </c>
      <c r="AW272" s="14" t="s">
        <v>35</v>
      </c>
      <c r="AX272" s="14" t="s">
        <v>80</v>
      </c>
      <c r="AY272" s="268" t="s">
        <v>222</v>
      </c>
    </row>
    <row r="273" s="15" customFormat="1">
      <c r="A273" s="15"/>
      <c r="B273" s="269"/>
      <c r="C273" s="270"/>
      <c r="D273" s="249" t="s">
        <v>233</v>
      </c>
      <c r="E273" s="271" t="s">
        <v>1</v>
      </c>
      <c r="F273" s="272" t="s">
        <v>242</v>
      </c>
      <c r="G273" s="270"/>
      <c r="H273" s="273">
        <v>14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233</v>
      </c>
      <c r="AU273" s="279" t="s">
        <v>89</v>
      </c>
      <c r="AV273" s="15" t="s">
        <v>114</v>
      </c>
      <c r="AW273" s="15" t="s">
        <v>35</v>
      </c>
      <c r="AX273" s="15" t="s">
        <v>87</v>
      </c>
      <c r="AY273" s="279" t="s">
        <v>222</v>
      </c>
    </row>
    <row r="274" s="2" customFormat="1" ht="24.15" customHeight="1">
      <c r="A274" s="40"/>
      <c r="B274" s="41"/>
      <c r="C274" s="280" t="s">
        <v>405</v>
      </c>
      <c r="D274" s="280" t="s">
        <v>367</v>
      </c>
      <c r="E274" s="281" t="s">
        <v>2699</v>
      </c>
      <c r="F274" s="282" t="s">
        <v>2700</v>
      </c>
      <c r="G274" s="283" t="s">
        <v>477</v>
      </c>
      <c r="H274" s="284">
        <v>10</v>
      </c>
      <c r="I274" s="285"/>
      <c r="J274" s="286">
        <f>ROUND(I274*H274,2)</f>
        <v>0</v>
      </c>
      <c r="K274" s="282" t="s">
        <v>229</v>
      </c>
      <c r="L274" s="287"/>
      <c r="M274" s="288" t="s">
        <v>1</v>
      </c>
      <c r="N274" s="289" t="s">
        <v>45</v>
      </c>
      <c r="O274" s="93"/>
      <c r="P274" s="238">
        <f>O274*H274</f>
        <v>0</v>
      </c>
      <c r="Q274" s="238">
        <v>4.0000000000000003E-05</v>
      </c>
      <c r="R274" s="238">
        <f>Q274*H274</f>
        <v>0.00040000000000000002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468</v>
      </c>
      <c r="AT274" s="240" t="s">
        <v>367</v>
      </c>
      <c r="AU274" s="240" t="s">
        <v>89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2701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2702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89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1559</v>
      </c>
      <c r="G276" s="259"/>
      <c r="H276" s="262">
        <v>4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89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2703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1903</v>
      </c>
      <c r="G278" s="259"/>
      <c r="H278" s="262">
        <v>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10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80" t="s">
        <v>412</v>
      </c>
      <c r="D280" s="280" t="s">
        <v>367</v>
      </c>
      <c r="E280" s="281" t="s">
        <v>2704</v>
      </c>
      <c r="F280" s="282" t="s">
        <v>2705</v>
      </c>
      <c r="G280" s="283" t="s">
        <v>477</v>
      </c>
      <c r="H280" s="284">
        <v>2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0.00125</v>
      </c>
      <c r="R280" s="238">
        <f>Q280*H280</f>
        <v>0.0025000000000000001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468</v>
      </c>
      <c r="AT280" s="240" t="s">
        <v>367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2706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2707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89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1179</v>
      </c>
      <c r="G282" s="259"/>
      <c r="H282" s="262">
        <v>2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89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5" customFormat="1">
      <c r="A283" s="15"/>
      <c r="B283" s="269"/>
      <c r="C283" s="270"/>
      <c r="D283" s="249" t="s">
        <v>233</v>
      </c>
      <c r="E283" s="271" t="s">
        <v>1</v>
      </c>
      <c r="F283" s="272" t="s">
        <v>242</v>
      </c>
      <c r="G283" s="270"/>
      <c r="H283" s="273">
        <v>2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233</v>
      </c>
      <c r="AU283" s="279" t="s">
        <v>89</v>
      </c>
      <c r="AV283" s="15" t="s">
        <v>114</v>
      </c>
      <c r="AW283" s="15" t="s">
        <v>35</v>
      </c>
      <c r="AX283" s="15" t="s">
        <v>87</v>
      </c>
      <c r="AY283" s="279" t="s">
        <v>222</v>
      </c>
    </row>
    <row r="284" s="2" customFormat="1" ht="21.75" customHeight="1">
      <c r="A284" s="40"/>
      <c r="B284" s="41"/>
      <c r="C284" s="229" t="s">
        <v>418</v>
      </c>
      <c r="D284" s="229" t="s">
        <v>225</v>
      </c>
      <c r="E284" s="230" t="s">
        <v>2708</v>
      </c>
      <c r="F284" s="231" t="s">
        <v>2709</v>
      </c>
      <c r="G284" s="232" t="s">
        <v>329</v>
      </c>
      <c r="H284" s="233">
        <v>0.042999999999999997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89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552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2710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89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2711</v>
      </c>
      <c r="F286" s="227" t="s">
        <v>2712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SUM(P287:P355)</f>
        <v>0</v>
      </c>
      <c r="Q286" s="221"/>
      <c r="R286" s="222">
        <f>SUM(R287:R355)</f>
        <v>0.71501000000000003</v>
      </c>
      <c r="S286" s="221"/>
      <c r="T286" s="223">
        <f>SUM(T287:T355)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89</v>
      </c>
      <c r="AT286" s="225" t="s">
        <v>79</v>
      </c>
      <c r="AU286" s="225" t="s">
        <v>87</v>
      </c>
      <c r="AY286" s="224" t="s">
        <v>222</v>
      </c>
      <c r="BK286" s="226">
        <f>SUM(BK287:BK355)</f>
        <v>0</v>
      </c>
    </row>
    <row r="287" s="2" customFormat="1" ht="24.15" customHeight="1">
      <c r="A287" s="40"/>
      <c r="B287" s="41"/>
      <c r="C287" s="229" t="s">
        <v>423</v>
      </c>
      <c r="D287" s="229" t="s">
        <v>225</v>
      </c>
      <c r="E287" s="230" t="s">
        <v>2713</v>
      </c>
      <c r="F287" s="231" t="s">
        <v>2714</v>
      </c>
      <c r="G287" s="232" t="s">
        <v>477</v>
      </c>
      <c r="H287" s="233">
        <v>2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0.0177</v>
      </c>
      <c r="R287" s="238">
        <f>Q287*H287</f>
        <v>0.035400000000000001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89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2715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2716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89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1143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89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4" customFormat="1">
      <c r="A290" s="14"/>
      <c r="B290" s="258"/>
      <c r="C290" s="259"/>
      <c r="D290" s="249" t="s">
        <v>233</v>
      </c>
      <c r="E290" s="260" t="s">
        <v>1</v>
      </c>
      <c r="F290" s="261" t="s">
        <v>1142</v>
      </c>
      <c r="G290" s="259"/>
      <c r="H290" s="262">
        <v>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89</v>
      </c>
      <c r="AV290" s="14" t="s">
        <v>89</v>
      </c>
      <c r="AW290" s="14" t="s">
        <v>35</v>
      </c>
      <c r="AX290" s="14" t="s">
        <v>80</v>
      </c>
      <c r="AY290" s="268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1159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89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1142</v>
      </c>
      <c r="G292" s="259"/>
      <c r="H292" s="262">
        <v>1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89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2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89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3" customHeight="1">
      <c r="A294" s="40"/>
      <c r="B294" s="41"/>
      <c r="C294" s="229" t="s">
        <v>403</v>
      </c>
      <c r="D294" s="229" t="s">
        <v>225</v>
      </c>
      <c r="E294" s="230" t="s">
        <v>2717</v>
      </c>
      <c r="F294" s="231" t="s">
        <v>2718</v>
      </c>
      <c r="G294" s="232" t="s">
        <v>526</v>
      </c>
      <c r="H294" s="233">
        <v>1550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0.00011</v>
      </c>
      <c r="R294" s="238">
        <f>Q294*H294</f>
        <v>0.17050000000000001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89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558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2719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89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234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89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2624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89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237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89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2720</v>
      </c>
      <c r="G299" s="259"/>
      <c r="H299" s="262">
        <v>1550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89</v>
      </c>
      <c r="AV299" s="14" t="s">
        <v>89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1550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89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16.5" customHeight="1">
      <c r="A301" s="40"/>
      <c r="B301" s="41"/>
      <c r="C301" s="280" t="s">
        <v>434</v>
      </c>
      <c r="D301" s="280" t="s">
        <v>367</v>
      </c>
      <c r="E301" s="281" t="s">
        <v>2721</v>
      </c>
      <c r="F301" s="282" t="s">
        <v>2722</v>
      </c>
      <c r="G301" s="283" t="s">
        <v>477</v>
      </c>
      <c r="H301" s="284">
        <v>2300</v>
      </c>
      <c r="I301" s="285"/>
      <c r="J301" s="286">
        <f>ROUND(I301*H301,2)</f>
        <v>0</v>
      </c>
      <c r="K301" s="282" t="s">
        <v>229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2.0000000000000002E-05</v>
      </c>
      <c r="R301" s="238">
        <f>Q301*H301</f>
        <v>0.046000000000000006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468</v>
      </c>
      <c r="AT301" s="240" t="s">
        <v>367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569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234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89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2624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89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2723</v>
      </c>
      <c r="G305" s="259"/>
      <c r="H305" s="262">
        <v>2300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89</v>
      </c>
      <c r="AV305" s="14" t="s">
        <v>89</v>
      </c>
      <c r="AW305" s="14" t="s">
        <v>35</v>
      </c>
      <c r="AX305" s="14" t="s">
        <v>80</v>
      </c>
      <c r="AY305" s="268" t="s">
        <v>222</v>
      </c>
    </row>
    <row r="306" s="15" customFormat="1">
      <c r="A306" s="15"/>
      <c r="B306" s="269"/>
      <c r="C306" s="270"/>
      <c r="D306" s="249" t="s">
        <v>233</v>
      </c>
      <c r="E306" s="271" t="s">
        <v>1</v>
      </c>
      <c r="F306" s="272" t="s">
        <v>242</v>
      </c>
      <c r="G306" s="270"/>
      <c r="H306" s="273">
        <v>2300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233</v>
      </c>
      <c r="AU306" s="279" t="s">
        <v>89</v>
      </c>
      <c r="AV306" s="15" t="s">
        <v>114</v>
      </c>
      <c r="AW306" s="15" t="s">
        <v>35</v>
      </c>
      <c r="AX306" s="15" t="s">
        <v>87</v>
      </c>
      <c r="AY306" s="279" t="s">
        <v>222</v>
      </c>
    </row>
    <row r="307" s="2" customFormat="1" ht="37.8" customHeight="1">
      <c r="A307" s="40"/>
      <c r="B307" s="41"/>
      <c r="C307" s="229" t="s">
        <v>439</v>
      </c>
      <c r="D307" s="229" t="s">
        <v>225</v>
      </c>
      <c r="E307" s="230" t="s">
        <v>2724</v>
      </c>
      <c r="F307" s="231" t="s">
        <v>2725</v>
      </c>
      <c r="G307" s="232" t="s">
        <v>228</v>
      </c>
      <c r="H307" s="233">
        <v>224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0.00174</v>
      </c>
      <c r="R307" s="238">
        <f>Q307*H307</f>
        <v>0.38976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267</v>
      </c>
      <c r="AT307" s="240" t="s">
        <v>225</v>
      </c>
      <c r="AU307" s="240" t="s">
        <v>89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267</v>
      </c>
      <c r="BM307" s="240" t="s">
        <v>576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2726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89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89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2624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89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89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2727</v>
      </c>
      <c r="G312" s="259"/>
      <c r="H312" s="262">
        <v>224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89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224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89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443</v>
      </c>
      <c r="D314" s="229" t="s">
        <v>225</v>
      </c>
      <c r="E314" s="230" t="s">
        <v>2728</v>
      </c>
      <c r="F314" s="231" t="s">
        <v>2729</v>
      </c>
      <c r="G314" s="232" t="s">
        <v>526</v>
      </c>
      <c r="H314" s="233">
        <v>300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6.0000000000000002E-05</v>
      </c>
      <c r="R314" s="238">
        <f>Q314*H314</f>
        <v>0.018000000000000002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267</v>
      </c>
      <c r="AT314" s="240" t="s">
        <v>225</v>
      </c>
      <c r="AU314" s="240" t="s">
        <v>89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602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2730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89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234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89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2624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89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3" customFormat="1">
      <c r="A318" s="13"/>
      <c r="B318" s="247"/>
      <c r="C318" s="248"/>
      <c r="D318" s="249" t="s">
        <v>233</v>
      </c>
      <c r="E318" s="250" t="s">
        <v>1</v>
      </c>
      <c r="F318" s="251" t="s">
        <v>237</v>
      </c>
      <c r="G318" s="248"/>
      <c r="H318" s="250" t="s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233</v>
      </c>
      <c r="AU318" s="257" t="s">
        <v>89</v>
      </c>
      <c r="AV318" s="13" t="s">
        <v>87</v>
      </c>
      <c r="AW318" s="13" t="s">
        <v>35</v>
      </c>
      <c r="AX318" s="13" t="s">
        <v>80</v>
      </c>
      <c r="AY318" s="257" t="s">
        <v>222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2731</v>
      </c>
      <c r="G319" s="259"/>
      <c r="H319" s="262">
        <v>300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89</v>
      </c>
      <c r="AV319" s="14" t="s">
        <v>89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300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89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449</v>
      </c>
      <c r="D321" s="229" t="s">
        <v>225</v>
      </c>
      <c r="E321" s="230" t="s">
        <v>2732</v>
      </c>
      <c r="F321" s="231" t="s">
        <v>2733</v>
      </c>
      <c r="G321" s="232" t="s">
        <v>477</v>
      </c>
      <c r="H321" s="233">
        <v>2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0.0048999999999999998</v>
      </c>
      <c r="R321" s="238">
        <f>Q321*H321</f>
        <v>0.0097999999999999997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267</v>
      </c>
      <c r="AT321" s="240" t="s">
        <v>225</v>
      </c>
      <c r="AU321" s="240" t="s">
        <v>89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267</v>
      </c>
      <c r="BM321" s="240" t="s">
        <v>2734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2735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89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234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89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2624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89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237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89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4" customFormat="1">
      <c r="A326" s="14"/>
      <c r="B326" s="258"/>
      <c r="C326" s="259"/>
      <c r="D326" s="249" t="s">
        <v>233</v>
      </c>
      <c r="E326" s="260" t="s">
        <v>1</v>
      </c>
      <c r="F326" s="261" t="s">
        <v>2736</v>
      </c>
      <c r="G326" s="259"/>
      <c r="H326" s="262">
        <v>2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8" t="s">
        <v>233</v>
      </c>
      <c r="AU326" s="268" t="s">
        <v>89</v>
      </c>
      <c r="AV326" s="14" t="s">
        <v>89</v>
      </c>
      <c r="AW326" s="14" t="s">
        <v>35</v>
      </c>
      <c r="AX326" s="14" t="s">
        <v>80</v>
      </c>
      <c r="AY326" s="268" t="s">
        <v>222</v>
      </c>
    </row>
    <row r="327" s="15" customFormat="1">
      <c r="A327" s="15"/>
      <c r="B327" s="269"/>
      <c r="C327" s="270"/>
      <c r="D327" s="249" t="s">
        <v>233</v>
      </c>
      <c r="E327" s="271" t="s">
        <v>1</v>
      </c>
      <c r="F327" s="272" t="s">
        <v>242</v>
      </c>
      <c r="G327" s="270"/>
      <c r="H327" s="273">
        <v>2</v>
      </c>
      <c r="I327" s="274"/>
      <c r="J327" s="270"/>
      <c r="K327" s="270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233</v>
      </c>
      <c r="AU327" s="279" t="s">
        <v>89</v>
      </c>
      <c r="AV327" s="15" t="s">
        <v>114</v>
      </c>
      <c r="AW327" s="15" t="s">
        <v>35</v>
      </c>
      <c r="AX327" s="15" t="s">
        <v>87</v>
      </c>
      <c r="AY327" s="279" t="s">
        <v>222</v>
      </c>
    </row>
    <row r="328" s="2" customFormat="1" ht="24.15" customHeight="1">
      <c r="A328" s="40"/>
      <c r="B328" s="41"/>
      <c r="C328" s="229" t="s">
        <v>468</v>
      </c>
      <c r="D328" s="229" t="s">
        <v>225</v>
      </c>
      <c r="E328" s="230" t="s">
        <v>2737</v>
      </c>
      <c r="F328" s="231" t="s">
        <v>2738</v>
      </c>
      <c r="G328" s="232" t="s">
        <v>477</v>
      </c>
      <c r="H328" s="233">
        <v>2</v>
      </c>
      <c r="I328" s="234"/>
      <c r="J328" s="235">
        <f>ROUND(I328*H328,2)</f>
        <v>0</v>
      </c>
      <c r="K328" s="231" t="s">
        <v>229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0.010800000000000001</v>
      </c>
      <c r="R328" s="238">
        <f>Q328*H328</f>
        <v>0.021600000000000001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267</v>
      </c>
      <c r="AT328" s="240" t="s">
        <v>225</v>
      </c>
      <c r="AU328" s="240" t="s">
        <v>89</v>
      </c>
      <c r="AY328" s="19" t="s">
        <v>222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87</v>
      </c>
      <c r="BK328" s="241">
        <f>ROUND(I328*H328,2)</f>
        <v>0</v>
      </c>
      <c r="BL328" s="19" t="s">
        <v>267</v>
      </c>
      <c r="BM328" s="240" t="s">
        <v>618</v>
      </c>
    </row>
    <row r="329" s="2" customFormat="1">
      <c r="A329" s="40"/>
      <c r="B329" s="41"/>
      <c r="C329" s="42"/>
      <c r="D329" s="242" t="s">
        <v>231</v>
      </c>
      <c r="E329" s="42"/>
      <c r="F329" s="243" t="s">
        <v>2739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231</v>
      </c>
      <c r="AU329" s="19" t="s">
        <v>89</v>
      </c>
    </row>
    <row r="330" s="2" customFormat="1" ht="21.75" customHeight="1">
      <c r="A330" s="40"/>
      <c r="B330" s="41"/>
      <c r="C330" s="229" t="s">
        <v>474</v>
      </c>
      <c r="D330" s="229" t="s">
        <v>225</v>
      </c>
      <c r="E330" s="230" t="s">
        <v>2740</v>
      </c>
      <c r="F330" s="231" t="s">
        <v>2741</v>
      </c>
      <c r="G330" s="232" t="s">
        <v>477</v>
      </c>
      <c r="H330" s="233">
        <v>2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0.0020999999999999999</v>
      </c>
      <c r="R330" s="238">
        <f>Q330*H330</f>
        <v>0.0041999999999999997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267</v>
      </c>
      <c r="AT330" s="240" t="s">
        <v>225</v>
      </c>
      <c r="AU330" s="240" t="s">
        <v>89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267</v>
      </c>
      <c r="BM330" s="240" t="s">
        <v>631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2742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89</v>
      </c>
    </row>
    <row r="332" s="2" customFormat="1" ht="33" customHeight="1">
      <c r="A332" s="40"/>
      <c r="B332" s="41"/>
      <c r="C332" s="229" t="s">
        <v>481</v>
      </c>
      <c r="D332" s="229" t="s">
        <v>225</v>
      </c>
      <c r="E332" s="230" t="s">
        <v>2743</v>
      </c>
      <c r="F332" s="231" t="s">
        <v>2744</v>
      </c>
      <c r="G332" s="232" t="s">
        <v>477</v>
      </c>
      <c r="H332" s="233">
        <v>28</v>
      </c>
      <c r="I332" s="234"/>
      <c r="J332" s="235">
        <f>ROUND(I332*H332,2)</f>
        <v>0</v>
      </c>
      <c r="K332" s="231" t="s">
        <v>229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6.9999999999999994E-05</v>
      </c>
      <c r="R332" s="238">
        <f>Q332*H332</f>
        <v>0.0019599999999999999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267</v>
      </c>
      <c r="AT332" s="240" t="s">
        <v>225</v>
      </c>
      <c r="AU332" s="240" t="s">
        <v>89</v>
      </c>
      <c r="AY332" s="19" t="s">
        <v>222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87</v>
      </c>
      <c r="BK332" s="241">
        <f>ROUND(I332*H332,2)</f>
        <v>0</v>
      </c>
      <c r="BL332" s="19" t="s">
        <v>267</v>
      </c>
      <c r="BM332" s="240" t="s">
        <v>638</v>
      </c>
    </row>
    <row r="333" s="2" customFormat="1">
      <c r="A333" s="40"/>
      <c r="B333" s="41"/>
      <c r="C333" s="42"/>
      <c r="D333" s="242" t="s">
        <v>231</v>
      </c>
      <c r="E333" s="42"/>
      <c r="F333" s="243" t="s">
        <v>2745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231</v>
      </c>
      <c r="AU333" s="19" t="s">
        <v>89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234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89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2624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89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237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89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2746</v>
      </c>
      <c r="G337" s="259"/>
      <c r="H337" s="262">
        <v>28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89</v>
      </c>
      <c r="AV337" s="14" t="s">
        <v>89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28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89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29" t="s">
        <v>486</v>
      </c>
      <c r="D339" s="229" t="s">
        <v>225</v>
      </c>
      <c r="E339" s="230" t="s">
        <v>2747</v>
      </c>
      <c r="F339" s="231" t="s">
        <v>2748</v>
      </c>
      <c r="G339" s="232" t="s">
        <v>477</v>
      </c>
      <c r="H339" s="233">
        <v>1</v>
      </c>
      <c r="I339" s="234"/>
      <c r="J339" s="235">
        <f>ROUND(I339*H339,2)</f>
        <v>0</v>
      </c>
      <c r="K339" s="231" t="s">
        <v>229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0.00010000000000000001</v>
      </c>
      <c r="R339" s="238">
        <f>Q339*H339</f>
        <v>0.00010000000000000001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267</v>
      </c>
      <c r="AT339" s="240" t="s">
        <v>225</v>
      </c>
      <c r="AU339" s="240" t="s">
        <v>89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267</v>
      </c>
      <c r="BM339" s="240" t="s">
        <v>643</v>
      </c>
    </row>
    <row r="340" s="2" customFormat="1">
      <c r="A340" s="40"/>
      <c r="B340" s="41"/>
      <c r="C340" s="42"/>
      <c r="D340" s="242" t="s">
        <v>231</v>
      </c>
      <c r="E340" s="42"/>
      <c r="F340" s="243" t="s">
        <v>2749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231</v>
      </c>
      <c r="AU340" s="19" t="s">
        <v>89</v>
      </c>
    </row>
    <row r="341" s="2" customFormat="1" ht="24.15" customHeight="1">
      <c r="A341" s="40"/>
      <c r="B341" s="41"/>
      <c r="C341" s="229" t="s">
        <v>491</v>
      </c>
      <c r="D341" s="229" t="s">
        <v>225</v>
      </c>
      <c r="E341" s="230" t="s">
        <v>2750</v>
      </c>
      <c r="F341" s="231" t="s">
        <v>2751</v>
      </c>
      <c r="G341" s="232" t="s">
        <v>477</v>
      </c>
      <c r="H341" s="233">
        <v>1</v>
      </c>
      <c r="I341" s="234"/>
      <c r="J341" s="235">
        <f>ROUND(I341*H341,2)</f>
        <v>0</v>
      </c>
      <c r="K341" s="231" t="s">
        <v>229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0.00014999999999999999</v>
      </c>
      <c r="R341" s="238">
        <f>Q341*H341</f>
        <v>0.00014999999999999999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267</v>
      </c>
      <c r="AT341" s="240" t="s">
        <v>225</v>
      </c>
      <c r="AU341" s="240" t="s">
        <v>89</v>
      </c>
      <c r="AY341" s="19" t="s">
        <v>222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87</v>
      </c>
      <c r="BK341" s="241">
        <f>ROUND(I341*H341,2)</f>
        <v>0</v>
      </c>
      <c r="BL341" s="19" t="s">
        <v>267</v>
      </c>
      <c r="BM341" s="240" t="s">
        <v>660</v>
      </c>
    </row>
    <row r="342" s="2" customFormat="1">
      <c r="A342" s="40"/>
      <c r="B342" s="41"/>
      <c r="C342" s="42"/>
      <c r="D342" s="242" t="s">
        <v>231</v>
      </c>
      <c r="E342" s="42"/>
      <c r="F342" s="243" t="s">
        <v>2752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231</v>
      </c>
      <c r="AU342" s="19" t="s">
        <v>89</v>
      </c>
    </row>
    <row r="343" s="2" customFormat="1" ht="24.15" customHeight="1">
      <c r="A343" s="40"/>
      <c r="B343" s="41"/>
      <c r="C343" s="229" t="s">
        <v>496</v>
      </c>
      <c r="D343" s="229" t="s">
        <v>225</v>
      </c>
      <c r="E343" s="230" t="s">
        <v>2753</v>
      </c>
      <c r="F343" s="231" t="s">
        <v>2754</v>
      </c>
      <c r="G343" s="232" t="s">
        <v>477</v>
      </c>
      <c r="H343" s="233">
        <v>40</v>
      </c>
      <c r="I343" s="234"/>
      <c r="J343" s="235">
        <f>ROUND(I343*H343,2)</f>
        <v>0</v>
      </c>
      <c r="K343" s="231" t="s">
        <v>229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267</v>
      </c>
      <c r="AT343" s="240" t="s">
        <v>225</v>
      </c>
      <c r="AU343" s="240" t="s">
        <v>89</v>
      </c>
      <c r="AY343" s="19" t="s">
        <v>222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87</v>
      </c>
      <c r="BK343" s="241">
        <f>ROUND(I343*H343,2)</f>
        <v>0</v>
      </c>
      <c r="BL343" s="19" t="s">
        <v>267</v>
      </c>
      <c r="BM343" s="240" t="s">
        <v>668</v>
      </c>
    </row>
    <row r="344" s="2" customFormat="1">
      <c r="A344" s="40"/>
      <c r="B344" s="41"/>
      <c r="C344" s="42"/>
      <c r="D344" s="242" t="s">
        <v>231</v>
      </c>
      <c r="E344" s="42"/>
      <c r="F344" s="243" t="s">
        <v>2755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231</v>
      </c>
      <c r="AU344" s="19" t="s">
        <v>89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234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89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2624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89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3" customFormat="1">
      <c r="A347" s="13"/>
      <c r="B347" s="247"/>
      <c r="C347" s="248"/>
      <c r="D347" s="249" t="s">
        <v>233</v>
      </c>
      <c r="E347" s="250" t="s">
        <v>1</v>
      </c>
      <c r="F347" s="251" t="s">
        <v>237</v>
      </c>
      <c r="G347" s="248"/>
      <c r="H347" s="250" t="s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233</v>
      </c>
      <c r="AU347" s="257" t="s">
        <v>89</v>
      </c>
      <c r="AV347" s="13" t="s">
        <v>87</v>
      </c>
      <c r="AW347" s="13" t="s">
        <v>35</v>
      </c>
      <c r="AX347" s="13" t="s">
        <v>80</v>
      </c>
      <c r="AY347" s="257" t="s">
        <v>222</v>
      </c>
    </row>
    <row r="348" s="14" customFormat="1">
      <c r="A348" s="14"/>
      <c r="B348" s="258"/>
      <c r="C348" s="259"/>
      <c r="D348" s="249" t="s">
        <v>233</v>
      </c>
      <c r="E348" s="260" t="s">
        <v>1</v>
      </c>
      <c r="F348" s="261" t="s">
        <v>2756</v>
      </c>
      <c r="G348" s="259"/>
      <c r="H348" s="262">
        <v>40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233</v>
      </c>
      <c r="AU348" s="268" t="s">
        <v>89</v>
      </c>
      <c r="AV348" s="14" t="s">
        <v>89</v>
      </c>
      <c r="AW348" s="14" t="s">
        <v>35</v>
      </c>
      <c r="AX348" s="14" t="s">
        <v>80</v>
      </c>
      <c r="AY348" s="268" t="s">
        <v>222</v>
      </c>
    </row>
    <row r="349" s="15" customFormat="1">
      <c r="A349" s="15"/>
      <c r="B349" s="269"/>
      <c r="C349" s="270"/>
      <c r="D349" s="249" t="s">
        <v>233</v>
      </c>
      <c r="E349" s="271" t="s">
        <v>1</v>
      </c>
      <c r="F349" s="272" t="s">
        <v>242</v>
      </c>
      <c r="G349" s="270"/>
      <c r="H349" s="273">
        <v>40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233</v>
      </c>
      <c r="AU349" s="279" t="s">
        <v>89</v>
      </c>
      <c r="AV349" s="15" t="s">
        <v>114</v>
      </c>
      <c r="AW349" s="15" t="s">
        <v>35</v>
      </c>
      <c r="AX349" s="15" t="s">
        <v>87</v>
      </c>
      <c r="AY349" s="279" t="s">
        <v>222</v>
      </c>
    </row>
    <row r="350" s="2" customFormat="1" ht="16.5" customHeight="1">
      <c r="A350" s="40"/>
      <c r="B350" s="41"/>
      <c r="C350" s="280" t="s">
        <v>499</v>
      </c>
      <c r="D350" s="280" t="s">
        <v>367</v>
      </c>
      <c r="E350" s="281" t="s">
        <v>2757</v>
      </c>
      <c r="F350" s="282" t="s">
        <v>2758</v>
      </c>
      <c r="G350" s="283" t="s">
        <v>526</v>
      </c>
      <c r="H350" s="284">
        <v>40</v>
      </c>
      <c r="I350" s="285"/>
      <c r="J350" s="286">
        <f>ROUND(I350*H350,2)</f>
        <v>0</v>
      </c>
      <c r="K350" s="282" t="s">
        <v>229</v>
      </c>
      <c r="L350" s="287"/>
      <c r="M350" s="288" t="s">
        <v>1</v>
      </c>
      <c r="N350" s="289" t="s">
        <v>45</v>
      </c>
      <c r="O350" s="93"/>
      <c r="P350" s="238">
        <f>O350*H350</f>
        <v>0</v>
      </c>
      <c r="Q350" s="238">
        <v>0.00012</v>
      </c>
      <c r="R350" s="238">
        <f>Q350*H350</f>
        <v>0.0048000000000000004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468</v>
      </c>
      <c r="AT350" s="240" t="s">
        <v>367</v>
      </c>
      <c r="AU350" s="240" t="s">
        <v>89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684</v>
      </c>
    </row>
    <row r="351" s="2" customFormat="1" ht="24.15" customHeight="1">
      <c r="A351" s="40"/>
      <c r="B351" s="41"/>
      <c r="C351" s="229" t="s">
        <v>507</v>
      </c>
      <c r="D351" s="229" t="s">
        <v>225</v>
      </c>
      <c r="E351" s="230" t="s">
        <v>2759</v>
      </c>
      <c r="F351" s="231" t="s">
        <v>2760</v>
      </c>
      <c r="G351" s="232" t="s">
        <v>477</v>
      </c>
      <c r="H351" s="233">
        <v>14</v>
      </c>
      <c r="I351" s="234"/>
      <c r="J351" s="235">
        <f>ROUND(I351*H351,2)</f>
        <v>0</v>
      </c>
      <c r="K351" s="231" t="s">
        <v>229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0.00079000000000000001</v>
      </c>
      <c r="R351" s="238">
        <f>Q351*H351</f>
        <v>0.01106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267</v>
      </c>
      <c r="AT351" s="240" t="s">
        <v>225</v>
      </c>
      <c r="AU351" s="240" t="s">
        <v>89</v>
      </c>
      <c r="AY351" s="19" t="s">
        <v>222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87</v>
      </c>
      <c r="BK351" s="241">
        <f>ROUND(I351*H351,2)</f>
        <v>0</v>
      </c>
      <c r="BL351" s="19" t="s">
        <v>267</v>
      </c>
      <c r="BM351" s="240" t="s">
        <v>2761</v>
      </c>
    </row>
    <row r="352" s="2" customFormat="1">
      <c r="A352" s="40"/>
      <c r="B352" s="41"/>
      <c r="C352" s="42"/>
      <c r="D352" s="242" t="s">
        <v>231</v>
      </c>
      <c r="E352" s="42"/>
      <c r="F352" s="243" t="s">
        <v>2762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231</v>
      </c>
      <c r="AU352" s="19" t="s">
        <v>89</v>
      </c>
    </row>
    <row r="353" s="2" customFormat="1" ht="24.15" customHeight="1">
      <c r="A353" s="40"/>
      <c r="B353" s="41"/>
      <c r="C353" s="280" t="s">
        <v>504</v>
      </c>
      <c r="D353" s="280" t="s">
        <v>367</v>
      </c>
      <c r="E353" s="281" t="s">
        <v>2763</v>
      </c>
      <c r="F353" s="282" t="s">
        <v>2764</v>
      </c>
      <c r="G353" s="283" t="s">
        <v>477</v>
      </c>
      <c r="H353" s="284">
        <v>14</v>
      </c>
      <c r="I353" s="285"/>
      <c r="J353" s="286">
        <f>ROUND(I353*H353,2)</f>
        <v>0</v>
      </c>
      <c r="K353" s="282" t="s">
        <v>229</v>
      </c>
      <c r="L353" s="287"/>
      <c r="M353" s="288" t="s">
        <v>1</v>
      </c>
      <c r="N353" s="289" t="s">
        <v>45</v>
      </c>
      <c r="O353" s="93"/>
      <c r="P353" s="238">
        <f>O353*H353</f>
        <v>0</v>
      </c>
      <c r="Q353" s="238">
        <v>0.00012</v>
      </c>
      <c r="R353" s="238">
        <f>Q353*H353</f>
        <v>0.0016800000000000001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468</v>
      </c>
      <c r="AT353" s="240" t="s">
        <v>367</v>
      </c>
      <c r="AU353" s="240" t="s">
        <v>89</v>
      </c>
      <c r="AY353" s="19" t="s">
        <v>222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87</v>
      </c>
      <c r="BK353" s="241">
        <f>ROUND(I353*H353,2)</f>
        <v>0</v>
      </c>
      <c r="BL353" s="19" t="s">
        <v>267</v>
      </c>
      <c r="BM353" s="240" t="s">
        <v>689</v>
      </c>
    </row>
    <row r="354" s="2" customFormat="1" ht="24.15" customHeight="1">
      <c r="A354" s="40"/>
      <c r="B354" s="41"/>
      <c r="C354" s="229" t="s">
        <v>518</v>
      </c>
      <c r="D354" s="229" t="s">
        <v>225</v>
      </c>
      <c r="E354" s="230" t="s">
        <v>2765</v>
      </c>
      <c r="F354" s="231" t="s">
        <v>2766</v>
      </c>
      <c r="G354" s="232" t="s">
        <v>329</v>
      </c>
      <c r="H354" s="233">
        <v>0.73199999999999998</v>
      </c>
      <c r="I354" s="234"/>
      <c r="J354" s="235">
        <f>ROUND(I354*H354,2)</f>
        <v>0</v>
      </c>
      <c r="K354" s="231" t="s">
        <v>229</v>
      </c>
      <c r="L354" s="46"/>
      <c r="M354" s="236" t="s">
        <v>1</v>
      </c>
      <c r="N354" s="237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267</v>
      </c>
      <c r="AT354" s="240" t="s">
        <v>225</v>
      </c>
      <c r="AU354" s="240" t="s">
        <v>89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699</v>
      </c>
    </row>
    <row r="355" s="2" customFormat="1">
      <c r="A355" s="40"/>
      <c r="B355" s="41"/>
      <c r="C355" s="42"/>
      <c r="D355" s="242" t="s">
        <v>231</v>
      </c>
      <c r="E355" s="42"/>
      <c r="F355" s="243" t="s">
        <v>2767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231</v>
      </c>
      <c r="AU355" s="19" t="s">
        <v>89</v>
      </c>
    </row>
    <row r="356" s="12" customFormat="1" ht="25.92" customHeight="1">
      <c r="A356" s="12"/>
      <c r="B356" s="213"/>
      <c r="C356" s="214"/>
      <c r="D356" s="215" t="s">
        <v>79</v>
      </c>
      <c r="E356" s="216" t="s">
        <v>2399</v>
      </c>
      <c r="F356" s="216" t="s">
        <v>2400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SUM(P357:P360)</f>
        <v>0</v>
      </c>
      <c r="Q356" s="221"/>
      <c r="R356" s="222">
        <f>SUM(R357:R360)</f>
        <v>0</v>
      </c>
      <c r="S356" s="221"/>
      <c r="T356" s="223">
        <f>SUM(T357:T360)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114</v>
      </c>
      <c r="AT356" s="225" t="s">
        <v>79</v>
      </c>
      <c r="AU356" s="225" t="s">
        <v>80</v>
      </c>
      <c r="AY356" s="224" t="s">
        <v>222</v>
      </c>
      <c r="BK356" s="226">
        <f>SUM(BK357:BK360)</f>
        <v>0</v>
      </c>
    </row>
    <row r="357" s="2" customFormat="1" ht="21.75" customHeight="1">
      <c r="A357" s="40"/>
      <c r="B357" s="41"/>
      <c r="C357" s="229" t="s">
        <v>510</v>
      </c>
      <c r="D357" s="229" t="s">
        <v>225</v>
      </c>
      <c r="E357" s="230" t="s">
        <v>2768</v>
      </c>
      <c r="F357" s="231" t="s">
        <v>2769</v>
      </c>
      <c r="G357" s="232" t="s">
        <v>1198</v>
      </c>
      <c r="H357" s="233">
        <v>119</v>
      </c>
      <c r="I357" s="234"/>
      <c r="J357" s="235">
        <f>ROUND(I357*H357,2)</f>
        <v>0</v>
      </c>
      <c r="K357" s="231" t="s">
        <v>229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2418</v>
      </c>
      <c r="AT357" s="240" t="s">
        <v>225</v>
      </c>
      <c r="AU357" s="240" t="s">
        <v>87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2418</v>
      </c>
      <c r="BM357" s="240" t="s">
        <v>707</v>
      </c>
    </row>
    <row r="358" s="2" customFormat="1">
      <c r="A358" s="40"/>
      <c r="B358" s="41"/>
      <c r="C358" s="42"/>
      <c r="D358" s="242" t="s">
        <v>231</v>
      </c>
      <c r="E358" s="42"/>
      <c r="F358" s="243" t="s">
        <v>2770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231</v>
      </c>
      <c r="AU358" s="19" t="s">
        <v>87</v>
      </c>
    </row>
    <row r="359" s="14" customFormat="1">
      <c r="A359" s="14"/>
      <c r="B359" s="258"/>
      <c r="C359" s="259"/>
      <c r="D359" s="249" t="s">
        <v>233</v>
      </c>
      <c r="E359" s="260" t="s">
        <v>1</v>
      </c>
      <c r="F359" s="261" t="s">
        <v>2771</v>
      </c>
      <c r="G359" s="259"/>
      <c r="H359" s="262">
        <v>119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8" t="s">
        <v>233</v>
      </c>
      <c r="AU359" s="268" t="s">
        <v>87</v>
      </c>
      <c r="AV359" s="14" t="s">
        <v>89</v>
      </c>
      <c r="AW359" s="14" t="s">
        <v>35</v>
      </c>
      <c r="AX359" s="14" t="s">
        <v>80</v>
      </c>
      <c r="AY359" s="268" t="s">
        <v>222</v>
      </c>
    </row>
    <row r="360" s="15" customFormat="1">
      <c r="A360" s="15"/>
      <c r="B360" s="269"/>
      <c r="C360" s="270"/>
      <c r="D360" s="249" t="s">
        <v>233</v>
      </c>
      <c r="E360" s="271" t="s">
        <v>1</v>
      </c>
      <c r="F360" s="272" t="s">
        <v>242</v>
      </c>
      <c r="G360" s="270"/>
      <c r="H360" s="273">
        <v>119</v>
      </c>
      <c r="I360" s="274"/>
      <c r="J360" s="270"/>
      <c r="K360" s="270"/>
      <c r="L360" s="275"/>
      <c r="M360" s="315"/>
      <c r="N360" s="316"/>
      <c r="O360" s="316"/>
      <c r="P360" s="316"/>
      <c r="Q360" s="316"/>
      <c r="R360" s="316"/>
      <c r="S360" s="316"/>
      <c r="T360" s="31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233</v>
      </c>
      <c r="AU360" s="279" t="s">
        <v>87</v>
      </c>
      <c r="AV360" s="15" t="s">
        <v>114</v>
      </c>
      <c r="AW360" s="15" t="s">
        <v>35</v>
      </c>
      <c r="AX360" s="15" t="s">
        <v>87</v>
      </c>
      <c r="AY360" s="279" t="s">
        <v>222</v>
      </c>
    </row>
    <row r="361" s="2" customFormat="1" ht="6.96" customHeight="1">
      <c r="A361" s="40"/>
      <c r="B361" s="68"/>
      <c r="C361" s="69"/>
      <c r="D361" s="69"/>
      <c r="E361" s="69"/>
      <c r="F361" s="69"/>
      <c r="G361" s="69"/>
      <c r="H361" s="69"/>
      <c r="I361" s="69"/>
      <c r="J361" s="69"/>
      <c r="K361" s="69"/>
      <c r="L361" s="46"/>
      <c r="M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</sheetData>
  <sheetProtection sheet="1" autoFilter="0" formatColumns="0" formatRows="0" objects="1" scenarios="1" spinCount="100000" saltValue="7ZeaHmeB+23A6A5RIWf8NeeUvX9cxKTaPk5SC+F703Z7aTpTwzhi9MBaQ9E8yUTO4ANUqyvP/dqL4Lknt62Aww==" hashValue="LT6kMxtjTW+kvN5R+vqUAmb2RFF8+6Viql+gIdf11NVeR9+xoWCikF+dIbGLAQGSrXHzGfX3dC2uDaslyVhsrg==" algorithmName="SHA-512" password="CC35"/>
  <autoFilter ref="C129:K3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hyperlinks>
    <hyperlink ref="F134" r:id="rId1" display="https://podminky.urs.cz/item/CS_URS_2024_01/732231103"/>
    <hyperlink ref="F141" r:id="rId2" display="https://podminky.urs.cz/item/CS_URS_2024_01/732331106"/>
    <hyperlink ref="F148" r:id="rId3" display="https://podminky.urs.cz/item/CS_URS_2024_01/732522011"/>
    <hyperlink ref="F155" r:id="rId4" display="https://podminky.urs.cz/item/CS_URS_2024_01/998732101"/>
    <hyperlink ref="F158" r:id="rId5" display="https://podminky.urs.cz/item/CS_URS_2024_01/733223105"/>
    <hyperlink ref="F165" r:id="rId6" display="https://podminky.urs.cz/item/CS_URS_2024_01/733223106"/>
    <hyperlink ref="F172" r:id="rId7" display="https://podminky.urs.cz/item/CS_URS_2024_01/733291101"/>
    <hyperlink ref="F177" r:id="rId8" display="https://podminky.urs.cz/item/CS_URS_2024_01/733811242"/>
    <hyperlink ref="F182" r:id="rId9" display="https://podminky.urs.cz/item/CS_URS_2024_01/998733101"/>
    <hyperlink ref="F185" r:id="rId10" display="https://podminky.urs.cz/item/CS_URS_2024_01/734211113"/>
    <hyperlink ref="F192" r:id="rId11" display="https://podminky.urs.cz/item/CS_URS_2024_01/734251135"/>
    <hyperlink ref="F199" r:id="rId12" display="https://podminky.urs.cz/item/CS_URS_2024_01/734291263"/>
    <hyperlink ref="F206" r:id="rId13" display="https://podminky.urs.cz/item/CS_URS_2024_01/734291264"/>
    <hyperlink ref="F213" r:id="rId14" display="https://podminky.urs.cz/item/CS_URS_2024_01/734292714"/>
    <hyperlink ref="F220" r:id="rId15" display="https://podminky.urs.cz/item/CS_URS_2024_01/734292715"/>
    <hyperlink ref="F227" r:id="rId16" display="https://podminky.urs.cz/item/CS_URS_2024_01/734292765"/>
    <hyperlink ref="F234" r:id="rId17" display="https://podminky.urs.cz/item/CS_URS_2024_01/734295015"/>
    <hyperlink ref="F241" r:id="rId18" display="https://podminky.urs.cz/item/CS_URS_2024_01/734295022"/>
    <hyperlink ref="F248" r:id="rId19" display="https://podminky.urs.cz/item/CS_URS_2024_01/734411101"/>
    <hyperlink ref="F255" r:id="rId20" display="https://podminky.urs.cz/item/CS_URS_2024_01/734494215"/>
    <hyperlink ref="F262" r:id="rId21" display="https://podminky.urs.cz/item/CS_URS_2024_01/HZS2222"/>
    <hyperlink ref="F285" r:id="rId22" display="https://podminky.urs.cz/item/CS_URS_2024_01/998734101"/>
    <hyperlink ref="F288" r:id="rId23" display="https://podminky.urs.cz/item/CS_URS_2024_01/735164222"/>
    <hyperlink ref="F295" r:id="rId24" display="https://podminky.urs.cz/item/CS_URS_2024_01/735511007"/>
    <hyperlink ref="F308" r:id="rId25" display="https://podminky.urs.cz/item/CS_URS_2024_01/735511008"/>
    <hyperlink ref="F315" r:id="rId26" display="https://podminky.urs.cz/item/CS_URS_2024_01/735511062"/>
    <hyperlink ref="F322" r:id="rId27" display="https://podminky.urs.cz/item/CS_URS_2024_01/735511086"/>
    <hyperlink ref="F329" r:id="rId28" display="https://podminky.urs.cz/item/CS_URS_2024_01/735511123"/>
    <hyperlink ref="F331" r:id="rId29" display="https://podminky.urs.cz/item/CS_URS_2024_01/735511136"/>
    <hyperlink ref="F333" r:id="rId30" display="https://podminky.urs.cz/item/CS_URS_2024_01/735511138"/>
    <hyperlink ref="F340" r:id="rId31" display="https://podminky.urs.cz/item/CS_URS_2024_01/735511141"/>
    <hyperlink ref="F342" r:id="rId32" display="https://podminky.urs.cz/item/CS_URS_2024_01/735511142"/>
    <hyperlink ref="F344" r:id="rId33" display="https://podminky.urs.cz/item/CS_URS_2024_01/735531042"/>
    <hyperlink ref="F352" r:id="rId34" display="https://podminky.urs.cz/item/CS_URS_2024_01/735691402"/>
    <hyperlink ref="F355" r:id="rId35" display="https://podminky.urs.cz/item/CS_URS_2024_01/998735101"/>
    <hyperlink ref="F358" r:id="rId3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2613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2772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ROUND((SUM(BE138:BE319)),  2)</f>
        <v>0</v>
      </c>
      <c r="G37" s="40"/>
      <c r="H37" s="40"/>
      <c r="I37" s="167">
        <v>0.20999999999999999</v>
      </c>
      <c r="J37" s="166">
        <f>ROUND(((SUM(BE138:BE319))*I37),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ROUND((SUM(BF138:BF319)),  2)</f>
        <v>0</v>
      </c>
      <c r="G38" s="40"/>
      <c r="H38" s="40"/>
      <c r="I38" s="167">
        <v>0.12</v>
      </c>
      <c r="J38" s="166">
        <f>ROUND(((SUM(BF138:BF319))*I38),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ROUND((SUM(BG138:BG319)),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ROUND((SUM(BH138:BH319)),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ROUND((SUM(BI138:BI319)),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2613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D.1.4.2 -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178</v>
      </c>
      <c r="E102" s="199"/>
      <c r="F102" s="199"/>
      <c r="G102" s="199"/>
      <c r="H102" s="199"/>
      <c r="I102" s="199"/>
      <c r="J102" s="200">
        <f>J140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179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2773</v>
      </c>
      <c r="E104" s="199"/>
      <c r="F104" s="199"/>
      <c r="G104" s="199"/>
      <c r="H104" s="199"/>
      <c r="I104" s="199"/>
      <c r="J104" s="200">
        <f>J150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181</v>
      </c>
      <c r="E105" s="199"/>
      <c r="F105" s="199"/>
      <c r="G105" s="199"/>
      <c r="H105" s="199"/>
      <c r="I105" s="199"/>
      <c r="J105" s="200">
        <f>J165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5"/>
      <c r="D106" s="198" t="s">
        <v>2774</v>
      </c>
      <c r="E106" s="199"/>
      <c r="F106" s="199"/>
      <c r="G106" s="199"/>
      <c r="H106" s="199"/>
      <c r="I106" s="199"/>
      <c r="J106" s="200">
        <f>J166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5"/>
      <c r="D107" s="198" t="s">
        <v>182</v>
      </c>
      <c r="E107" s="199"/>
      <c r="F107" s="199"/>
      <c r="G107" s="199"/>
      <c r="H107" s="199"/>
      <c r="I107" s="199"/>
      <c r="J107" s="200">
        <f>J175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183</v>
      </c>
      <c r="E108" s="194"/>
      <c r="F108" s="194"/>
      <c r="G108" s="194"/>
      <c r="H108" s="194"/>
      <c r="I108" s="194"/>
      <c r="J108" s="195">
        <f>J178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189</v>
      </c>
      <c r="E109" s="199"/>
      <c r="F109" s="199"/>
      <c r="G109" s="199"/>
      <c r="H109" s="199"/>
      <c r="I109" s="199"/>
      <c r="J109" s="200">
        <f>J179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2775</v>
      </c>
      <c r="E110" s="199"/>
      <c r="F110" s="199"/>
      <c r="G110" s="199"/>
      <c r="H110" s="199"/>
      <c r="I110" s="199"/>
      <c r="J110" s="200">
        <f>J192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190</v>
      </c>
      <c r="E111" s="199"/>
      <c r="F111" s="199"/>
      <c r="G111" s="199"/>
      <c r="H111" s="199"/>
      <c r="I111" s="199"/>
      <c r="J111" s="200">
        <f>J209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2562</v>
      </c>
      <c r="E112" s="194"/>
      <c r="F112" s="194"/>
      <c r="G112" s="194"/>
      <c r="H112" s="194"/>
      <c r="I112" s="194"/>
      <c r="J112" s="195">
        <f>J303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35"/>
      <c r="D113" s="198" t="s">
        <v>2776</v>
      </c>
      <c r="E113" s="199"/>
      <c r="F113" s="199"/>
      <c r="G113" s="199"/>
      <c r="H113" s="199"/>
      <c r="I113" s="199"/>
      <c r="J113" s="200">
        <f>J304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206</v>
      </c>
      <c r="E114" s="194"/>
      <c r="F114" s="194"/>
      <c r="G114" s="194"/>
      <c r="H114" s="194"/>
      <c r="I114" s="194"/>
      <c r="J114" s="195">
        <f>J310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207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Výstavba výjezdové základny ZZS KVK v Lubech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150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1" customFormat="1" ht="16.5" customHeight="1">
      <c r="B126" s="23"/>
      <c r="C126" s="24"/>
      <c r="D126" s="24"/>
      <c r="E126" s="186" t="s">
        <v>151</v>
      </c>
      <c r="F126" s="24"/>
      <c r="G126" s="24"/>
      <c r="H126" s="24"/>
      <c r="I126" s="24"/>
      <c r="J126" s="24"/>
      <c r="K126" s="24"/>
      <c r="L126" s="22"/>
    </row>
    <row r="127" s="1" customFormat="1" ht="12" customHeight="1">
      <c r="B127" s="23"/>
      <c r="C127" s="34" t="s">
        <v>152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16.5" customHeight="1">
      <c r="A128" s="40"/>
      <c r="B128" s="41"/>
      <c r="C128" s="42"/>
      <c r="D128" s="42"/>
      <c r="E128" s="322" t="s">
        <v>2612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2613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D.1.4.2 - Vzduchotechnika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F16</f>
        <v>Luby</v>
      </c>
      <c r="G132" s="42"/>
      <c r="H132" s="42"/>
      <c r="I132" s="34" t="s">
        <v>22</v>
      </c>
      <c r="J132" s="81" t="str">
        <f>IF(J16="","",J16)</f>
        <v>29. 5. 2024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E19</f>
        <v>Zdravotnická záchranná služba KVK, p. o.</v>
      </c>
      <c r="G134" s="42"/>
      <c r="H134" s="42"/>
      <c r="I134" s="34" t="s">
        <v>31</v>
      </c>
      <c r="J134" s="38" t="str">
        <f>E25</f>
        <v>PR architekti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29</v>
      </c>
      <c r="D135" s="42"/>
      <c r="E135" s="42"/>
      <c r="F135" s="29" t="str">
        <f>IF(E22="","",E22)</f>
        <v>Vyplň údaj</v>
      </c>
      <c r="G135" s="42"/>
      <c r="H135" s="42"/>
      <c r="I135" s="34" t="s">
        <v>36</v>
      </c>
      <c r="J135" s="38" t="str">
        <f>E28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208</v>
      </c>
      <c r="D137" s="205" t="s">
        <v>65</v>
      </c>
      <c r="E137" s="205" t="s">
        <v>61</v>
      </c>
      <c r="F137" s="205" t="s">
        <v>62</v>
      </c>
      <c r="G137" s="205" t="s">
        <v>209</v>
      </c>
      <c r="H137" s="205" t="s">
        <v>210</v>
      </c>
      <c r="I137" s="205" t="s">
        <v>211</v>
      </c>
      <c r="J137" s="205" t="s">
        <v>156</v>
      </c>
      <c r="K137" s="206" t="s">
        <v>212</v>
      </c>
      <c r="L137" s="207"/>
      <c r="M137" s="102" t="s">
        <v>1</v>
      </c>
      <c r="N137" s="103" t="s">
        <v>44</v>
      </c>
      <c r="O137" s="103" t="s">
        <v>213</v>
      </c>
      <c r="P137" s="103" t="s">
        <v>214</v>
      </c>
      <c r="Q137" s="103" t="s">
        <v>215</v>
      </c>
      <c r="R137" s="103" t="s">
        <v>216</v>
      </c>
      <c r="S137" s="103" t="s">
        <v>217</v>
      </c>
      <c r="T137" s="104" t="s">
        <v>218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219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P139+P178+P303+P310</f>
        <v>0</v>
      </c>
      <c r="Q138" s="106"/>
      <c r="R138" s="210">
        <f>R139+R178+R303+R310</f>
        <v>0.38055849999999997</v>
      </c>
      <c r="S138" s="106"/>
      <c r="T138" s="211">
        <f>T139+T178+T303+T310</f>
        <v>0.6139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79</v>
      </c>
      <c r="AU138" s="19" t="s">
        <v>158</v>
      </c>
      <c r="BK138" s="212">
        <f>BK139+BK178+BK303+BK310</f>
        <v>0</v>
      </c>
    </row>
    <row r="139" s="12" customFormat="1" ht="25.92" customHeight="1">
      <c r="A139" s="12"/>
      <c r="B139" s="213"/>
      <c r="C139" s="214"/>
      <c r="D139" s="215" t="s">
        <v>79</v>
      </c>
      <c r="E139" s="216" t="s">
        <v>220</v>
      </c>
      <c r="F139" s="216" t="s">
        <v>221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</f>
        <v>0</v>
      </c>
      <c r="Q139" s="221"/>
      <c r="R139" s="222">
        <f>R140</f>
        <v>0.028728</v>
      </c>
      <c r="S139" s="221"/>
      <c r="T139" s="223">
        <f>T140</f>
        <v>0.6139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80</v>
      </c>
      <c r="AY139" s="224" t="s">
        <v>222</v>
      </c>
      <c r="BK139" s="226">
        <f>BK140</f>
        <v>0</v>
      </c>
    </row>
    <row r="140" s="12" customFormat="1" ht="22.8" customHeight="1">
      <c r="A140" s="12"/>
      <c r="B140" s="213"/>
      <c r="C140" s="214"/>
      <c r="D140" s="215" t="s">
        <v>79</v>
      </c>
      <c r="E140" s="227" t="s">
        <v>305</v>
      </c>
      <c r="F140" s="227" t="s">
        <v>920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P141+P150+P165</f>
        <v>0</v>
      </c>
      <c r="Q140" s="221"/>
      <c r="R140" s="222">
        <f>R141+R150+R165</f>
        <v>0.028728</v>
      </c>
      <c r="S140" s="221"/>
      <c r="T140" s="223">
        <f>T141+T150+T165</f>
        <v>0.6139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87</v>
      </c>
      <c r="AT140" s="225" t="s">
        <v>79</v>
      </c>
      <c r="AU140" s="225" t="s">
        <v>87</v>
      </c>
      <c r="AY140" s="224" t="s">
        <v>222</v>
      </c>
      <c r="BK140" s="226">
        <f>BK141+BK150+BK165</f>
        <v>0</v>
      </c>
    </row>
    <row r="141" s="12" customFormat="1" ht="20.88" customHeight="1">
      <c r="A141" s="12"/>
      <c r="B141" s="213"/>
      <c r="C141" s="214"/>
      <c r="D141" s="215" t="s">
        <v>79</v>
      </c>
      <c r="E141" s="227" t="s">
        <v>729</v>
      </c>
      <c r="F141" s="227" t="s">
        <v>921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SUM(P142:P149)</f>
        <v>0</v>
      </c>
      <c r="Q141" s="221"/>
      <c r="R141" s="222">
        <f>SUM(R142:R149)</f>
        <v>0</v>
      </c>
      <c r="S141" s="221"/>
      <c r="T141" s="223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79</v>
      </c>
      <c r="AU141" s="225" t="s">
        <v>89</v>
      </c>
      <c r="AY141" s="224" t="s">
        <v>222</v>
      </c>
      <c r="BK141" s="226">
        <f>SUM(BK142:BK149)</f>
        <v>0</v>
      </c>
    </row>
    <row r="142" s="2" customFormat="1" ht="24.15" customHeight="1">
      <c r="A142" s="40"/>
      <c r="B142" s="41"/>
      <c r="C142" s="229" t="s">
        <v>87</v>
      </c>
      <c r="D142" s="229" t="s">
        <v>225</v>
      </c>
      <c r="E142" s="230" t="s">
        <v>2777</v>
      </c>
      <c r="F142" s="231" t="s">
        <v>2778</v>
      </c>
      <c r="G142" s="232" t="s">
        <v>477</v>
      </c>
      <c r="H142" s="233">
        <v>1</v>
      </c>
      <c r="I142" s="234"/>
      <c r="J142" s="235">
        <f>ROUND(I142*H142,2)</f>
        <v>0</v>
      </c>
      <c r="K142" s="231" t="s">
        <v>229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114</v>
      </c>
      <c r="AT142" s="240" t="s">
        <v>225</v>
      </c>
      <c r="AU142" s="240" t="s">
        <v>14</v>
      </c>
      <c r="AY142" s="19" t="s">
        <v>222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87</v>
      </c>
      <c r="BK142" s="241">
        <f>ROUND(I142*H142,2)</f>
        <v>0</v>
      </c>
      <c r="BL142" s="19" t="s">
        <v>114</v>
      </c>
      <c r="BM142" s="240" t="s">
        <v>89</v>
      </c>
    </row>
    <row r="143" s="2" customFormat="1">
      <c r="A143" s="40"/>
      <c r="B143" s="41"/>
      <c r="C143" s="42"/>
      <c r="D143" s="242" t="s">
        <v>231</v>
      </c>
      <c r="E143" s="42"/>
      <c r="F143" s="243" t="s">
        <v>2779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231</v>
      </c>
      <c r="AU143" s="19" t="s">
        <v>14</v>
      </c>
    </row>
    <row r="144" s="2" customFormat="1" ht="33" customHeight="1">
      <c r="A144" s="40"/>
      <c r="B144" s="41"/>
      <c r="C144" s="229" t="s">
        <v>89</v>
      </c>
      <c r="D144" s="229" t="s">
        <v>225</v>
      </c>
      <c r="E144" s="230" t="s">
        <v>2780</v>
      </c>
      <c r="F144" s="231" t="s">
        <v>2781</v>
      </c>
      <c r="G144" s="232" t="s">
        <v>477</v>
      </c>
      <c r="H144" s="233">
        <v>30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114</v>
      </c>
      <c r="AT144" s="240" t="s">
        <v>225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114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2782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14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2783</v>
      </c>
      <c r="G146" s="259"/>
      <c r="H146" s="262">
        <v>30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30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24.15" customHeight="1">
      <c r="A148" s="40"/>
      <c r="B148" s="41"/>
      <c r="C148" s="229" t="s">
        <v>14</v>
      </c>
      <c r="D148" s="229" t="s">
        <v>225</v>
      </c>
      <c r="E148" s="230" t="s">
        <v>2784</v>
      </c>
      <c r="F148" s="231" t="s">
        <v>2785</v>
      </c>
      <c r="G148" s="232" t="s">
        <v>477</v>
      </c>
      <c r="H148" s="233">
        <v>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283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2786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12" customFormat="1" ht="20.88" customHeight="1">
      <c r="A150" s="12"/>
      <c r="B150" s="213"/>
      <c r="C150" s="214"/>
      <c r="D150" s="215" t="s">
        <v>79</v>
      </c>
      <c r="E150" s="227" t="s">
        <v>979</v>
      </c>
      <c r="F150" s="227" t="s">
        <v>2787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SUM(P151:P164)</f>
        <v>0</v>
      </c>
      <c r="Q150" s="221"/>
      <c r="R150" s="222">
        <f>SUM(R151:R164)</f>
        <v>0.028728</v>
      </c>
      <c r="S150" s="221"/>
      <c r="T150" s="223">
        <f>SUM(T151:T164)</f>
        <v>0.6139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87</v>
      </c>
      <c r="AT150" s="225" t="s">
        <v>79</v>
      </c>
      <c r="AU150" s="225" t="s">
        <v>89</v>
      </c>
      <c r="AY150" s="224" t="s">
        <v>222</v>
      </c>
      <c r="BK150" s="226">
        <f>SUM(BK151:BK164)</f>
        <v>0</v>
      </c>
    </row>
    <row r="151" s="2" customFormat="1" ht="24.15" customHeight="1">
      <c r="A151" s="40"/>
      <c r="B151" s="41"/>
      <c r="C151" s="229" t="s">
        <v>114</v>
      </c>
      <c r="D151" s="229" t="s">
        <v>225</v>
      </c>
      <c r="E151" s="230" t="s">
        <v>2788</v>
      </c>
      <c r="F151" s="231" t="s">
        <v>2789</v>
      </c>
      <c r="G151" s="232" t="s">
        <v>526</v>
      </c>
      <c r="H151" s="233">
        <v>7.7000000000000002</v>
      </c>
      <c r="I151" s="234"/>
      <c r="J151" s="235">
        <f>ROUND(I151*H151,2)</f>
        <v>0</v>
      </c>
      <c r="K151" s="231" t="s">
        <v>229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0.0027899999999999999</v>
      </c>
      <c r="R151" s="238">
        <f>Q151*H151</f>
        <v>0.021482999999999999</v>
      </c>
      <c r="S151" s="238">
        <v>0.056000000000000001</v>
      </c>
      <c r="T151" s="239">
        <f>S151*H151</f>
        <v>0.43120000000000003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114</v>
      </c>
      <c r="AT151" s="240" t="s">
        <v>225</v>
      </c>
      <c r="AU151" s="240" t="s">
        <v>14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299</v>
      </c>
    </row>
    <row r="152" s="2" customFormat="1">
      <c r="A152" s="40"/>
      <c r="B152" s="41"/>
      <c r="C152" s="42"/>
      <c r="D152" s="242" t="s">
        <v>231</v>
      </c>
      <c r="E152" s="42"/>
      <c r="F152" s="243" t="s">
        <v>2790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231</v>
      </c>
      <c r="AU152" s="19" t="s">
        <v>14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234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2791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237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2792</v>
      </c>
      <c r="G156" s="259"/>
      <c r="H156" s="262">
        <v>7.7000000000000002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14</v>
      </c>
      <c r="AV156" s="14" t="s">
        <v>89</v>
      </c>
      <c r="AW156" s="14" t="s">
        <v>35</v>
      </c>
      <c r="AX156" s="14" t="s">
        <v>80</v>
      </c>
      <c r="AY156" s="268" t="s">
        <v>222</v>
      </c>
    </row>
    <row r="157" s="15" customFormat="1">
      <c r="A157" s="15"/>
      <c r="B157" s="269"/>
      <c r="C157" s="270"/>
      <c r="D157" s="249" t="s">
        <v>233</v>
      </c>
      <c r="E157" s="271" t="s">
        <v>1</v>
      </c>
      <c r="F157" s="272" t="s">
        <v>242</v>
      </c>
      <c r="G157" s="270"/>
      <c r="H157" s="273">
        <v>7.7000000000000002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233</v>
      </c>
      <c r="AU157" s="279" t="s">
        <v>14</v>
      </c>
      <c r="AV157" s="15" t="s">
        <v>114</v>
      </c>
      <c r="AW157" s="15" t="s">
        <v>35</v>
      </c>
      <c r="AX157" s="15" t="s">
        <v>87</v>
      </c>
      <c r="AY157" s="279" t="s">
        <v>222</v>
      </c>
    </row>
    <row r="158" s="2" customFormat="1" ht="24.15" customHeight="1">
      <c r="A158" s="40"/>
      <c r="B158" s="41"/>
      <c r="C158" s="229" t="s">
        <v>276</v>
      </c>
      <c r="D158" s="229" t="s">
        <v>225</v>
      </c>
      <c r="E158" s="230" t="s">
        <v>2793</v>
      </c>
      <c r="F158" s="231" t="s">
        <v>2794</v>
      </c>
      <c r="G158" s="232" t="s">
        <v>526</v>
      </c>
      <c r="H158" s="233">
        <v>2.1000000000000001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0.0034499999999999999</v>
      </c>
      <c r="R158" s="238">
        <f>Q158*H158</f>
        <v>0.0072450000000000006</v>
      </c>
      <c r="S158" s="238">
        <v>0.086999999999999994</v>
      </c>
      <c r="T158" s="239">
        <f>S158*H158</f>
        <v>0.1827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114</v>
      </c>
      <c r="AT158" s="240" t="s">
        <v>225</v>
      </c>
      <c r="AU158" s="240" t="s">
        <v>14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114</v>
      </c>
      <c r="BM158" s="240" t="s">
        <v>318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2795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14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234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2791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237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2796</v>
      </c>
      <c r="G163" s="259"/>
      <c r="H163" s="262">
        <v>2.1000000000000001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14</v>
      </c>
      <c r="AV163" s="14" t="s">
        <v>89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2.1000000000000001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14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12" customFormat="1" ht="20.88" customHeight="1">
      <c r="A165" s="12"/>
      <c r="B165" s="213"/>
      <c r="C165" s="214"/>
      <c r="D165" s="215" t="s">
        <v>79</v>
      </c>
      <c r="E165" s="227" t="s">
        <v>990</v>
      </c>
      <c r="F165" s="227" t="s">
        <v>1000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P166+P175</f>
        <v>0</v>
      </c>
      <c r="Q165" s="221"/>
      <c r="R165" s="222">
        <f>R166+R175</f>
        <v>0</v>
      </c>
      <c r="S165" s="221"/>
      <c r="T165" s="223">
        <f>T166+T175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87</v>
      </c>
      <c r="AT165" s="225" t="s">
        <v>79</v>
      </c>
      <c r="AU165" s="225" t="s">
        <v>89</v>
      </c>
      <c r="AY165" s="224" t="s">
        <v>222</v>
      </c>
      <c r="BK165" s="226">
        <f>BK166+BK175</f>
        <v>0</v>
      </c>
    </row>
    <row r="166" s="17" customFormat="1" ht="20.88" customHeight="1">
      <c r="A166" s="17"/>
      <c r="B166" s="301"/>
      <c r="C166" s="302"/>
      <c r="D166" s="303" t="s">
        <v>79</v>
      </c>
      <c r="E166" s="303" t="s">
        <v>2797</v>
      </c>
      <c r="F166" s="303" t="s">
        <v>2798</v>
      </c>
      <c r="G166" s="302"/>
      <c r="H166" s="302"/>
      <c r="I166" s="304"/>
      <c r="J166" s="305">
        <f>BK166</f>
        <v>0</v>
      </c>
      <c r="K166" s="302"/>
      <c r="L166" s="306"/>
      <c r="M166" s="307"/>
      <c r="N166" s="308"/>
      <c r="O166" s="308"/>
      <c r="P166" s="309">
        <f>SUM(P167:P174)</f>
        <v>0</v>
      </c>
      <c r="Q166" s="308"/>
      <c r="R166" s="309">
        <f>SUM(R167:R174)</f>
        <v>0</v>
      </c>
      <c r="S166" s="308"/>
      <c r="T166" s="310">
        <f>SUM(T167:T174)</f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311" t="s">
        <v>87</v>
      </c>
      <c r="AT166" s="312" t="s">
        <v>79</v>
      </c>
      <c r="AU166" s="312" t="s">
        <v>14</v>
      </c>
      <c r="AY166" s="311" t="s">
        <v>222</v>
      </c>
      <c r="BK166" s="313">
        <f>SUM(BK167:BK174)</f>
        <v>0</v>
      </c>
    </row>
    <row r="167" s="2" customFormat="1" ht="24.15" customHeight="1">
      <c r="A167" s="40"/>
      <c r="B167" s="41"/>
      <c r="C167" s="229" t="s">
        <v>283</v>
      </c>
      <c r="D167" s="229" t="s">
        <v>225</v>
      </c>
      <c r="E167" s="230" t="s">
        <v>2799</v>
      </c>
      <c r="F167" s="231" t="s">
        <v>2800</v>
      </c>
      <c r="G167" s="232" t="s">
        <v>329</v>
      </c>
      <c r="H167" s="233">
        <v>0.61399999999999999</v>
      </c>
      <c r="I167" s="234"/>
      <c r="J167" s="235">
        <f>ROUND(I167*H167,2)</f>
        <v>0</v>
      </c>
      <c r="K167" s="231" t="s">
        <v>229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114</v>
      </c>
      <c r="AT167" s="240" t="s">
        <v>225</v>
      </c>
      <c r="AU167" s="240" t="s">
        <v>114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114</v>
      </c>
      <c r="BM167" s="240" t="s">
        <v>8</v>
      </c>
    </row>
    <row r="168" s="2" customFormat="1">
      <c r="A168" s="40"/>
      <c r="B168" s="41"/>
      <c r="C168" s="42"/>
      <c r="D168" s="242" t="s">
        <v>231</v>
      </c>
      <c r="E168" s="42"/>
      <c r="F168" s="243" t="s">
        <v>2801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231</v>
      </c>
      <c r="AU168" s="19" t="s">
        <v>114</v>
      </c>
    </row>
    <row r="169" s="2" customFormat="1" ht="24.15" customHeight="1">
      <c r="A169" s="40"/>
      <c r="B169" s="41"/>
      <c r="C169" s="229" t="s">
        <v>293</v>
      </c>
      <c r="D169" s="229" t="s">
        <v>225</v>
      </c>
      <c r="E169" s="230" t="s">
        <v>2802</v>
      </c>
      <c r="F169" s="231" t="s">
        <v>2803</v>
      </c>
      <c r="G169" s="232" t="s">
        <v>329</v>
      </c>
      <c r="H169" s="233">
        <v>12.279999999999999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114</v>
      </c>
      <c r="AT169" s="240" t="s">
        <v>225</v>
      </c>
      <c r="AU169" s="240" t="s">
        <v>114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114</v>
      </c>
      <c r="BM169" s="240" t="s">
        <v>349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2804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114</v>
      </c>
    </row>
    <row r="171" s="14" customFormat="1">
      <c r="A171" s="14"/>
      <c r="B171" s="258"/>
      <c r="C171" s="259"/>
      <c r="D171" s="249" t="s">
        <v>233</v>
      </c>
      <c r="E171" s="260" t="s">
        <v>1</v>
      </c>
      <c r="F171" s="261" t="s">
        <v>2805</v>
      </c>
      <c r="G171" s="259"/>
      <c r="H171" s="262">
        <v>12.279999999999999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233</v>
      </c>
      <c r="AU171" s="268" t="s">
        <v>114</v>
      </c>
      <c r="AV171" s="14" t="s">
        <v>89</v>
      </c>
      <c r="AW171" s="14" t="s">
        <v>35</v>
      </c>
      <c r="AX171" s="14" t="s">
        <v>80</v>
      </c>
      <c r="AY171" s="268" t="s">
        <v>222</v>
      </c>
    </row>
    <row r="172" s="15" customFormat="1">
      <c r="A172" s="15"/>
      <c r="B172" s="269"/>
      <c r="C172" s="270"/>
      <c r="D172" s="249" t="s">
        <v>233</v>
      </c>
      <c r="E172" s="271" t="s">
        <v>1</v>
      </c>
      <c r="F172" s="272" t="s">
        <v>242</v>
      </c>
      <c r="G172" s="270"/>
      <c r="H172" s="273">
        <v>12.279999999999999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233</v>
      </c>
      <c r="AU172" s="279" t="s">
        <v>114</v>
      </c>
      <c r="AV172" s="15" t="s">
        <v>114</v>
      </c>
      <c r="AW172" s="15" t="s">
        <v>35</v>
      </c>
      <c r="AX172" s="15" t="s">
        <v>87</v>
      </c>
      <c r="AY172" s="279" t="s">
        <v>222</v>
      </c>
    </row>
    <row r="173" s="2" customFormat="1" ht="44.25" customHeight="1">
      <c r="A173" s="40"/>
      <c r="B173" s="41"/>
      <c r="C173" s="229" t="s">
        <v>299</v>
      </c>
      <c r="D173" s="229" t="s">
        <v>225</v>
      </c>
      <c r="E173" s="230" t="s">
        <v>2806</v>
      </c>
      <c r="F173" s="231" t="s">
        <v>2807</v>
      </c>
      <c r="G173" s="232" t="s">
        <v>329</v>
      </c>
      <c r="H173" s="233">
        <v>0.61399999999999999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114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267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2808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114</v>
      </c>
    </row>
    <row r="175" s="17" customFormat="1" ht="20.88" customHeight="1">
      <c r="A175" s="17"/>
      <c r="B175" s="301"/>
      <c r="C175" s="302"/>
      <c r="D175" s="303" t="s">
        <v>79</v>
      </c>
      <c r="E175" s="303" t="s">
        <v>1001</v>
      </c>
      <c r="F175" s="303" t="s">
        <v>1002</v>
      </c>
      <c r="G175" s="302"/>
      <c r="H175" s="302"/>
      <c r="I175" s="304"/>
      <c r="J175" s="305">
        <f>BK175</f>
        <v>0</v>
      </c>
      <c r="K175" s="302"/>
      <c r="L175" s="306"/>
      <c r="M175" s="307"/>
      <c r="N175" s="308"/>
      <c r="O175" s="308"/>
      <c r="P175" s="309">
        <f>SUM(P176:P177)</f>
        <v>0</v>
      </c>
      <c r="Q175" s="308"/>
      <c r="R175" s="309">
        <f>SUM(R176:R177)</f>
        <v>0</v>
      </c>
      <c r="S175" s="308"/>
      <c r="T175" s="310">
        <f>SUM(T176:T177)</f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311" t="s">
        <v>87</v>
      </c>
      <c r="AT175" s="312" t="s">
        <v>79</v>
      </c>
      <c r="AU175" s="312" t="s">
        <v>14</v>
      </c>
      <c r="AY175" s="311" t="s">
        <v>222</v>
      </c>
      <c r="BK175" s="313">
        <f>SUM(BK176:BK177)</f>
        <v>0</v>
      </c>
    </row>
    <row r="176" s="2" customFormat="1" ht="16.5" customHeight="1">
      <c r="A176" s="40"/>
      <c r="B176" s="41"/>
      <c r="C176" s="229" t="s">
        <v>305</v>
      </c>
      <c r="D176" s="229" t="s">
        <v>225</v>
      </c>
      <c r="E176" s="230" t="s">
        <v>1004</v>
      </c>
      <c r="F176" s="231" t="s">
        <v>1005</v>
      </c>
      <c r="G176" s="232" t="s">
        <v>329</v>
      </c>
      <c r="H176" s="233">
        <v>0.029000000000000001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347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1007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114</v>
      </c>
    </row>
    <row r="178" s="12" customFormat="1" ht="25.92" customHeight="1">
      <c r="A178" s="12"/>
      <c r="B178" s="213"/>
      <c r="C178" s="214"/>
      <c r="D178" s="215" t="s">
        <v>79</v>
      </c>
      <c r="E178" s="216" t="s">
        <v>1008</v>
      </c>
      <c r="F178" s="216" t="s">
        <v>1009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P179+P192+P209</f>
        <v>0</v>
      </c>
      <c r="Q178" s="221"/>
      <c r="R178" s="222">
        <f>R179+R192+R209</f>
        <v>0.34472350000000002</v>
      </c>
      <c r="S178" s="221"/>
      <c r="T178" s="223">
        <f>T179+T192+T209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89</v>
      </c>
      <c r="AT178" s="225" t="s">
        <v>79</v>
      </c>
      <c r="AU178" s="225" t="s">
        <v>80</v>
      </c>
      <c r="AY178" s="224" t="s">
        <v>222</v>
      </c>
      <c r="BK178" s="226">
        <f>BK179+BK192+BK209</f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1241</v>
      </c>
      <c r="F179" s="227" t="s">
        <v>1242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SUM(P180:P191)</f>
        <v>0</v>
      </c>
      <c r="Q179" s="221"/>
      <c r="R179" s="222">
        <f>SUM(R180:R191)</f>
        <v>0.0116495</v>
      </c>
      <c r="S179" s="221"/>
      <c r="T179" s="22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89</v>
      </c>
      <c r="AT179" s="225" t="s">
        <v>79</v>
      </c>
      <c r="AU179" s="225" t="s">
        <v>87</v>
      </c>
      <c r="AY179" s="224" t="s">
        <v>222</v>
      </c>
      <c r="BK179" s="226">
        <f>SUM(BK180:BK191)</f>
        <v>0</v>
      </c>
    </row>
    <row r="180" s="2" customFormat="1" ht="24.15" customHeight="1">
      <c r="A180" s="40"/>
      <c r="B180" s="41"/>
      <c r="C180" s="229" t="s">
        <v>318</v>
      </c>
      <c r="D180" s="229" t="s">
        <v>225</v>
      </c>
      <c r="E180" s="230" t="s">
        <v>2809</v>
      </c>
      <c r="F180" s="231" t="s">
        <v>2810</v>
      </c>
      <c r="G180" s="232" t="s">
        <v>526</v>
      </c>
      <c r="H180" s="233">
        <v>85</v>
      </c>
      <c r="I180" s="234"/>
      <c r="J180" s="235">
        <f>ROUND(I180*H180,2)</f>
        <v>0</v>
      </c>
      <c r="K180" s="231" t="s">
        <v>229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267</v>
      </c>
      <c r="AT180" s="240" t="s">
        <v>225</v>
      </c>
      <c r="AU180" s="240" t="s">
        <v>89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267</v>
      </c>
      <c r="BM180" s="240" t="s">
        <v>388</v>
      </c>
    </row>
    <row r="181" s="2" customFormat="1">
      <c r="A181" s="40"/>
      <c r="B181" s="41"/>
      <c r="C181" s="42"/>
      <c r="D181" s="242" t="s">
        <v>231</v>
      </c>
      <c r="E181" s="42"/>
      <c r="F181" s="243" t="s">
        <v>2811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231</v>
      </c>
      <c r="AU181" s="19" t="s">
        <v>89</v>
      </c>
    </row>
    <row r="182" s="2" customFormat="1" ht="37.8" customHeight="1">
      <c r="A182" s="40"/>
      <c r="B182" s="41"/>
      <c r="C182" s="280" t="s">
        <v>326</v>
      </c>
      <c r="D182" s="280" t="s">
        <v>367</v>
      </c>
      <c r="E182" s="281" t="s">
        <v>2812</v>
      </c>
      <c r="F182" s="282" t="s">
        <v>2813</v>
      </c>
      <c r="G182" s="283" t="s">
        <v>526</v>
      </c>
      <c r="H182" s="284">
        <v>97.75</v>
      </c>
      <c r="I182" s="285"/>
      <c r="J182" s="286">
        <f>ROUND(I182*H182,2)</f>
        <v>0</v>
      </c>
      <c r="K182" s="282" t="s">
        <v>229</v>
      </c>
      <c r="L182" s="287"/>
      <c r="M182" s="288" t="s">
        <v>1</v>
      </c>
      <c r="N182" s="289" t="s">
        <v>45</v>
      </c>
      <c r="O182" s="93"/>
      <c r="P182" s="238">
        <f>O182*H182</f>
        <v>0</v>
      </c>
      <c r="Q182" s="238">
        <v>1.0000000000000001E-05</v>
      </c>
      <c r="R182" s="238">
        <f>Q182*H182</f>
        <v>0.00097750000000000007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468</v>
      </c>
      <c r="AT182" s="240" t="s">
        <v>367</v>
      </c>
      <c r="AU182" s="240" t="s">
        <v>89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267</v>
      </c>
      <c r="BM182" s="240" t="s">
        <v>397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2814</v>
      </c>
      <c r="G183" s="259"/>
      <c r="H183" s="262">
        <v>97.75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89</v>
      </c>
      <c r="AV183" s="14" t="s">
        <v>89</v>
      </c>
      <c r="AW183" s="14" t="s">
        <v>35</v>
      </c>
      <c r="AX183" s="14" t="s">
        <v>80</v>
      </c>
      <c r="AY183" s="268" t="s">
        <v>222</v>
      </c>
    </row>
    <row r="184" s="15" customFormat="1">
      <c r="A184" s="15"/>
      <c r="B184" s="269"/>
      <c r="C184" s="270"/>
      <c r="D184" s="249" t="s">
        <v>233</v>
      </c>
      <c r="E184" s="271" t="s">
        <v>1</v>
      </c>
      <c r="F184" s="272" t="s">
        <v>242</v>
      </c>
      <c r="G184" s="270"/>
      <c r="H184" s="273">
        <v>97.75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233</v>
      </c>
      <c r="AU184" s="279" t="s">
        <v>89</v>
      </c>
      <c r="AV184" s="15" t="s">
        <v>114</v>
      </c>
      <c r="AW184" s="15" t="s">
        <v>35</v>
      </c>
      <c r="AX184" s="15" t="s">
        <v>87</v>
      </c>
      <c r="AY184" s="279" t="s">
        <v>222</v>
      </c>
    </row>
    <row r="185" s="2" customFormat="1" ht="33" customHeight="1">
      <c r="A185" s="40"/>
      <c r="B185" s="41"/>
      <c r="C185" s="229" t="s">
        <v>8</v>
      </c>
      <c r="D185" s="229" t="s">
        <v>225</v>
      </c>
      <c r="E185" s="230" t="s">
        <v>2815</v>
      </c>
      <c r="F185" s="231" t="s">
        <v>2816</v>
      </c>
      <c r="G185" s="232" t="s">
        <v>526</v>
      </c>
      <c r="H185" s="233">
        <v>58</v>
      </c>
      <c r="I185" s="234"/>
      <c r="J185" s="235">
        <f>ROUND(I185*H185,2)</f>
        <v>0</v>
      </c>
      <c r="K185" s="231" t="s">
        <v>229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267</v>
      </c>
      <c r="AT185" s="240" t="s">
        <v>225</v>
      </c>
      <c r="AU185" s="240" t="s">
        <v>89</v>
      </c>
      <c r="AY185" s="19" t="s">
        <v>222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87</v>
      </c>
      <c r="BK185" s="241">
        <f>ROUND(I185*H185,2)</f>
        <v>0</v>
      </c>
      <c r="BL185" s="19" t="s">
        <v>267</v>
      </c>
      <c r="BM185" s="240" t="s">
        <v>412</v>
      </c>
    </row>
    <row r="186" s="2" customFormat="1">
      <c r="A186" s="40"/>
      <c r="B186" s="41"/>
      <c r="C186" s="42"/>
      <c r="D186" s="242" t="s">
        <v>231</v>
      </c>
      <c r="E186" s="42"/>
      <c r="F186" s="243" t="s">
        <v>2817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231</v>
      </c>
      <c r="AU186" s="19" t="s">
        <v>89</v>
      </c>
    </row>
    <row r="187" s="2" customFormat="1" ht="24.15" customHeight="1">
      <c r="A187" s="40"/>
      <c r="B187" s="41"/>
      <c r="C187" s="280" t="s">
        <v>243</v>
      </c>
      <c r="D187" s="280" t="s">
        <v>367</v>
      </c>
      <c r="E187" s="281" t="s">
        <v>2818</v>
      </c>
      <c r="F187" s="282" t="s">
        <v>2819</v>
      </c>
      <c r="G187" s="283" t="s">
        <v>526</v>
      </c>
      <c r="H187" s="284">
        <v>66.700000000000003</v>
      </c>
      <c r="I187" s="285"/>
      <c r="J187" s="286">
        <f>ROUND(I187*H187,2)</f>
        <v>0</v>
      </c>
      <c r="K187" s="282" t="s">
        <v>229</v>
      </c>
      <c r="L187" s="287"/>
      <c r="M187" s="288" t="s">
        <v>1</v>
      </c>
      <c r="N187" s="289" t="s">
        <v>45</v>
      </c>
      <c r="O187" s="93"/>
      <c r="P187" s="238">
        <f>O187*H187</f>
        <v>0</v>
      </c>
      <c r="Q187" s="238">
        <v>0.00016000000000000001</v>
      </c>
      <c r="R187" s="238">
        <f>Q187*H187</f>
        <v>0.010672000000000001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468</v>
      </c>
      <c r="AT187" s="240" t="s">
        <v>367</v>
      </c>
      <c r="AU187" s="240" t="s">
        <v>89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267</v>
      </c>
      <c r="BM187" s="240" t="s">
        <v>423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2820</v>
      </c>
      <c r="G188" s="259"/>
      <c r="H188" s="262">
        <v>66.700000000000003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89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5" customFormat="1">
      <c r="A189" s="15"/>
      <c r="B189" s="269"/>
      <c r="C189" s="270"/>
      <c r="D189" s="249" t="s">
        <v>233</v>
      </c>
      <c r="E189" s="271" t="s">
        <v>1</v>
      </c>
      <c r="F189" s="272" t="s">
        <v>242</v>
      </c>
      <c r="G189" s="270"/>
      <c r="H189" s="273">
        <v>66.700000000000003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233</v>
      </c>
      <c r="AU189" s="279" t="s">
        <v>89</v>
      </c>
      <c r="AV189" s="15" t="s">
        <v>114</v>
      </c>
      <c r="AW189" s="15" t="s">
        <v>35</v>
      </c>
      <c r="AX189" s="15" t="s">
        <v>87</v>
      </c>
      <c r="AY189" s="279" t="s">
        <v>222</v>
      </c>
    </row>
    <row r="190" s="2" customFormat="1" ht="24.15" customHeight="1">
      <c r="A190" s="40"/>
      <c r="B190" s="41"/>
      <c r="C190" s="229" t="s">
        <v>349</v>
      </c>
      <c r="D190" s="229" t="s">
        <v>225</v>
      </c>
      <c r="E190" s="230" t="s">
        <v>1274</v>
      </c>
      <c r="F190" s="231" t="s">
        <v>1275</v>
      </c>
      <c r="G190" s="232" t="s">
        <v>329</v>
      </c>
      <c r="H190" s="233">
        <v>0.012</v>
      </c>
      <c r="I190" s="234"/>
      <c r="J190" s="235">
        <f>ROUND(I190*H190,2)</f>
        <v>0</v>
      </c>
      <c r="K190" s="231" t="s">
        <v>229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114</v>
      </c>
      <c r="AT190" s="240" t="s">
        <v>225</v>
      </c>
      <c r="AU190" s="240" t="s">
        <v>89</v>
      </c>
      <c r="AY190" s="19" t="s">
        <v>222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87</v>
      </c>
      <c r="BK190" s="241">
        <f>ROUND(I190*H190,2)</f>
        <v>0</v>
      </c>
      <c r="BL190" s="19" t="s">
        <v>114</v>
      </c>
      <c r="BM190" s="240" t="s">
        <v>2821</v>
      </c>
    </row>
    <row r="191" s="2" customFormat="1">
      <c r="A191" s="40"/>
      <c r="B191" s="41"/>
      <c r="C191" s="42"/>
      <c r="D191" s="242" t="s">
        <v>231</v>
      </c>
      <c r="E191" s="42"/>
      <c r="F191" s="243" t="s">
        <v>1277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231</v>
      </c>
      <c r="AU191" s="19" t="s">
        <v>89</v>
      </c>
    </row>
    <row r="192" s="12" customFormat="1" ht="22.8" customHeight="1">
      <c r="A192" s="12"/>
      <c r="B192" s="213"/>
      <c r="C192" s="214"/>
      <c r="D192" s="215" t="s">
        <v>79</v>
      </c>
      <c r="E192" s="227" t="s">
        <v>2822</v>
      </c>
      <c r="F192" s="227" t="s">
        <v>2823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SUM(P193:P208)</f>
        <v>0</v>
      </c>
      <c r="Q192" s="221"/>
      <c r="R192" s="222">
        <f>SUM(R193:R208)</f>
        <v>0.0053940000000000004</v>
      </c>
      <c r="S192" s="221"/>
      <c r="T192" s="223">
        <f>SUM(T193:T208)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89</v>
      </c>
      <c r="AT192" s="225" t="s">
        <v>79</v>
      </c>
      <c r="AU192" s="225" t="s">
        <v>87</v>
      </c>
      <c r="AY192" s="224" t="s">
        <v>222</v>
      </c>
      <c r="BK192" s="226">
        <f>SUM(BK193:BK208)</f>
        <v>0</v>
      </c>
    </row>
    <row r="193" s="2" customFormat="1" ht="24.15" customHeight="1">
      <c r="A193" s="40"/>
      <c r="B193" s="41"/>
      <c r="C193" s="229" t="s">
        <v>361</v>
      </c>
      <c r="D193" s="229" t="s">
        <v>225</v>
      </c>
      <c r="E193" s="230" t="s">
        <v>2824</v>
      </c>
      <c r="F193" s="231" t="s">
        <v>2825</v>
      </c>
      <c r="G193" s="232" t="s">
        <v>526</v>
      </c>
      <c r="H193" s="233">
        <v>103</v>
      </c>
      <c r="I193" s="234"/>
      <c r="J193" s="235">
        <f>ROUND(I193*H193,2)</f>
        <v>0</v>
      </c>
      <c r="K193" s="231" t="s">
        <v>229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267</v>
      </c>
      <c r="AT193" s="240" t="s">
        <v>225</v>
      </c>
      <c r="AU193" s="240" t="s">
        <v>89</v>
      </c>
      <c r="AY193" s="19" t="s">
        <v>222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87</v>
      </c>
      <c r="BK193" s="241">
        <f>ROUND(I193*H193,2)</f>
        <v>0</v>
      </c>
      <c r="BL193" s="19" t="s">
        <v>267</v>
      </c>
      <c r="BM193" s="240" t="s">
        <v>2826</v>
      </c>
    </row>
    <row r="194" s="2" customFormat="1">
      <c r="A194" s="40"/>
      <c r="B194" s="41"/>
      <c r="C194" s="42"/>
      <c r="D194" s="242" t="s">
        <v>231</v>
      </c>
      <c r="E194" s="42"/>
      <c r="F194" s="243" t="s">
        <v>2827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231</v>
      </c>
      <c r="AU194" s="19" t="s">
        <v>89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2828</v>
      </c>
      <c r="G195" s="259"/>
      <c r="H195" s="262">
        <v>103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89</v>
      </c>
      <c r="AV195" s="14" t="s">
        <v>89</v>
      </c>
      <c r="AW195" s="14" t="s">
        <v>35</v>
      </c>
      <c r="AX195" s="14" t="s">
        <v>80</v>
      </c>
      <c r="AY195" s="268" t="s">
        <v>222</v>
      </c>
    </row>
    <row r="196" s="15" customFormat="1">
      <c r="A196" s="15"/>
      <c r="B196" s="269"/>
      <c r="C196" s="270"/>
      <c r="D196" s="249" t="s">
        <v>233</v>
      </c>
      <c r="E196" s="271" t="s">
        <v>1</v>
      </c>
      <c r="F196" s="272" t="s">
        <v>242</v>
      </c>
      <c r="G196" s="270"/>
      <c r="H196" s="273">
        <v>103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233</v>
      </c>
      <c r="AU196" s="279" t="s">
        <v>89</v>
      </c>
      <c r="AV196" s="15" t="s">
        <v>114</v>
      </c>
      <c r="AW196" s="15" t="s">
        <v>35</v>
      </c>
      <c r="AX196" s="15" t="s">
        <v>87</v>
      </c>
      <c r="AY196" s="279" t="s">
        <v>222</v>
      </c>
    </row>
    <row r="197" s="2" customFormat="1" ht="24.15" customHeight="1">
      <c r="A197" s="40"/>
      <c r="B197" s="41"/>
      <c r="C197" s="280" t="s">
        <v>267</v>
      </c>
      <c r="D197" s="280" t="s">
        <v>367</v>
      </c>
      <c r="E197" s="281" t="s">
        <v>2829</v>
      </c>
      <c r="F197" s="282" t="s">
        <v>2830</v>
      </c>
      <c r="G197" s="283" t="s">
        <v>526</v>
      </c>
      <c r="H197" s="284">
        <v>123.59999999999999</v>
      </c>
      <c r="I197" s="285"/>
      <c r="J197" s="286">
        <f>ROUND(I197*H197,2)</f>
        <v>0</v>
      </c>
      <c r="K197" s="282" t="s">
        <v>229</v>
      </c>
      <c r="L197" s="287"/>
      <c r="M197" s="288" t="s">
        <v>1</v>
      </c>
      <c r="N197" s="289" t="s">
        <v>45</v>
      </c>
      <c r="O197" s="93"/>
      <c r="P197" s="238">
        <f>O197*H197</f>
        <v>0</v>
      </c>
      <c r="Q197" s="238">
        <v>4.0000000000000003E-05</v>
      </c>
      <c r="R197" s="238">
        <f>Q197*H197</f>
        <v>0.0049440000000000005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468</v>
      </c>
      <c r="AT197" s="240" t="s">
        <v>367</v>
      </c>
      <c r="AU197" s="240" t="s">
        <v>89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267</v>
      </c>
      <c r="BM197" s="240" t="s">
        <v>499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2831</v>
      </c>
      <c r="G198" s="259"/>
      <c r="H198" s="262">
        <v>123.59999999999999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89</v>
      </c>
      <c r="AV198" s="14" t="s">
        <v>89</v>
      </c>
      <c r="AW198" s="14" t="s">
        <v>35</v>
      </c>
      <c r="AX198" s="14" t="s">
        <v>80</v>
      </c>
      <c r="AY198" s="268" t="s">
        <v>222</v>
      </c>
    </row>
    <row r="199" s="15" customFormat="1">
      <c r="A199" s="15"/>
      <c r="B199" s="269"/>
      <c r="C199" s="270"/>
      <c r="D199" s="249" t="s">
        <v>233</v>
      </c>
      <c r="E199" s="271" t="s">
        <v>1</v>
      </c>
      <c r="F199" s="272" t="s">
        <v>242</v>
      </c>
      <c r="G199" s="270"/>
      <c r="H199" s="273">
        <v>123.59999999999999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233</v>
      </c>
      <c r="AU199" s="279" t="s">
        <v>89</v>
      </c>
      <c r="AV199" s="15" t="s">
        <v>114</v>
      </c>
      <c r="AW199" s="15" t="s">
        <v>35</v>
      </c>
      <c r="AX199" s="15" t="s">
        <v>87</v>
      </c>
      <c r="AY199" s="279" t="s">
        <v>222</v>
      </c>
    </row>
    <row r="200" s="2" customFormat="1" ht="24.15" customHeight="1">
      <c r="A200" s="40"/>
      <c r="B200" s="41"/>
      <c r="C200" s="229" t="s">
        <v>316</v>
      </c>
      <c r="D200" s="229" t="s">
        <v>225</v>
      </c>
      <c r="E200" s="230" t="s">
        <v>2832</v>
      </c>
      <c r="F200" s="231" t="s">
        <v>2833</v>
      </c>
      <c r="G200" s="232" t="s">
        <v>477</v>
      </c>
      <c r="H200" s="233">
        <v>9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267</v>
      </c>
      <c r="AT200" s="240" t="s">
        <v>225</v>
      </c>
      <c r="AU200" s="240" t="s">
        <v>89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267</v>
      </c>
      <c r="BM200" s="240" t="s">
        <v>491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2834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89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1693</v>
      </c>
      <c r="G202" s="259"/>
      <c r="H202" s="262">
        <v>9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89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5" customFormat="1">
      <c r="A203" s="15"/>
      <c r="B203" s="269"/>
      <c r="C203" s="270"/>
      <c r="D203" s="249" t="s">
        <v>233</v>
      </c>
      <c r="E203" s="271" t="s">
        <v>1</v>
      </c>
      <c r="F203" s="272" t="s">
        <v>242</v>
      </c>
      <c r="G203" s="270"/>
      <c r="H203" s="273">
        <v>9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233</v>
      </c>
      <c r="AU203" s="279" t="s">
        <v>89</v>
      </c>
      <c r="AV203" s="15" t="s">
        <v>114</v>
      </c>
      <c r="AW203" s="15" t="s">
        <v>35</v>
      </c>
      <c r="AX203" s="15" t="s">
        <v>87</v>
      </c>
      <c r="AY203" s="279" t="s">
        <v>222</v>
      </c>
    </row>
    <row r="204" s="2" customFormat="1" ht="24.15" customHeight="1">
      <c r="A204" s="40"/>
      <c r="B204" s="41"/>
      <c r="C204" s="280" t="s">
        <v>347</v>
      </c>
      <c r="D204" s="280" t="s">
        <v>367</v>
      </c>
      <c r="E204" s="281" t="s">
        <v>2835</v>
      </c>
      <c r="F204" s="282" t="s">
        <v>2836</v>
      </c>
      <c r="G204" s="283" t="s">
        <v>477</v>
      </c>
      <c r="H204" s="284">
        <v>9</v>
      </c>
      <c r="I204" s="285"/>
      <c r="J204" s="286">
        <f>ROUND(I204*H204,2)</f>
        <v>0</v>
      </c>
      <c r="K204" s="282" t="s">
        <v>229</v>
      </c>
      <c r="L204" s="287"/>
      <c r="M204" s="288" t="s">
        <v>1</v>
      </c>
      <c r="N204" s="289" t="s">
        <v>45</v>
      </c>
      <c r="O204" s="93"/>
      <c r="P204" s="238">
        <f>O204*H204</f>
        <v>0</v>
      </c>
      <c r="Q204" s="238">
        <v>5.0000000000000002E-05</v>
      </c>
      <c r="R204" s="238">
        <f>Q204*H204</f>
        <v>0.00045000000000000004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468</v>
      </c>
      <c r="AT204" s="240" t="s">
        <v>367</v>
      </c>
      <c r="AU204" s="240" t="s">
        <v>89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267</v>
      </c>
      <c r="BM204" s="240" t="s">
        <v>504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305</v>
      </c>
      <c r="G205" s="259"/>
      <c r="H205" s="262">
        <v>9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89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9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89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2" customFormat="1" ht="24.15" customHeight="1">
      <c r="A207" s="40"/>
      <c r="B207" s="41"/>
      <c r="C207" s="229" t="s">
        <v>381</v>
      </c>
      <c r="D207" s="229" t="s">
        <v>225</v>
      </c>
      <c r="E207" s="230" t="s">
        <v>2837</v>
      </c>
      <c r="F207" s="231" t="s">
        <v>2838</v>
      </c>
      <c r="G207" s="232" t="s">
        <v>329</v>
      </c>
      <c r="H207" s="233">
        <v>0.0050000000000000001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267</v>
      </c>
      <c r="AT207" s="240" t="s">
        <v>225</v>
      </c>
      <c r="AU207" s="240" t="s">
        <v>89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267</v>
      </c>
      <c r="BM207" s="240" t="s">
        <v>2839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2840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89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1278</v>
      </c>
      <c r="F209" s="227" t="s">
        <v>107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SUM(P210:P302)</f>
        <v>0</v>
      </c>
      <c r="Q209" s="221"/>
      <c r="R209" s="222">
        <f>SUM(R210:R302)</f>
        <v>0.32768000000000003</v>
      </c>
      <c r="S209" s="221"/>
      <c r="T209" s="223">
        <f>SUM(T210:T302)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89</v>
      </c>
      <c r="AT209" s="225" t="s">
        <v>79</v>
      </c>
      <c r="AU209" s="225" t="s">
        <v>87</v>
      </c>
      <c r="AY209" s="224" t="s">
        <v>222</v>
      </c>
      <c r="BK209" s="226">
        <f>SUM(BK210:BK302)</f>
        <v>0</v>
      </c>
    </row>
    <row r="210" s="2" customFormat="1" ht="24.15" customHeight="1">
      <c r="A210" s="40"/>
      <c r="B210" s="41"/>
      <c r="C210" s="229" t="s">
        <v>388</v>
      </c>
      <c r="D210" s="229" t="s">
        <v>225</v>
      </c>
      <c r="E210" s="230" t="s">
        <v>2841</v>
      </c>
      <c r="F210" s="231" t="s">
        <v>2842</v>
      </c>
      <c r="G210" s="232" t="s">
        <v>477</v>
      </c>
      <c r="H210" s="233">
        <v>3</v>
      </c>
      <c r="I210" s="234"/>
      <c r="J210" s="235">
        <f>ROUND(I210*H210,2)</f>
        <v>0</v>
      </c>
      <c r="K210" s="231" t="s">
        <v>229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267</v>
      </c>
      <c r="AT210" s="240" t="s">
        <v>225</v>
      </c>
      <c r="AU210" s="240" t="s">
        <v>89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267</v>
      </c>
      <c r="BM210" s="240" t="s">
        <v>510</v>
      </c>
    </row>
    <row r="211" s="2" customFormat="1">
      <c r="A211" s="40"/>
      <c r="B211" s="41"/>
      <c r="C211" s="42"/>
      <c r="D211" s="242" t="s">
        <v>231</v>
      </c>
      <c r="E211" s="42"/>
      <c r="F211" s="243" t="s">
        <v>2843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231</v>
      </c>
      <c r="AU211" s="19" t="s">
        <v>89</v>
      </c>
    </row>
    <row r="212" s="14" customFormat="1">
      <c r="A212" s="14"/>
      <c r="B212" s="258"/>
      <c r="C212" s="259"/>
      <c r="D212" s="249" t="s">
        <v>233</v>
      </c>
      <c r="E212" s="260" t="s">
        <v>1</v>
      </c>
      <c r="F212" s="261" t="s">
        <v>2844</v>
      </c>
      <c r="G212" s="259"/>
      <c r="H212" s="262">
        <v>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233</v>
      </c>
      <c r="AU212" s="268" t="s">
        <v>89</v>
      </c>
      <c r="AV212" s="14" t="s">
        <v>89</v>
      </c>
      <c r="AW212" s="14" t="s">
        <v>35</v>
      </c>
      <c r="AX212" s="14" t="s">
        <v>80</v>
      </c>
      <c r="AY212" s="268" t="s">
        <v>222</v>
      </c>
    </row>
    <row r="213" s="15" customFormat="1">
      <c r="A213" s="15"/>
      <c r="B213" s="269"/>
      <c r="C213" s="270"/>
      <c r="D213" s="249" t="s">
        <v>233</v>
      </c>
      <c r="E213" s="271" t="s">
        <v>1</v>
      </c>
      <c r="F213" s="272" t="s">
        <v>242</v>
      </c>
      <c r="G213" s="270"/>
      <c r="H213" s="273">
        <v>3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233</v>
      </c>
      <c r="AU213" s="279" t="s">
        <v>89</v>
      </c>
      <c r="AV213" s="15" t="s">
        <v>114</v>
      </c>
      <c r="AW213" s="15" t="s">
        <v>35</v>
      </c>
      <c r="AX213" s="15" t="s">
        <v>87</v>
      </c>
      <c r="AY213" s="279" t="s">
        <v>222</v>
      </c>
    </row>
    <row r="214" s="2" customFormat="1" ht="33" customHeight="1">
      <c r="A214" s="40"/>
      <c r="B214" s="41"/>
      <c r="C214" s="280" t="s">
        <v>7</v>
      </c>
      <c r="D214" s="280" t="s">
        <v>367</v>
      </c>
      <c r="E214" s="281" t="s">
        <v>2845</v>
      </c>
      <c r="F214" s="282" t="s">
        <v>2846</v>
      </c>
      <c r="G214" s="283" t="s">
        <v>2847</v>
      </c>
      <c r="H214" s="284">
        <v>1</v>
      </c>
      <c r="I214" s="285"/>
      <c r="J214" s="286">
        <f>ROUND(I214*H214,2)</f>
        <v>0</v>
      </c>
      <c r="K214" s="282" t="s">
        <v>1230</v>
      </c>
      <c r="L214" s="287"/>
      <c r="M214" s="288" t="s">
        <v>1</v>
      </c>
      <c r="N214" s="289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468</v>
      </c>
      <c r="AT214" s="240" t="s">
        <v>367</v>
      </c>
      <c r="AU214" s="240" t="s">
        <v>89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267</v>
      </c>
      <c r="BM214" s="240" t="s">
        <v>515</v>
      </c>
    </row>
    <row r="215" s="2" customFormat="1" ht="24.15" customHeight="1">
      <c r="A215" s="40"/>
      <c r="B215" s="41"/>
      <c r="C215" s="280" t="s">
        <v>397</v>
      </c>
      <c r="D215" s="280" t="s">
        <v>367</v>
      </c>
      <c r="E215" s="281" t="s">
        <v>2848</v>
      </c>
      <c r="F215" s="282" t="s">
        <v>2849</v>
      </c>
      <c r="G215" s="283" t="s">
        <v>477</v>
      </c>
      <c r="H215" s="284">
        <v>2</v>
      </c>
      <c r="I215" s="285"/>
      <c r="J215" s="286">
        <f>ROUND(I215*H215,2)</f>
        <v>0</v>
      </c>
      <c r="K215" s="282" t="s">
        <v>229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0.0015</v>
      </c>
      <c r="R215" s="238">
        <f>Q215*H215</f>
        <v>0.0030000000000000001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468</v>
      </c>
      <c r="AT215" s="240" t="s">
        <v>367</v>
      </c>
      <c r="AU215" s="240" t="s">
        <v>89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267</v>
      </c>
      <c r="BM215" s="240" t="s">
        <v>521</v>
      </c>
    </row>
    <row r="216" s="2" customFormat="1" ht="16.5" customHeight="1">
      <c r="A216" s="40"/>
      <c r="B216" s="41"/>
      <c r="C216" s="229" t="s">
        <v>405</v>
      </c>
      <c r="D216" s="229" t="s">
        <v>225</v>
      </c>
      <c r="E216" s="230" t="s">
        <v>2850</v>
      </c>
      <c r="F216" s="231" t="s">
        <v>2851</v>
      </c>
      <c r="G216" s="232" t="s">
        <v>477</v>
      </c>
      <c r="H216" s="233">
        <v>26</v>
      </c>
      <c r="I216" s="234"/>
      <c r="J216" s="235">
        <f>ROUND(I216*H216,2)</f>
        <v>0</v>
      </c>
      <c r="K216" s="231" t="s">
        <v>229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267</v>
      </c>
      <c r="AT216" s="240" t="s">
        <v>225</v>
      </c>
      <c r="AU216" s="240" t="s">
        <v>89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267</v>
      </c>
      <c r="BM216" s="240" t="s">
        <v>527</v>
      </c>
    </row>
    <row r="217" s="2" customFormat="1">
      <c r="A217" s="40"/>
      <c r="B217" s="41"/>
      <c r="C217" s="42"/>
      <c r="D217" s="242" t="s">
        <v>231</v>
      </c>
      <c r="E217" s="42"/>
      <c r="F217" s="243" t="s">
        <v>2852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231</v>
      </c>
      <c r="AU217" s="19" t="s">
        <v>89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2853</v>
      </c>
      <c r="G218" s="259"/>
      <c r="H218" s="262">
        <v>26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89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26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89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2" customFormat="1" ht="21.75" customHeight="1">
      <c r="A220" s="40"/>
      <c r="B220" s="41"/>
      <c r="C220" s="280" t="s">
        <v>412</v>
      </c>
      <c r="D220" s="280" t="s">
        <v>367</v>
      </c>
      <c r="E220" s="281" t="s">
        <v>2854</v>
      </c>
      <c r="F220" s="282" t="s">
        <v>2855</v>
      </c>
      <c r="G220" s="283" t="s">
        <v>477</v>
      </c>
      <c r="H220" s="284">
        <v>5</v>
      </c>
      <c r="I220" s="285"/>
      <c r="J220" s="286">
        <f>ROUND(I220*H220,2)</f>
        <v>0</v>
      </c>
      <c r="K220" s="282" t="s">
        <v>229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0.00040000000000000002</v>
      </c>
      <c r="R220" s="238">
        <f>Q220*H220</f>
        <v>0.002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468</v>
      </c>
      <c r="AT220" s="240" t="s">
        <v>367</v>
      </c>
      <c r="AU220" s="240" t="s">
        <v>89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267</v>
      </c>
      <c r="BM220" s="240" t="s">
        <v>533</v>
      </c>
    </row>
    <row r="221" s="2" customFormat="1" ht="21.75" customHeight="1">
      <c r="A221" s="40"/>
      <c r="B221" s="41"/>
      <c r="C221" s="280" t="s">
        <v>418</v>
      </c>
      <c r="D221" s="280" t="s">
        <v>367</v>
      </c>
      <c r="E221" s="281" t="s">
        <v>2856</v>
      </c>
      <c r="F221" s="282" t="s">
        <v>2857</v>
      </c>
      <c r="G221" s="283" t="s">
        <v>477</v>
      </c>
      <c r="H221" s="284">
        <v>13</v>
      </c>
      <c r="I221" s="285"/>
      <c r="J221" s="286">
        <f>ROUND(I221*H221,2)</f>
        <v>0</v>
      </c>
      <c r="K221" s="282" t="s">
        <v>229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0.00040000000000000002</v>
      </c>
      <c r="R221" s="238">
        <f>Q221*H221</f>
        <v>0.0052000000000000006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468</v>
      </c>
      <c r="AT221" s="240" t="s">
        <v>367</v>
      </c>
      <c r="AU221" s="240" t="s">
        <v>89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267</v>
      </c>
      <c r="BM221" s="240" t="s">
        <v>545</v>
      </c>
    </row>
    <row r="222" s="2" customFormat="1" ht="21.75" customHeight="1">
      <c r="A222" s="40"/>
      <c r="B222" s="41"/>
      <c r="C222" s="280" t="s">
        <v>423</v>
      </c>
      <c r="D222" s="280" t="s">
        <v>367</v>
      </c>
      <c r="E222" s="281" t="s">
        <v>2858</v>
      </c>
      <c r="F222" s="282" t="s">
        <v>2859</v>
      </c>
      <c r="G222" s="283" t="s">
        <v>477</v>
      </c>
      <c r="H222" s="284">
        <v>4</v>
      </c>
      <c r="I222" s="285"/>
      <c r="J222" s="286">
        <f>ROUND(I222*H222,2)</f>
        <v>0</v>
      </c>
      <c r="K222" s="282" t="s">
        <v>229</v>
      </c>
      <c r="L222" s="287"/>
      <c r="M222" s="288" t="s">
        <v>1</v>
      </c>
      <c r="N222" s="289" t="s">
        <v>45</v>
      </c>
      <c r="O222" s="93"/>
      <c r="P222" s="238">
        <f>O222*H222</f>
        <v>0</v>
      </c>
      <c r="Q222" s="238">
        <v>0.00040000000000000002</v>
      </c>
      <c r="R222" s="238">
        <f>Q222*H222</f>
        <v>0.0016000000000000001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468</v>
      </c>
      <c r="AT222" s="240" t="s">
        <v>367</v>
      </c>
      <c r="AU222" s="240" t="s">
        <v>89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267</v>
      </c>
      <c r="BM222" s="240" t="s">
        <v>552</v>
      </c>
    </row>
    <row r="223" s="2" customFormat="1" ht="21.75" customHeight="1">
      <c r="A223" s="40"/>
      <c r="B223" s="41"/>
      <c r="C223" s="280" t="s">
        <v>403</v>
      </c>
      <c r="D223" s="280" t="s">
        <v>367</v>
      </c>
      <c r="E223" s="281" t="s">
        <v>2860</v>
      </c>
      <c r="F223" s="282" t="s">
        <v>2861</v>
      </c>
      <c r="G223" s="283" t="s">
        <v>477</v>
      </c>
      <c r="H223" s="284">
        <v>4</v>
      </c>
      <c r="I223" s="285"/>
      <c r="J223" s="286">
        <f>ROUND(I223*H223,2)</f>
        <v>0</v>
      </c>
      <c r="K223" s="282" t="s">
        <v>229</v>
      </c>
      <c r="L223" s="287"/>
      <c r="M223" s="288" t="s">
        <v>1</v>
      </c>
      <c r="N223" s="289" t="s">
        <v>45</v>
      </c>
      <c r="O223" s="93"/>
      <c r="P223" s="238">
        <f>O223*H223</f>
        <v>0</v>
      </c>
      <c r="Q223" s="238">
        <v>0.00040000000000000002</v>
      </c>
      <c r="R223" s="238">
        <f>Q223*H223</f>
        <v>0.0016000000000000001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468</v>
      </c>
      <c r="AT223" s="240" t="s">
        <v>367</v>
      </c>
      <c r="AU223" s="240" t="s">
        <v>89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267</v>
      </c>
      <c r="BM223" s="240" t="s">
        <v>558</v>
      </c>
    </row>
    <row r="224" s="2" customFormat="1" ht="24.15" customHeight="1">
      <c r="A224" s="40"/>
      <c r="B224" s="41"/>
      <c r="C224" s="229" t="s">
        <v>434</v>
      </c>
      <c r="D224" s="229" t="s">
        <v>225</v>
      </c>
      <c r="E224" s="230" t="s">
        <v>2862</v>
      </c>
      <c r="F224" s="231" t="s">
        <v>2863</v>
      </c>
      <c r="G224" s="232" t="s">
        <v>477</v>
      </c>
      <c r="H224" s="233">
        <v>8</v>
      </c>
      <c r="I224" s="234"/>
      <c r="J224" s="235">
        <f>ROUND(I224*H224,2)</f>
        <v>0</v>
      </c>
      <c r="K224" s="231" t="s">
        <v>229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267</v>
      </c>
      <c r="AT224" s="240" t="s">
        <v>225</v>
      </c>
      <c r="AU224" s="240" t="s">
        <v>89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267</v>
      </c>
      <c r="BM224" s="240" t="s">
        <v>569</v>
      </c>
    </row>
    <row r="225" s="2" customFormat="1">
      <c r="A225" s="40"/>
      <c r="B225" s="41"/>
      <c r="C225" s="42"/>
      <c r="D225" s="242" t="s">
        <v>231</v>
      </c>
      <c r="E225" s="42"/>
      <c r="F225" s="243" t="s">
        <v>2864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231</v>
      </c>
      <c r="AU225" s="19" t="s">
        <v>89</v>
      </c>
    </row>
    <row r="226" s="2" customFormat="1" ht="16.5" customHeight="1">
      <c r="A226" s="40"/>
      <c r="B226" s="41"/>
      <c r="C226" s="280" t="s">
        <v>439</v>
      </c>
      <c r="D226" s="280" t="s">
        <v>367</v>
      </c>
      <c r="E226" s="281" t="s">
        <v>2865</v>
      </c>
      <c r="F226" s="282" t="s">
        <v>2866</v>
      </c>
      <c r="G226" s="283" t="s">
        <v>477</v>
      </c>
      <c r="H226" s="284">
        <v>8</v>
      </c>
      <c r="I226" s="285"/>
      <c r="J226" s="286">
        <f>ROUND(I226*H226,2)</f>
        <v>0</v>
      </c>
      <c r="K226" s="282" t="s">
        <v>229</v>
      </c>
      <c r="L226" s="287"/>
      <c r="M226" s="288" t="s">
        <v>1</v>
      </c>
      <c r="N226" s="289" t="s">
        <v>45</v>
      </c>
      <c r="O226" s="93"/>
      <c r="P226" s="238">
        <f>O226*H226</f>
        <v>0</v>
      </c>
      <c r="Q226" s="238">
        <v>0.0018</v>
      </c>
      <c r="R226" s="238">
        <f>Q226*H226</f>
        <v>0.0144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468</v>
      </c>
      <c r="AT226" s="240" t="s">
        <v>367</v>
      </c>
      <c r="AU226" s="240" t="s">
        <v>89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267</v>
      </c>
      <c r="BM226" s="240" t="s">
        <v>576</v>
      </c>
    </row>
    <row r="227" s="2" customFormat="1" ht="24.15" customHeight="1">
      <c r="A227" s="40"/>
      <c r="B227" s="41"/>
      <c r="C227" s="229" t="s">
        <v>443</v>
      </c>
      <c r="D227" s="229" t="s">
        <v>225</v>
      </c>
      <c r="E227" s="230" t="s">
        <v>2867</v>
      </c>
      <c r="F227" s="231" t="s">
        <v>2868</v>
      </c>
      <c r="G227" s="232" t="s">
        <v>477</v>
      </c>
      <c r="H227" s="233">
        <v>1</v>
      </c>
      <c r="I227" s="234"/>
      <c r="J227" s="235">
        <f>ROUND(I227*H227,2)</f>
        <v>0</v>
      </c>
      <c r="K227" s="231" t="s">
        <v>229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267</v>
      </c>
      <c r="AT227" s="240" t="s">
        <v>225</v>
      </c>
      <c r="AU227" s="240" t="s">
        <v>89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267</v>
      </c>
      <c r="BM227" s="240" t="s">
        <v>602</v>
      </c>
    </row>
    <row r="228" s="2" customFormat="1">
      <c r="A228" s="40"/>
      <c r="B228" s="41"/>
      <c r="C228" s="42"/>
      <c r="D228" s="242" t="s">
        <v>231</v>
      </c>
      <c r="E228" s="42"/>
      <c r="F228" s="243" t="s">
        <v>2869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231</v>
      </c>
      <c r="AU228" s="19" t="s">
        <v>89</v>
      </c>
    </row>
    <row r="229" s="2" customFormat="1" ht="24.15" customHeight="1">
      <c r="A229" s="40"/>
      <c r="B229" s="41"/>
      <c r="C229" s="280" t="s">
        <v>449</v>
      </c>
      <c r="D229" s="280" t="s">
        <v>367</v>
      </c>
      <c r="E229" s="281" t="s">
        <v>2870</v>
      </c>
      <c r="F229" s="282" t="s">
        <v>2871</v>
      </c>
      <c r="G229" s="283" t="s">
        <v>477</v>
      </c>
      <c r="H229" s="284">
        <v>1</v>
      </c>
      <c r="I229" s="285"/>
      <c r="J229" s="286">
        <f>ROUND(I229*H229,2)</f>
        <v>0</v>
      </c>
      <c r="K229" s="282" t="s">
        <v>229</v>
      </c>
      <c r="L229" s="287"/>
      <c r="M229" s="288" t="s">
        <v>1</v>
      </c>
      <c r="N229" s="289" t="s">
        <v>45</v>
      </c>
      <c r="O229" s="93"/>
      <c r="P229" s="238">
        <f>O229*H229</f>
        <v>0</v>
      </c>
      <c r="Q229" s="238">
        <v>0.014</v>
      </c>
      <c r="R229" s="238">
        <f>Q229*H229</f>
        <v>0.014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468</v>
      </c>
      <c r="AT229" s="240" t="s">
        <v>367</v>
      </c>
      <c r="AU229" s="240" t="s">
        <v>89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267</v>
      </c>
      <c r="BM229" s="240" t="s">
        <v>611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1233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89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2872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89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1235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89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237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89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1142</v>
      </c>
      <c r="G234" s="259"/>
      <c r="H234" s="262">
        <v>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89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89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21.75" customHeight="1">
      <c r="A236" s="40"/>
      <c r="B236" s="41"/>
      <c r="C236" s="229" t="s">
        <v>468</v>
      </c>
      <c r="D236" s="229" t="s">
        <v>225</v>
      </c>
      <c r="E236" s="230" t="s">
        <v>2873</v>
      </c>
      <c r="F236" s="231" t="s">
        <v>2874</v>
      </c>
      <c r="G236" s="232" t="s">
        <v>477</v>
      </c>
      <c r="H236" s="233">
        <v>1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267</v>
      </c>
      <c r="AT236" s="240" t="s">
        <v>225</v>
      </c>
      <c r="AU236" s="240" t="s">
        <v>89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267</v>
      </c>
      <c r="BM236" s="240" t="s">
        <v>618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2875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89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2876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89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89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1.75" customHeight="1">
      <c r="A240" s="40"/>
      <c r="B240" s="41"/>
      <c r="C240" s="280" t="s">
        <v>474</v>
      </c>
      <c r="D240" s="280" t="s">
        <v>367</v>
      </c>
      <c r="E240" s="281" t="s">
        <v>2877</v>
      </c>
      <c r="F240" s="282" t="s">
        <v>2878</v>
      </c>
      <c r="G240" s="283" t="s">
        <v>477</v>
      </c>
      <c r="H240" s="284">
        <v>1</v>
      </c>
      <c r="I240" s="285"/>
      <c r="J240" s="286">
        <f>ROUND(I240*H240,2)</f>
        <v>0</v>
      </c>
      <c r="K240" s="282" t="s">
        <v>229</v>
      </c>
      <c r="L240" s="287"/>
      <c r="M240" s="288" t="s">
        <v>1</v>
      </c>
      <c r="N240" s="289" t="s">
        <v>45</v>
      </c>
      <c r="O240" s="93"/>
      <c r="P240" s="238">
        <f>O240*H240</f>
        <v>0</v>
      </c>
      <c r="Q240" s="238">
        <v>0.00020000000000000001</v>
      </c>
      <c r="R240" s="238">
        <f>Q240*H240</f>
        <v>0.00020000000000000001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468</v>
      </c>
      <c r="AT240" s="240" t="s">
        <v>367</v>
      </c>
      <c r="AU240" s="240" t="s">
        <v>89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267</v>
      </c>
      <c r="BM240" s="240" t="s">
        <v>631</v>
      </c>
    </row>
    <row r="241" s="2" customFormat="1" ht="24.15" customHeight="1">
      <c r="A241" s="40"/>
      <c r="B241" s="41"/>
      <c r="C241" s="229" t="s">
        <v>481</v>
      </c>
      <c r="D241" s="229" t="s">
        <v>225</v>
      </c>
      <c r="E241" s="230" t="s">
        <v>2879</v>
      </c>
      <c r="F241" s="231" t="s">
        <v>2880</v>
      </c>
      <c r="G241" s="232" t="s">
        <v>477</v>
      </c>
      <c r="H241" s="233">
        <v>6</v>
      </c>
      <c r="I241" s="234"/>
      <c r="J241" s="235">
        <f>ROUND(I241*H241,2)</f>
        <v>0</v>
      </c>
      <c r="K241" s="231" t="s">
        <v>229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267</v>
      </c>
      <c r="AT241" s="240" t="s">
        <v>225</v>
      </c>
      <c r="AU241" s="240" t="s">
        <v>89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267</v>
      </c>
      <c r="BM241" s="240" t="s">
        <v>638</v>
      </c>
    </row>
    <row r="242" s="2" customFormat="1">
      <c r="A242" s="40"/>
      <c r="B242" s="41"/>
      <c r="C242" s="42"/>
      <c r="D242" s="242" t="s">
        <v>231</v>
      </c>
      <c r="E242" s="42"/>
      <c r="F242" s="243" t="s">
        <v>2881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231</v>
      </c>
      <c r="AU242" s="19" t="s">
        <v>89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2882</v>
      </c>
      <c r="G243" s="259"/>
      <c r="H243" s="262">
        <v>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89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6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89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1.75" customHeight="1">
      <c r="A245" s="40"/>
      <c r="B245" s="41"/>
      <c r="C245" s="280" t="s">
        <v>486</v>
      </c>
      <c r="D245" s="280" t="s">
        <v>367</v>
      </c>
      <c r="E245" s="281" t="s">
        <v>2883</v>
      </c>
      <c r="F245" s="282" t="s">
        <v>2884</v>
      </c>
      <c r="G245" s="283" t="s">
        <v>477</v>
      </c>
      <c r="H245" s="284">
        <v>6</v>
      </c>
      <c r="I245" s="285"/>
      <c r="J245" s="286">
        <f>ROUND(I245*H245,2)</f>
        <v>0</v>
      </c>
      <c r="K245" s="282" t="s">
        <v>229</v>
      </c>
      <c r="L245" s="287"/>
      <c r="M245" s="288" t="s">
        <v>1</v>
      </c>
      <c r="N245" s="289" t="s">
        <v>45</v>
      </c>
      <c r="O245" s="93"/>
      <c r="P245" s="238">
        <f>O245*H245</f>
        <v>0</v>
      </c>
      <c r="Q245" s="238">
        <v>0.00040000000000000002</v>
      </c>
      <c r="R245" s="238">
        <f>Q245*H245</f>
        <v>0.0024000000000000002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468</v>
      </c>
      <c r="AT245" s="240" t="s">
        <v>367</v>
      </c>
      <c r="AU245" s="240" t="s">
        <v>89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267</v>
      </c>
      <c r="BM245" s="240" t="s">
        <v>643</v>
      </c>
    </row>
    <row r="246" s="2" customFormat="1" ht="16.5" customHeight="1">
      <c r="A246" s="40"/>
      <c r="B246" s="41"/>
      <c r="C246" s="229" t="s">
        <v>491</v>
      </c>
      <c r="D246" s="229" t="s">
        <v>225</v>
      </c>
      <c r="E246" s="230" t="s">
        <v>2885</v>
      </c>
      <c r="F246" s="231" t="s">
        <v>2886</v>
      </c>
      <c r="G246" s="232" t="s">
        <v>477</v>
      </c>
      <c r="H246" s="233">
        <v>2</v>
      </c>
      <c r="I246" s="234"/>
      <c r="J246" s="235">
        <f>ROUND(I246*H246,2)</f>
        <v>0</v>
      </c>
      <c r="K246" s="231" t="s">
        <v>229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267</v>
      </c>
      <c r="AT246" s="240" t="s">
        <v>225</v>
      </c>
      <c r="AU246" s="240" t="s">
        <v>89</v>
      </c>
      <c r="AY246" s="19" t="s">
        <v>222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87</v>
      </c>
      <c r="BK246" s="241">
        <f>ROUND(I246*H246,2)</f>
        <v>0</v>
      </c>
      <c r="BL246" s="19" t="s">
        <v>267</v>
      </c>
      <c r="BM246" s="240" t="s">
        <v>660</v>
      </c>
    </row>
    <row r="247" s="2" customFormat="1">
      <c r="A247" s="40"/>
      <c r="B247" s="41"/>
      <c r="C247" s="42"/>
      <c r="D247" s="242" t="s">
        <v>231</v>
      </c>
      <c r="E247" s="42"/>
      <c r="F247" s="243" t="s">
        <v>2887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231</v>
      </c>
      <c r="AU247" s="19" t="s">
        <v>89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2888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89</v>
      </c>
      <c r="AV248" s="14" t="s">
        <v>89</v>
      </c>
      <c r="AW248" s="14" t="s">
        <v>35</v>
      </c>
      <c r="AX248" s="14" t="s">
        <v>80</v>
      </c>
      <c r="AY248" s="268" t="s">
        <v>222</v>
      </c>
    </row>
    <row r="249" s="15" customFormat="1">
      <c r="A249" s="15"/>
      <c r="B249" s="269"/>
      <c r="C249" s="270"/>
      <c r="D249" s="249" t="s">
        <v>233</v>
      </c>
      <c r="E249" s="271" t="s">
        <v>1</v>
      </c>
      <c r="F249" s="272" t="s">
        <v>242</v>
      </c>
      <c r="G249" s="270"/>
      <c r="H249" s="273">
        <v>2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233</v>
      </c>
      <c r="AU249" s="279" t="s">
        <v>89</v>
      </c>
      <c r="AV249" s="15" t="s">
        <v>114</v>
      </c>
      <c r="AW249" s="15" t="s">
        <v>35</v>
      </c>
      <c r="AX249" s="15" t="s">
        <v>87</v>
      </c>
      <c r="AY249" s="279" t="s">
        <v>222</v>
      </c>
    </row>
    <row r="250" s="2" customFormat="1" ht="24.15" customHeight="1">
      <c r="A250" s="40"/>
      <c r="B250" s="41"/>
      <c r="C250" s="280" t="s">
        <v>496</v>
      </c>
      <c r="D250" s="280" t="s">
        <v>367</v>
      </c>
      <c r="E250" s="281" t="s">
        <v>2889</v>
      </c>
      <c r="F250" s="282" t="s">
        <v>2890</v>
      </c>
      <c r="G250" s="283" t="s">
        <v>477</v>
      </c>
      <c r="H250" s="284">
        <v>2</v>
      </c>
      <c r="I250" s="285"/>
      <c r="J250" s="286">
        <f>ROUND(I250*H250,2)</f>
        <v>0</v>
      </c>
      <c r="K250" s="282" t="s">
        <v>1230</v>
      </c>
      <c r="L250" s="287"/>
      <c r="M250" s="288" t="s">
        <v>1</v>
      </c>
      <c r="N250" s="289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468</v>
      </c>
      <c r="AT250" s="240" t="s">
        <v>367</v>
      </c>
      <c r="AU250" s="240" t="s">
        <v>89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267</v>
      </c>
      <c r="BM250" s="240" t="s">
        <v>668</v>
      </c>
    </row>
    <row r="251" s="2" customFormat="1" ht="16.5" customHeight="1">
      <c r="A251" s="40"/>
      <c r="B251" s="41"/>
      <c r="C251" s="229" t="s">
        <v>499</v>
      </c>
      <c r="D251" s="229" t="s">
        <v>225</v>
      </c>
      <c r="E251" s="230" t="s">
        <v>2891</v>
      </c>
      <c r="F251" s="231" t="s">
        <v>2892</v>
      </c>
      <c r="G251" s="232" t="s">
        <v>477</v>
      </c>
      <c r="H251" s="233">
        <v>2</v>
      </c>
      <c r="I251" s="234"/>
      <c r="J251" s="235">
        <f>ROUND(I251*H251,2)</f>
        <v>0</v>
      </c>
      <c r="K251" s="231" t="s">
        <v>229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267</v>
      </c>
      <c r="AT251" s="240" t="s">
        <v>225</v>
      </c>
      <c r="AU251" s="240" t="s">
        <v>89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267</v>
      </c>
      <c r="BM251" s="240" t="s">
        <v>684</v>
      </c>
    </row>
    <row r="252" s="2" customFormat="1">
      <c r="A252" s="40"/>
      <c r="B252" s="41"/>
      <c r="C252" s="42"/>
      <c r="D252" s="242" t="s">
        <v>231</v>
      </c>
      <c r="E252" s="42"/>
      <c r="F252" s="243" t="s">
        <v>2893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231</v>
      </c>
      <c r="AU252" s="19" t="s">
        <v>89</v>
      </c>
    </row>
    <row r="253" s="14" customFormat="1">
      <c r="A253" s="14"/>
      <c r="B253" s="258"/>
      <c r="C253" s="259"/>
      <c r="D253" s="249" t="s">
        <v>233</v>
      </c>
      <c r="E253" s="260" t="s">
        <v>1</v>
      </c>
      <c r="F253" s="261" t="s">
        <v>2894</v>
      </c>
      <c r="G253" s="259"/>
      <c r="H253" s="262">
        <v>1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233</v>
      </c>
      <c r="AU253" s="268" t="s">
        <v>89</v>
      </c>
      <c r="AV253" s="14" t="s">
        <v>89</v>
      </c>
      <c r="AW253" s="14" t="s">
        <v>35</v>
      </c>
      <c r="AX253" s="14" t="s">
        <v>80</v>
      </c>
      <c r="AY253" s="268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2895</v>
      </c>
      <c r="G254" s="259"/>
      <c r="H254" s="262">
        <v>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89</v>
      </c>
      <c r="AV254" s="14" t="s">
        <v>89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2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89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2" customFormat="1" ht="16.5" customHeight="1">
      <c r="A256" s="40"/>
      <c r="B256" s="41"/>
      <c r="C256" s="280" t="s">
        <v>507</v>
      </c>
      <c r="D256" s="280" t="s">
        <v>367</v>
      </c>
      <c r="E256" s="281" t="s">
        <v>2896</v>
      </c>
      <c r="F256" s="282" t="s">
        <v>2897</v>
      </c>
      <c r="G256" s="283" t="s">
        <v>477</v>
      </c>
      <c r="H256" s="284">
        <v>1</v>
      </c>
      <c r="I256" s="285"/>
      <c r="J256" s="286">
        <f>ROUND(I256*H256,2)</f>
        <v>0</v>
      </c>
      <c r="K256" s="282" t="s">
        <v>1230</v>
      </c>
      <c r="L256" s="287"/>
      <c r="M256" s="288" t="s">
        <v>1</v>
      </c>
      <c r="N256" s="289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468</v>
      </c>
      <c r="AT256" s="240" t="s">
        <v>367</v>
      </c>
      <c r="AU256" s="240" t="s">
        <v>89</v>
      </c>
      <c r="AY256" s="19" t="s">
        <v>222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87</v>
      </c>
      <c r="BK256" s="241">
        <f>ROUND(I256*H256,2)</f>
        <v>0</v>
      </c>
      <c r="BL256" s="19" t="s">
        <v>267</v>
      </c>
      <c r="BM256" s="240" t="s">
        <v>689</v>
      </c>
    </row>
    <row r="257" s="2" customFormat="1" ht="16.5" customHeight="1">
      <c r="A257" s="40"/>
      <c r="B257" s="41"/>
      <c r="C257" s="280" t="s">
        <v>504</v>
      </c>
      <c r="D257" s="280" t="s">
        <v>367</v>
      </c>
      <c r="E257" s="281" t="s">
        <v>2898</v>
      </c>
      <c r="F257" s="282" t="s">
        <v>2899</v>
      </c>
      <c r="G257" s="283" t="s">
        <v>477</v>
      </c>
      <c r="H257" s="284">
        <v>1</v>
      </c>
      <c r="I257" s="285"/>
      <c r="J257" s="286">
        <f>ROUND(I257*H257,2)</f>
        <v>0</v>
      </c>
      <c r="K257" s="282" t="s">
        <v>1230</v>
      </c>
      <c r="L257" s="287"/>
      <c r="M257" s="288" t="s">
        <v>1</v>
      </c>
      <c r="N257" s="289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468</v>
      </c>
      <c r="AT257" s="240" t="s">
        <v>367</v>
      </c>
      <c r="AU257" s="240" t="s">
        <v>89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267</v>
      </c>
      <c r="BM257" s="240" t="s">
        <v>699</v>
      </c>
    </row>
    <row r="258" s="2" customFormat="1" ht="16.5" customHeight="1">
      <c r="A258" s="40"/>
      <c r="B258" s="41"/>
      <c r="C258" s="229" t="s">
        <v>518</v>
      </c>
      <c r="D258" s="229" t="s">
        <v>225</v>
      </c>
      <c r="E258" s="230" t="s">
        <v>2900</v>
      </c>
      <c r="F258" s="231" t="s">
        <v>2901</v>
      </c>
      <c r="G258" s="232" t="s">
        <v>477</v>
      </c>
      <c r="H258" s="233">
        <v>2</v>
      </c>
      <c r="I258" s="234"/>
      <c r="J258" s="235">
        <f>ROUND(I258*H258,2)</f>
        <v>0</v>
      </c>
      <c r="K258" s="231" t="s">
        <v>229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267</v>
      </c>
      <c r="AT258" s="240" t="s">
        <v>225</v>
      </c>
      <c r="AU258" s="240" t="s">
        <v>89</v>
      </c>
      <c r="AY258" s="19" t="s">
        <v>222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87</v>
      </c>
      <c r="BK258" s="241">
        <f>ROUND(I258*H258,2)</f>
        <v>0</v>
      </c>
      <c r="BL258" s="19" t="s">
        <v>267</v>
      </c>
      <c r="BM258" s="240" t="s">
        <v>707</v>
      </c>
    </row>
    <row r="259" s="2" customFormat="1">
      <c r="A259" s="40"/>
      <c r="B259" s="41"/>
      <c r="C259" s="42"/>
      <c r="D259" s="242" t="s">
        <v>231</v>
      </c>
      <c r="E259" s="42"/>
      <c r="F259" s="243" t="s">
        <v>2902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231</v>
      </c>
      <c r="AU259" s="19" t="s">
        <v>89</v>
      </c>
    </row>
    <row r="260" s="2" customFormat="1" ht="16.5" customHeight="1">
      <c r="A260" s="40"/>
      <c r="B260" s="41"/>
      <c r="C260" s="280" t="s">
        <v>510</v>
      </c>
      <c r="D260" s="280" t="s">
        <v>367</v>
      </c>
      <c r="E260" s="281" t="s">
        <v>2903</v>
      </c>
      <c r="F260" s="282" t="s">
        <v>2904</v>
      </c>
      <c r="G260" s="283" t="s">
        <v>477</v>
      </c>
      <c r="H260" s="284">
        <v>2</v>
      </c>
      <c r="I260" s="285"/>
      <c r="J260" s="286">
        <f>ROUND(I260*H260,2)</f>
        <v>0</v>
      </c>
      <c r="K260" s="282" t="s">
        <v>229</v>
      </c>
      <c r="L260" s="287"/>
      <c r="M260" s="288" t="s">
        <v>1</v>
      </c>
      <c r="N260" s="289" t="s">
        <v>45</v>
      </c>
      <c r="O260" s="93"/>
      <c r="P260" s="238">
        <f>O260*H260</f>
        <v>0</v>
      </c>
      <c r="Q260" s="238">
        <v>5.0000000000000002E-05</v>
      </c>
      <c r="R260" s="238">
        <f>Q260*H260</f>
        <v>0.00010000000000000001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468</v>
      </c>
      <c r="AT260" s="240" t="s">
        <v>367</v>
      </c>
      <c r="AU260" s="240" t="s">
        <v>89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267</v>
      </c>
      <c r="BM260" s="240" t="s">
        <v>711</v>
      </c>
    </row>
    <row r="261" s="2" customFormat="1" ht="37.8" customHeight="1">
      <c r="A261" s="40"/>
      <c r="B261" s="41"/>
      <c r="C261" s="229" t="s">
        <v>530</v>
      </c>
      <c r="D261" s="229" t="s">
        <v>225</v>
      </c>
      <c r="E261" s="230" t="s">
        <v>2905</v>
      </c>
      <c r="F261" s="231" t="s">
        <v>2906</v>
      </c>
      <c r="G261" s="232" t="s">
        <v>526</v>
      </c>
      <c r="H261" s="233">
        <v>16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0.0034399999999999999</v>
      </c>
      <c r="R261" s="238">
        <f>Q261*H261</f>
        <v>0.055039999999999999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267</v>
      </c>
      <c r="AT261" s="240" t="s">
        <v>225</v>
      </c>
      <c r="AU261" s="240" t="s">
        <v>89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267</v>
      </c>
      <c r="BM261" s="240" t="s">
        <v>715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2907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89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2908</v>
      </c>
      <c r="G263" s="259"/>
      <c r="H263" s="262">
        <v>16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89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16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89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2" customFormat="1" ht="33" customHeight="1">
      <c r="A265" s="40"/>
      <c r="B265" s="41"/>
      <c r="C265" s="229" t="s">
        <v>515</v>
      </c>
      <c r="D265" s="229" t="s">
        <v>225</v>
      </c>
      <c r="E265" s="230" t="s">
        <v>2909</v>
      </c>
      <c r="F265" s="231" t="s">
        <v>2910</v>
      </c>
      <c r="G265" s="232" t="s">
        <v>477</v>
      </c>
      <c r="H265" s="233">
        <v>5</v>
      </c>
      <c r="I265" s="234"/>
      <c r="J265" s="235">
        <f>ROUND(I265*H265,2)</f>
        <v>0</v>
      </c>
      <c r="K265" s="231" t="s">
        <v>229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267</v>
      </c>
      <c r="AT265" s="240" t="s">
        <v>225</v>
      </c>
      <c r="AU265" s="240" t="s">
        <v>89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267</v>
      </c>
      <c r="BM265" s="240" t="s">
        <v>720</v>
      </c>
    </row>
    <row r="266" s="2" customFormat="1">
      <c r="A266" s="40"/>
      <c r="B266" s="41"/>
      <c r="C266" s="42"/>
      <c r="D266" s="242" t="s">
        <v>231</v>
      </c>
      <c r="E266" s="42"/>
      <c r="F266" s="243" t="s">
        <v>2911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231</v>
      </c>
      <c r="AU266" s="19" t="s">
        <v>89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2912</v>
      </c>
      <c r="G267" s="259"/>
      <c r="H267" s="262">
        <v>5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89</v>
      </c>
      <c r="AV267" s="14" t="s">
        <v>89</v>
      </c>
      <c r="AW267" s="14" t="s">
        <v>35</v>
      </c>
      <c r="AX267" s="14" t="s">
        <v>80</v>
      </c>
      <c r="AY267" s="268" t="s">
        <v>222</v>
      </c>
    </row>
    <row r="268" s="15" customFormat="1">
      <c r="A268" s="15"/>
      <c r="B268" s="269"/>
      <c r="C268" s="270"/>
      <c r="D268" s="249" t="s">
        <v>233</v>
      </c>
      <c r="E268" s="271" t="s">
        <v>1</v>
      </c>
      <c r="F268" s="272" t="s">
        <v>242</v>
      </c>
      <c r="G268" s="270"/>
      <c r="H268" s="273">
        <v>5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233</v>
      </c>
      <c r="AU268" s="279" t="s">
        <v>89</v>
      </c>
      <c r="AV268" s="15" t="s">
        <v>114</v>
      </c>
      <c r="AW268" s="15" t="s">
        <v>35</v>
      </c>
      <c r="AX268" s="15" t="s">
        <v>87</v>
      </c>
      <c r="AY268" s="279" t="s">
        <v>222</v>
      </c>
    </row>
    <row r="269" s="2" customFormat="1" ht="16.5" customHeight="1">
      <c r="A269" s="40"/>
      <c r="B269" s="41"/>
      <c r="C269" s="280" t="s">
        <v>549</v>
      </c>
      <c r="D269" s="280" t="s">
        <v>367</v>
      </c>
      <c r="E269" s="281" t="s">
        <v>2913</v>
      </c>
      <c r="F269" s="282" t="s">
        <v>2914</v>
      </c>
      <c r="G269" s="283" t="s">
        <v>477</v>
      </c>
      <c r="H269" s="284">
        <v>5</v>
      </c>
      <c r="I269" s="285"/>
      <c r="J269" s="286">
        <f>ROUND(I269*H269,2)</f>
        <v>0</v>
      </c>
      <c r="K269" s="282" t="s">
        <v>229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0.00069999999999999999</v>
      </c>
      <c r="R269" s="238">
        <f>Q269*H269</f>
        <v>0.0035000000000000001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468</v>
      </c>
      <c r="AT269" s="240" t="s">
        <v>367</v>
      </c>
      <c r="AU269" s="240" t="s">
        <v>89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267</v>
      </c>
      <c r="BM269" s="240" t="s">
        <v>724</v>
      </c>
    </row>
    <row r="270" s="2" customFormat="1" ht="33" customHeight="1">
      <c r="A270" s="40"/>
      <c r="B270" s="41"/>
      <c r="C270" s="229" t="s">
        <v>521</v>
      </c>
      <c r="D270" s="229" t="s">
        <v>225</v>
      </c>
      <c r="E270" s="230" t="s">
        <v>2915</v>
      </c>
      <c r="F270" s="231" t="s">
        <v>2916</v>
      </c>
      <c r="G270" s="232" t="s">
        <v>526</v>
      </c>
      <c r="H270" s="233">
        <v>265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267</v>
      </c>
      <c r="AT270" s="240" t="s">
        <v>225</v>
      </c>
      <c r="AU270" s="240" t="s">
        <v>89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267</v>
      </c>
      <c r="BM270" s="240" t="s">
        <v>729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2917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89</v>
      </c>
    </row>
    <row r="272" s="2" customFormat="1" ht="16.5" customHeight="1">
      <c r="A272" s="40"/>
      <c r="B272" s="41"/>
      <c r="C272" s="280" t="s">
        <v>566</v>
      </c>
      <c r="D272" s="280" t="s">
        <v>367</v>
      </c>
      <c r="E272" s="281" t="s">
        <v>2918</v>
      </c>
      <c r="F272" s="282" t="s">
        <v>2919</v>
      </c>
      <c r="G272" s="283" t="s">
        <v>526</v>
      </c>
      <c r="H272" s="284">
        <v>318</v>
      </c>
      <c r="I272" s="285"/>
      <c r="J272" s="286">
        <f>ROUND(I272*H272,2)</f>
        <v>0</v>
      </c>
      <c r="K272" s="282" t="s">
        <v>229</v>
      </c>
      <c r="L272" s="287"/>
      <c r="M272" s="288" t="s">
        <v>1</v>
      </c>
      <c r="N272" s="289" t="s">
        <v>45</v>
      </c>
      <c r="O272" s="93"/>
      <c r="P272" s="238">
        <f>O272*H272</f>
        <v>0</v>
      </c>
      <c r="Q272" s="238">
        <v>5.0000000000000002E-05</v>
      </c>
      <c r="R272" s="238">
        <f>Q272*H272</f>
        <v>0.015900000000000001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468</v>
      </c>
      <c r="AT272" s="240" t="s">
        <v>367</v>
      </c>
      <c r="AU272" s="240" t="s">
        <v>89</v>
      </c>
      <c r="AY272" s="19" t="s">
        <v>222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87</v>
      </c>
      <c r="BK272" s="241">
        <f>ROUND(I272*H272,2)</f>
        <v>0</v>
      </c>
      <c r="BL272" s="19" t="s">
        <v>267</v>
      </c>
      <c r="BM272" s="240" t="s">
        <v>737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2920</v>
      </c>
      <c r="G273" s="259"/>
      <c r="H273" s="262">
        <v>318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89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5" customFormat="1">
      <c r="A274" s="15"/>
      <c r="B274" s="269"/>
      <c r="C274" s="270"/>
      <c r="D274" s="249" t="s">
        <v>233</v>
      </c>
      <c r="E274" s="271" t="s">
        <v>1</v>
      </c>
      <c r="F274" s="272" t="s">
        <v>242</v>
      </c>
      <c r="G274" s="270"/>
      <c r="H274" s="273">
        <v>318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233</v>
      </c>
      <c r="AU274" s="279" t="s">
        <v>89</v>
      </c>
      <c r="AV274" s="15" t="s">
        <v>114</v>
      </c>
      <c r="AW274" s="15" t="s">
        <v>35</v>
      </c>
      <c r="AX274" s="15" t="s">
        <v>87</v>
      </c>
      <c r="AY274" s="279" t="s">
        <v>222</v>
      </c>
    </row>
    <row r="275" s="2" customFormat="1" ht="33" customHeight="1">
      <c r="A275" s="40"/>
      <c r="B275" s="41"/>
      <c r="C275" s="229" t="s">
        <v>527</v>
      </c>
      <c r="D275" s="229" t="s">
        <v>225</v>
      </c>
      <c r="E275" s="230" t="s">
        <v>2921</v>
      </c>
      <c r="F275" s="231" t="s">
        <v>2922</v>
      </c>
      <c r="G275" s="232" t="s">
        <v>526</v>
      </c>
      <c r="H275" s="233">
        <v>10.5</v>
      </c>
      <c r="I275" s="234"/>
      <c r="J275" s="235">
        <f>ROUND(I275*H275,2)</f>
        <v>0</v>
      </c>
      <c r="K275" s="231" t="s">
        <v>229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267</v>
      </c>
      <c r="AT275" s="240" t="s">
        <v>225</v>
      </c>
      <c r="AU275" s="240" t="s">
        <v>89</v>
      </c>
      <c r="AY275" s="19" t="s">
        <v>222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87</v>
      </c>
      <c r="BK275" s="241">
        <f>ROUND(I275*H275,2)</f>
        <v>0</v>
      </c>
      <c r="BL275" s="19" t="s">
        <v>267</v>
      </c>
      <c r="BM275" s="240" t="s">
        <v>742</v>
      </c>
    </row>
    <row r="276" s="2" customFormat="1">
      <c r="A276" s="40"/>
      <c r="B276" s="41"/>
      <c r="C276" s="42"/>
      <c r="D276" s="242" t="s">
        <v>231</v>
      </c>
      <c r="E276" s="42"/>
      <c r="F276" s="243" t="s">
        <v>2923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231</v>
      </c>
      <c r="AU276" s="19" t="s">
        <v>89</v>
      </c>
    </row>
    <row r="277" s="2" customFormat="1" ht="24.15" customHeight="1">
      <c r="A277" s="40"/>
      <c r="B277" s="41"/>
      <c r="C277" s="280" t="s">
        <v>599</v>
      </c>
      <c r="D277" s="280" t="s">
        <v>367</v>
      </c>
      <c r="E277" s="281" t="s">
        <v>2924</v>
      </c>
      <c r="F277" s="282" t="s">
        <v>2925</v>
      </c>
      <c r="G277" s="283" t="s">
        <v>477</v>
      </c>
      <c r="H277" s="284">
        <v>12.6</v>
      </c>
      <c r="I277" s="285"/>
      <c r="J277" s="286">
        <f>ROUND(I277*H277,2)</f>
        <v>0</v>
      </c>
      <c r="K277" s="282" t="s">
        <v>229</v>
      </c>
      <c r="L277" s="287"/>
      <c r="M277" s="288" t="s">
        <v>1</v>
      </c>
      <c r="N277" s="289" t="s">
        <v>45</v>
      </c>
      <c r="O277" s="93"/>
      <c r="P277" s="238">
        <f>O277*H277</f>
        <v>0</v>
      </c>
      <c r="Q277" s="238">
        <v>0.0101</v>
      </c>
      <c r="R277" s="238">
        <f>Q277*H277</f>
        <v>0.12725999999999998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468</v>
      </c>
      <c r="AT277" s="240" t="s">
        <v>367</v>
      </c>
      <c r="AU277" s="240" t="s">
        <v>89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267</v>
      </c>
      <c r="BM277" s="240" t="s">
        <v>748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2926</v>
      </c>
      <c r="G278" s="259"/>
      <c r="H278" s="262">
        <v>12.6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12.6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533</v>
      </c>
      <c r="D280" s="229" t="s">
        <v>225</v>
      </c>
      <c r="E280" s="230" t="s">
        <v>2927</v>
      </c>
      <c r="F280" s="231" t="s">
        <v>2928</v>
      </c>
      <c r="G280" s="232" t="s">
        <v>526</v>
      </c>
      <c r="H280" s="233">
        <v>265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0.00017000000000000001</v>
      </c>
      <c r="R280" s="238">
        <f>Q280*H280</f>
        <v>0.045050000000000007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755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2929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89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2930</v>
      </c>
      <c r="G282" s="259"/>
      <c r="H282" s="262">
        <v>265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89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5" customFormat="1">
      <c r="A283" s="15"/>
      <c r="B283" s="269"/>
      <c r="C283" s="270"/>
      <c r="D283" s="249" t="s">
        <v>233</v>
      </c>
      <c r="E283" s="271" t="s">
        <v>1</v>
      </c>
      <c r="F283" s="272" t="s">
        <v>242</v>
      </c>
      <c r="G283" s="270"/>
      <c r="H283" s="273">
        <v>265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233</v>
      </c>
      <c r="AU283" s="279" t="s">
        <v>89</v>
      </c>
      <c r="AV283" s="15" t="s">
        <v>114</v>
      </c>
      <c r="AW283" s="15" t="s">
        <v>35</v>
      </c>
      <c r="AX283" s="15" t="s">
        <v>87</v>
      </c>
      <c r="AY283" s="279" t="s">
        <v>222</v>
      </c>
    </row>
    <row r="284" s="2" customFormat="1" ht="24.15" customHeight="1">
      <c r="A284" s="40"/>
      <c r="B284" s="41"/>
      <c r="C284" s="229" t="s">
        <v>615</v>
      </c>
      <c r="D284" s="229" t="s">
        <v>225</v>
      </c>
      <c r="E284" s="230" t="s">
        <v>2931</v>
      </c>
      <c r="F284" s="231" t="s">
        <v>2932</v>
      </c>
      <c r="G284" s="232" t="s">
        <v>526</v>
      </c>
      <c r="H284" s="233">
        <v>26.5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0.00022000000000000001</v>
      </c>
      <c r="R284" s="238">
        <f>Q284*H284</f>
        <v>0.0058300000000000001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89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760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2933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89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2908</v>
      </c>
      <c r="G286" s="259"/>
      <c r="H286" s="262">
        <v>16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89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2934</v>
      </c>
      <c r="G287" s="259"/>
      <c r="H287" s="262">
        <v>10.5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89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5" customFormat="1">
      <c r="A288" s="15"/>
      <c r="B288" s="269"/>
      <c r="C288" s="270"/>
      <c r="D288" s="249" t="s">
        <v>233</v>
      </c>
      <c r="E288" s="271" t="s">
        <v>1</v>
      </c>
      <c r="F288" s="272" t="s">
        <v>242</v>
      </c>
      <c r="G288" s="270"/>
      <c r="H288" s="273">
        <v>26.5</v>
      </c>
      <c r="I288" s="274"/>
      <c r="J288" s="270"/>
      <c r="K288" s="270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233</v>
      </c>
      <c r="AU288" s="279" t="s">
        <v>89</v>
      </c>
      <c r="AV288" s="15" t="s">
        <v>114</v>
      </c>
      <c r="AW288" s="15" t="s">
        <v>35</v>
      </c>
      <c r="AX288" s="15" t="s">
        <v>87</v>
      </c>
      <c r="AY288" s="279" t="s">
        <v>222</v>
      </c>
    </row>
    <row r="289" s="2" customFormat="1" ht="37.8" customHeight="1">
      <c r="A289" s="40"/>
      <c r="B289" s="41"/>
      <c r="C289" s="229" t="s">
        <v>545</v>
      </c>
      <c r="D289" s="229" t="s">
        <v>225</v>
      </c>
      <c r="E289" s="230" t="s">
        <v>2935</v>
      </c>
      <c r="F289" s="231" t="s">
        <v>2936</v>
      </c>
      <c r="G289" s="232" t="s">
        <v>477</v>
      </c>
      <c r="H289" s="233">
        <v>1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114</v>
      </c>
      <c r="AT289" s="240" t="s">
        <v>225</v>
      </c>
      <c r="AU289" s="240" t="s">
        <v>89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2937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2938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89</v>
      </c>
    </row>
    <row r="291" s="2" customFormat="1" ht="24.15" customHeight="1">
      <c r="A291" s="40"/>
      <c r="B291" s="41"/>
      <c r="C291" s="280" t="s">
        <v>635</v>
      </c>
      <c r="D291" s="280" t="s">
        <v>367</v>
      </c>
      <c r="E291" s="281" t="s">
        <v>2939</v>
      </c>
      <c r="F291" s="282" t="s">
        <v>2940</v>
      </c>
      <c r="G291" s="283" t="s">
        <v>477</v>
      </c>
      <c r="H291" s="284">
        <v>1</v>
      </c>
      <c r="I291" s="285"/>
      <c r="J291" s="286">
        <f>ROUND(I291*H291,2)</f>
        <v>0</v>
      </c>
      <c r="K291" s="282" t="s">
        <v>229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0.029999999999999999</v>
      </c>
      <c r="R291" s="238">
        <f>Q291*H291</f>
        <v>0.029999999999999999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299</v>
      </c>
      <c r="AT291" s="240" t="s">
        <v>367</v>
      </c>
      <c r="AU291" s="240" t="s">
        <v>89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2941</v>
      </c>
    </row>
    <row r="292" s="2" customFormat="1" ht="16.5" customHeight="1">
      <c r="A292" s="40"/>
      <c r="B292" s="41"/>
      <c r="C292" s="229" t="s">
        <v>552</v>
      </c>
      <c r="D292" s="229" t="s">
        <v>225</v>
      </c>
      <c r="E292" s="230" t="s">
        <v>2942</v>
      </c>
      <c r="F292" s="231" t="s">
        <v>2943</v>
      </c>
      <c r="G292" s="232" t="s">
        <v>477</v>
      </c>
      <c r="H292" s="233">
        <v>2</v>
      </c>
      <c r="I292" s="234"/>
      <c r="J292" s="235">
        <f>ROUND(I292*H292,2)</f>
        <v>0</v>
      </c>
      <c r="K292" s="231" t="s">
        <v>229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267</v>
      </c>
      <c r="AT292" s="240" t="s">
        <v>225</v>
      </c>
      <c r="AU292" s="240" t="s">
        <v>89</v>
      </c>
      <c r="AY292" s="19" t="s">
        <v>222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87</v>
      </c>
      <c r="BK292" s="241">
        <f>ROUND(I292*H292,2)</f>
        <v>0</v>
      </c>
      <c r="BL292" s="19" t="s">
        <v>267</v>
      </c>
      <c r="BM292" s="240" t="s">
        <v>780</v>
      </c>
    </row>
    <row r="293" s="2" customFormat="1">
      <c r="A293" s="40"/>
      <c r="B293" s="41"/>
      <c r="C293" s="42"/>
      <c r="D293" s="242" t="s">
        <v>231</v>
      </c>
      <c r="E293" s="42"/>
      <c r="F293" s="243" t="s">
        <v>2944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231</v>
      </c>
      <c r="AU293" s="19" t="s">
        <v>89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2945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89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2946</v>
      </c>
      <c r="G295" s="259"/>
      <c r="H295" s="262">
        <v>2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89</v>
      </c>
      <c r="AV295" s="14" t="s">
        <v>89</v>
      </c>
      <c r="AW295" s="14" t="s">
        <v>35</v>
      </c>
      <c r="AX295" s="14" t="s">
        <v>80</v>
      </c>
      <c r="AY295" s="268" t="s">
        <v>222</v>
      </c>
    </row>
    <row r="296" s="15" customFormat="1">
      <c r="A296" s="15"/>
      <c r="B296" s="269"/>
      <c r="C296" s="270"/>
      <c r="D296" s="249" t="s">
        <v>233</v>
      </c>
      <c r="E296" s="271" t="s">
        <v>1</v>
      </c>
      <c r="F296" s="272" t="s">
        <v>242</v>
      </c>
      <c r="G296" s="270"/>
      <c r="H296" s="273">
        <v>2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233</v>
      </c>
      <c r="AU296" s="279" t="s">
        <v>89</v>
      </c>
      <c r="AV296" s="15" t="s">
        <v>114</v>
      </c>
      <c r="AW296" s="15" t="s">
        <v>35</v>
      </c>
      <c r="AX296" s="15" t="s">
        <v>87</v>
      </c>
      <c r="AY296" s="279" t="s">
        <v>222</v>
      </c>
    </row>
    <row r="297" s="2" customFormat="1" ht="16.5" customHeight="1">
      <c r="A297" s="40"/>
      <c r="B297" s="41"/>
      <c r="C297" s="280" t="s">
        <v>657</v>
      </c>
      <c r="D297" s="280" t="s">
        <v>367</v>
      </c>
      <c r="E297" s="281" t="s">
        <v>2947</v>
      </c>
      <c r="F297" s="282" t="s">
        <v>2948</v>
      </c>
      <c r="G297" s="283" t="s">
        <v>477</v>
      </c>
      <c r="H297" s="284">
        <v>2</v>
      </c>
      <c r="I297" s="285"/>
      <c r="J297" s="286">
        <f>ROUND(I297*H297,2)</f>
        <v>0</v>
      </c>
      <c r="K297" s="282" t="s">
        <v>229</v>
      </c>
      <c r="L297" s="287"/>
      <c r="M297" s="288" t="s">
        <v>1</v>
      </c>
      <c r="N297" s="289" t="s">
        <v>45</v>
      </c>
      <c r="O297" s="93"/>
      <c r="P297" s="238">
        <f>O297*H297</f>
        <v>0</v>
      </c>
      <c r="Q297" s="238">
        <v>0.00029999999999999997</v>
      </c>
      <c r="R297" s="238">
        <f>Q297*H297</f>
        <v>0.00059999999999999995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468</v>
      </c>
      <c r="AT297" s="240" t="s">
        <v>367</v>
      </c>
      <c r="AU297" s="240" t="s">
        <v>89</v>
      </c>
      <c r="AY297" s="19" t="s">
        <v>222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87</v>
      </c>
      <c r="BK297" s="241">
        <f>ROUND(I297*H297,2)</f>
        <v>0</v>
      </c>
      <c r="BL297" s="19" t="s">
        <v>267</v>
      </c>
      <c r="BM297" s="240" t="s">
        <v>784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2949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89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2946</v>
      </c>
      <c r="G299" s="259"/>
      <c r="H299" s="262">
        <v>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89</v>
      </c>
      <c r="AV299" s="14" t="s">
        <v>89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2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89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24.15" customHeight="1">
      <c r="A301" s="40"/>
      <c r="B301" s="41"/>
      <c r="C301" s="229" t="s">
        <v>558</v>
      </c>
      <c r="D301" s="229" t="s">
        <v>225</v>
      </c>
      <c r="E301" s="230" t="s">
        <v>2950</v>
      </c>
      <c r="F301" s="231" t="s">
        <v>2951</v>
      </c>
      <c r="G301" s="232" t="s">
        <v>329</v>
      </c>
      <c r="H301" s="233">
        <v>0.40400000000000003</v>
      </c>
      <c r="I301" s="234"/>
      <c r="J301" s="235">
        <f>ROUND(I301*H301,2)</f>
        <v>0</v>
      </c>
      <c r="K301" s="231" t="s">
        <v>229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267</v>
      </c>
      <c r="AT301" s="240" t="s">
        <v>225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792</v>
      </c>
    </row>
    <row r="302" s="2" customFormat="1">
      <c r="A302" s="40"/>
      <c r="B302" s="41"/>
      <c r="C302" s="42"/>
      <c r="D302" s="242" t="s">
        <v>231</v>
      </c>
      <c r="E302" s="42"/>
      <c r="F302" s="243" t="s">
        <v>2952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231</v>
      </c>
      <c r="AU302" s="19" t="s">
        <v>89</v>
      </c>
    </row>
    <row r="303" s="12" customFormat="1" ht="25.92" customHeight="1">
      <c r="A303" s="12"/>
      <c r="B303" s="213"/>
      <c r="C303" s="214"/>
      <c r="D303" s="215" t="s">
        <v>79</v>
      </c>
      <c r="E303" s="216" t="s">
        <v>367</v>
      </c>
      <c r="F303" s="216" t="s">
        <v>2595</v>
      </c>
      <c r="G303" s="214"/>
      <c r="H303" s="214"/>
      <c r="I303" s="217"/>
      <c r="J303" s="218">
        <f>BK303</f>
        <v>0</v>
      </c>
      <c r="K303" s="214"/>
      <c r="L303" s="219"/>
      <c r="M303" s="220"/>
      <c r="N303" s="221"/>
      <c r="O303" s="221"/>
      <c r="P303" s="222">
        <f>P304</f>
        <v>0</v>
      </c>
      <c r="Q303" s="221"/>
      <c r="R303" s="222">
        <f>R304</f>
        <v>0.0071070000000000005</v>
      </c>
      <c r="S303" s="221"/>
      <c r="T303" s="223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14</v>
      </c>
      <c r="AT303" s="225" t="s">
        <v>79</v>
      </c>
      <c r="AU303" s="225" t="s">
        <v>80</v>
      </c>
      <c r="AY303" s="224" t="s">
        <v>222</v>
      </c>
      <c r="BK303" s="226">
        <f>BK304</f>
        <v>0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2953</v>
      </c>
      <c r="F304" s="227" t="s">
        <v>2954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SUM(P305:P309)</f>
        <v>0</v>
      </c>
      <c r="Q304" s="221"/>
      <c r="R304" s="222">
        <f>SUM(R305:R309)</f>
        <v>0.0071070000000000005</v>
      </c>
      <c r="S304" s="221"/>
      <c r="T304" s="223">
        <f>SUM(T305:T309)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14</v>
      </c>
      <c r="AT304" s="225" t="s">
        <v>79</v>
      </c>
      <c r="AU304" s="225" t="s">
        <v>87</v>
      </c>
      <c r="AY304" s="224" t="s">
        <v>222</v>
      </c>
      <c r="BK304" s="226">
        <f>SUM(BK305:BK309)</f>
        <v>0</v>
      </c>
    </row>
    <row r="305" s="2" customFormat="1" ht="24.15" customHeight="1">
      <c r="A305" s="40"/>
      <c r="B305" s="41"/>
      <c r="C305" s="229" t="s">
        <v>681</v>
      </c>
      <c r="D305" s="229" t="s">
        <v>225</v>
      </c>
      <c r="E305" s="230" t="s">
        <v>2955</v>
      </c>
      <c r="F305" s="231" t="s">
        <v>2956</v>
      </c>
      <c r="G305" s="232" t="s">
        <v>526</v>
      </c>
      <c r="H305" s="233">
        <v>103</v>
      </c>
      <c r="I305" s="234"/>
      <c r="J305" s="235">
        <f>ROUND(I305*H305,2)</f>
        <v>0</v>
      </c>
      <c r="K305" s="231" t="s">
        <v>229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267</v>
      </c>
      <c r="AT305" s="240" t="s">
        <v>225</v>
      </c>
      <c r="AU305" s="240" t="s">
        <v>89</v>
      </c>
      <c r="AY305" s="19" t="s">
        <v>222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87</v>
      </c>
      <c r="BK305" s="241">
        <f>ROUND(I305*H305,2)</f>
        <v>0</v>
      </c>
      <c r="BL305" s="19" t="s">
        <v>267</v>
      </c>
      <c r="BM305" s="240" t="s">
        <v>468</v>
      </c>
    </row>
    <row r="306" s="2" customFormat="1">
      <c r="A306" s="40"/>
      <c r="B306" s="41"/>
      <c r="C306" s="42"/>
      <c r="D306" s="242" t="s">
        <v>231</v>
      </c>
      <c r="E306" s="42"/>
      <c r="F306" s="243" t="s">
        <v>2957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231</v>
      </c>
      <c r="AU306" s="19" t="s">
        <v>89</v>
      </c>
    </row>
    <row r="307" s="2" customFormat="1" ht="37.8" customHeight="1">
      <c r="A307" s="40"/>
      <c r="B307" s="41"/>
      <c r="C307" s="280" t="s">
        <v>569</v>
      </c>
      <c r="D307" s="280" t="s">
        <v>367</v>
      </c>
      <c r="E307" s="281" t="s">
        <v>2958</v>
      </c>
      <c r="F307" s="282" t="s">
        <v>2959</v>
      </c>
      <c r="G307" s="283" t="s">
        <v>526</v>
      </c>
      <c r="H307" s="284">
        <v>118.45</v>
      </c>
      <c r="I307" s="285"/>
      <c r="J307" s="286">
        <f>ROUND(I307*H307,2)</f>
        <v>0</v>
      </c>
      <c r="K307" s="282" t="s">
        <v>229</v>
      </c>
      <c r="L307" s="287"/>
      <c r="M307" s="288" t="s">
        <v>1</v>
      </c>
      <c r="N307" s="289" t="s">
        <v>45</v>
      </c>
      <c r="O307" s="93"/>
      <c r="P307" s="238">
        <f>O307*H307</f>
        <v>0</v>
      </c>
      <c r="Q307" s="238">
        <v>6.0000000000000002E-05</v>
      </c>
      <c r="R307" s="238">
        <f>Q307*H307</f>
        <v>0.0071070000000000005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468</v>
      </c>
      <c r="AT307" s="240" t="s">
        <v>367</v>
      </c>
      <c r="AU307" s="240" t="s">
        <v>89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267</v>
      </c>
      <c r="BM307" s="240" t="s">
        <v>481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2960</v>
      </c>
      <c r="G308" s="259"/>
      <c r="H308" s="262">
        <v>118.45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89</v>
      </c>
      <c r="AV308" s="14" t="s">
        <v>89</v>
      </c>
      <c r="AW308" s="14" t="s">
        <v>35</v>
      </c>
      <c r="AX308" s="14" t="s">
        <v>80</v>
      </c>
      <c r="AY308" s="268" t="s">
        <v>222</v>
      </c>
    </row>
    <row r="309" s="15" customFormat="1">
      <c r="A309" s="15"/>
      <c r="B309" s="269"/>
      <c r="C309" s="270"/>
      <c r="D309" s="249" t="s">
        <v>233</v>
      </c>
      <c r="E309" s="271" t="s">
        <v>1</v>
      </c>
      <c r="F309" s="272" t="s">
        <v>242</v>
      </c>
      <c r="G309" s="270"/>
      <c r="H309" s="273">
        <v>118.45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233</v>
      </c>
      <c r="AU309" s="279" t="s">
        <v>89</v>
      </c>
      <c r="AV309" s="15" t="s">
        <v>114</v>
      </c>
      <c r="AW309" s="15" t="s">
        <v>35</v>
      </c>
      <c r="AX309" s="15" t="s">
        <v>87</v>
      </c>
      <c r="AY309" s="279" t="s">
        <v>222</v>
      </c>
    </row>
    <row r="310" s="12" customFormat="1" ht="25.92" customHeight="1">
      <c r="A310" s="12"/>
      <c r="B310" s="213"/>
      <c r="C310" s="214"/>
      <c r="D310" s="215" t="s">
        <v>79</v>
      </c>
      <c r="E310" s="216" t="s">
        <v>2399</v>
      </c>
      <c r="F310" s="216" t="s">
        <v>2400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SUM(P311:P319)</f>
        <v>0</v>
      </c>
      <c r="Q310" s="221"/>
      <c r="R310" s="222">
        <f>SUM(R311:R319)</f>
        <v>0</v>
      </c>
      <c r="S310" s="221"/>
      <c r="T310" s="223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114</v>
      </c>
      <c r="AT310" s="225" t="s">
        <v>79</v>
      </c>
      <c r="AU310" s="225" t="s">
        <v>80</v>
      </c>
      <c r="AY310" s="224" t="s">
        <v>222</v>
      </c>
      <c r="BK310" s="226">
        <f>SUM(BK311:BK319)</f>
        <v>0</v>
      </c>
    </row>
    <row r="311" s="2" customFormat="1" ht="16.5" customHeight="1">
      <c r="A311" s="40"/>
      <c r="B311" s="41"/>
      <c r="C311" s="229" t="s">
        <v>696</v>
      </c>
      <c r="D311" s="229" t="s">
        <v>225</v>
      </c>
      <c r="E311" s="230" t="s">
        <v>2961</v>
      </c>
      <c r="F311" s="231" t="s">
        <v>2962</v>
      </c>
      <c r="G311" s="232" t="s">
        <v>1198</v>
      </c>
      <c r="H311" s="233">
        <v>15</v>
      </c>
      <c r="I311" s="234"/>
      <c r="J311" s="235">
        <f>ROUND(I311*H311,2)</f>
        <v>0</v>
      </c>
      <c r="K311" s="231" t="s">
        <v>229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2418</v>
      </c>
      <c r="AT311" s="240" t="s">
        <v>225</v>
      </c>
      <c r="AU311" s="240" t="s">
        <v>87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2418</v>
      </c>
      <c r="BM311" s="240" t="s">
        <v>434</v>
      </c>
    </row>
    <row r="312" s="2" customFormat="1">
      <c r="A312" s="40"/>
      <c r="B312" s="41"/>
      <c r="C312" s="42"/>
      <c r="D312" s="242" t="s">
        <v>231</v>
      </c>
      <c r="E312" s="42"/>
      <c r="F312" s="243" t="s">
        <v>2963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231</v>
      </c>
      <c r="AU312" s="19" t="s">
        <v>87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2964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87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2965</v>
      </c>
      <c r="G314" s="259"/>
      <c r="H314" s="262">
        <v>15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87</v>
      </c>
      <c r="AV314" s="14" t="s">
        <v>89</v>
      </c>
      <c r="AW314" s="14" t="s">
        <v>35</v>
      </c>
      <c r="AX314" s="14" t="s">
        <v>80</v>
      </c>
      <c r="AY314" s="268" t="s">
        <v>222</v>
      </c>
    </row>
    <row r="315" s="15" customFormat="1">
      <c r="A315" s="15"/>
      <c r="B315" s="269"/>
      <c r="C315" s="270"/>
      <c r="D315" s="249" t="s">
        <v>233</v>
      </c>
      <c r="E315" s="271" t="s">
        <v>1</v>
      </c>
      <c r="F315" s="272" t="s">
        <v>242</v>
      </c>
      <c r="G315" s="270"/>
      <c r="H315" s="273">
        <v>15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233</v>
      </c>
      <c r="AU315" s="279" t="s">
        <v>87</v>
      </c>
      <c r="AV315" s="15" t="s">
        <v>114</v>
      </c>
      <c r="AW315" s="15" t="s">
        <v>35</v>
      </c>
      <c r="AX315" s="15" t="s">
        <v>87</v>
      </c>
      <c r="AY315" s="279" t="s">
        <v>222</v>
      </c>
    </row>
    <row r="316" s="2" customFormat="1" ht="21.75" customHeight="1">
      <c r="A316" s="40"/>
      <c r="B316" s="41"/>
      <c r="C316" s="229" t="s">
        <v>576</v>
      </c>
      <c r="D316" s="229" t="s">
        <v>225</v>
      </c>
      <c r="E316" s="230" t="s">
        <v>2768</v>
      </c>
      <c r="F316" s="231" t="s">
        <v>2769</v>
      </c>
      <c r="G316" s="232" t="s">
        <v>1198</v>
      </c>
      <c r="H316" s="233">
        <v>15</v>
      </c>
      <c r="I316" s="234"/>
      <c r="J316" s="235">
        <f>ROUND(I316*H316,2)</f>
        <v>0</v>
      </c>
      <c r="K316" s="231" t="s">
        <v>229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2418</v>
      </c>
      <c r="AT316" s="240" t="s">
        <v>225</v>
      </c>
      <c r="AU316" s="240" t="s">
        <v>87</v>
      </c>
      <c r="AY316" s="19" t="s">
        <v>222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87</v>
      </c>
      <c r="BK316" s="241">
        <f>ROUND(I316*H316,2)</f>
        <v>0</v>
      </c>
      <c r="BL316" s="19" t="s">
        <v>2418</v>
      </c>
      <c r="BM316" s="240" t="s">
        <v>443</v>
      </c>
    </row>
    <row r="317" s="2" customFormat="1">
      <c r="A317" s="40"/>
      <c r="B317" s="41"/>
      <c r="C317" s="42"/>
      <c r="D317" s="242" t="s">
        <v>231</v>
      </c>
      <c r="E317" s="42"/>
      <c r="F317" s="243" t="s">
        <v>2770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231</v>
      </c>
      <c r="AU317" s="19" t="s">
        <v>87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2966</v>
      </c>
      <c r="G318" s="259"/>
      <c r="H318" s="262">
        <v>15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87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15</v>
      </c>
      <c r="I319" s="274"/>
      <c r="J319" s="270"/>
      <c r="K319" s="270"/>
      <c r="L319" s="275"/>
      <c r="M319" s="315"/>
      <c r="N319" s="316"/>
      <c r="O319" s="316"/>
      <c r="P319" s="316"/>
      <c r="Q319" s="316"/>
      <c r="R319" s="316"/>
      <c r="S319" s="316"/>
      <c r="T319" s="31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87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6.96" customHeight="1">
      <c r="A320" s="40"/>
      <c r="B320" s="68"/>
      <c r="C320" s="69"/>
      <c r="D320" s="69"/>
      <c r="E320" s="69"/>
      <c r="F320" s="69"/>
      <c r="G320" s="69"/>
      <c r="H320" s="69"/>
      <c r="I320" s="69"/>
      <c r="J320" s="69"/>
      <c r="K320" s="69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n5mu2PZjqBW6EaitxFHej7MP4ch3h33EwcN/z4ZwXBoZ95v3kiVt/lGcCxrKVxbMecUoyrPpn+UB+RmD64mQZg==" hashValue="izS+Tc5K3SuPntyQbWRgLt3yqsnBF/BRFDG2gw50+k5Z/6mzquooFgnUn0skJiDSCKoUeZQbe22YlrsGuKZ4hw==" algorithmName="SHA-512" password="CC35"/>
  <autoFilter ref="C137:K3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hyperlinks>
    <hyperlink ref="F143" r:id="rId1" display="https://podminky.urs.cz/item/CS_URS_2024_01/946111111"/>
    <hyperlink ref="F145" r:id="rId2" display="https://podminky.urs.cz/item/CS_URS_2024_01/946111211"/>
    <hyperlink ref="F149" r:id="rId3" display="https://podminky.urs.cz/item/CS_URS_2024_01/946111811"/>
    <hyperlink ref="F152" r:id="rId4" display="https://podminky.urs.cz/item/CS_URS_2024_01/977151124"/>
    <hyperlink ref="F159" r:id="rId5" display="https://podminky.urs.cz/item/CS_URS_2024_01/977151126"/>
    <hyperlink ref="F168" r:id="rId6" display="https://podminky.urs.cz/item/CS_URS_2024_01/997013501"/>
    <hyperlink ref="F170" r:id="rId7" display="https://podminky.urs.cz/item/CS_URS_2024_01/997013509"/>
    <hyperlink ref="F174" r:id="rId8" display="https://podminky.urs.cz/item/CS_URS_2024_01/997013871"/>
    <hyperlink ref="F177" r:id="rId9" display="https://podminky.urs.cz/item/CS_URS_2024_01/998011001"/>
    <hyperlink ref="F181" r:id="rId10" display="https://podminky.urs.cz/item/CS_URS_2024_01/741122015"/>
    <hyperlink ref="F186" r:id="rId11" display="https://podminky.urs.cz/item/CS_URS_2024_01/741122031"/>
    <hyperlink ref="F191" r:id="rId12" display="https://podminky.urs.cz/item/CS_URS_2024_01/998741101"/>
    <hyperlink ref="F194" r:id="rId13" display="https://podminky.urs.cz/item/CS_URS_2024_01/742124003"/>
    <hyperlink ref="F201" r:id="rId14" display="https://podminky.urs.cz/item/CS_URS_2024_01/742124005"/>
    <hyperlink ref="F208" r:id="rId15" display="https://podminky.urs.cz/item/CS_URS_2024_01/998742101"/>
    <hyperlink ref="F211" r:id="rId16" display="https://podminky.urs.cz/item/CS_URS_2024_01/751111131"/>
    <hyperlink ref="F217" r:id="rId17" display="https://podminky.urs.cz/item/CS_URS_2024_01/751322011"/>
    <hyperlink ref="F225" r:id="rId18" display="https://podminky.urs.cz/item/CS_URS_2024_01/751366012"/>
    <hyperlink ref="F228" r:id="rId19" display="https://podminky.urs.cz/item/CS_URS_2024_01/751377012"/>
    <hyperlink ref="F237" r:id="rId20" display="https://podminky.urs.cz/item/CS_URS_2024_01/751398011"/>
    <hyperlink ref="F242" r:id="rId21" display="https://podminky.urs.cz/item/CS_URS_2024_01/751398012"/>
    <hyperlink ref="F247" r:id="rId22" display="https://podminky.urs.cz/item/CS_URS_2024_01/751398021"/>
    <hyperlink ref="F252" r:id="rId23" display="https://podminky.urs.cz/item/CS_URS_2024_01/751398115"/>
    <hyperlink ref="F259" r:id="rId24" display="https://podminky.urs.cz/item/CS_URS_2024_01/751398127"/>
    <hyperlink ref="F262" r:id="rId25" display="https://podminky.urs.cz/item/CS_URS_2024_01/751510042"/>
    <hyperlink ref="F266" r:id="rId26" display="https://podminky.urs.cz/item/CS_URS_2024_01/751514662"/>
    <hyperlink ref="F271" r:id="rId27" display="https://podminky.urs.cz/item/CS_URS_2024_01/751537042"/>
    <hyperlink ref="F276" r:id="rId28" display="https://podminky.urs.cz/item/CS_URS_2024_01/751537132"/>
    <hyperlink ref="F281" r:id="rId29" display="https://podminky.urs.cz/item/CS_URS_2024_01/751572101"/>
    <hyperlink ref="F285" r:id="rId30" display="https://podminky.urs.cz/item/CS_URS_2024_01/751572102"/>
    <hyperlink ref="F290" r:id="rId31" display="https://podminky.urs.cz/item/CS_URS_2024_01/751611110"/>
    <hyperlink ref="F293" r:id="rId32" display="https://podminky.urs.cz/item/CS_URS_2024_01/751614121"/>
    <hyperlink ref="F302" r:id="rId33" display="https://podminky.urs.cz/item/CS_URS_2024_01/998751101"/>
    <hyperlink ref="F306" r:id="rId34" display="https://podminky.urs.cz/item/CS_URS_2024_01/220280221"/>
    <hyperlink ref="F312" r:id="rId35" display="https://podminky.urs.cz/item/CS_URS_2024_01/HZS2232"/>
    <hyperlink ref="F317" r:id="rId3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2968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ROUND(J145,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ROUND((SUM(BE145:BE412)),  2)</f>
        <v>0</v>
      </c>
      <c r="G37" s="40"/>
      <c r="H37" s="40"/>
      <c r="I37" s="167">
        <v>0.20999999999999999</v>
      </c>
      <c r="J37" s="166">
        <f>ROUND(((SUM(BE145:BE412))*I37),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ROUND((SUM(BF145:BF412)),  2)</f>
        <v>0</v>
      </c>
      <c r="G38" s="40"/>
      <c r="H38" s="40"/>
      <c r="I38" s="167">
        <v>0.12</v>
      </c>
      <c r="J38" s="166">
        <f>ROUND(((SUM(BF145:BF412))*I38),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ROUND((SUM(BG145:BG412)),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ROUND((SUM(BH145:BH412)),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ROUND((SUM(BI145:BI412)),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D.1.4.3.1 - Vodovod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J145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J157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171</v>
      </c>
      <c r="E106" s="199"/>
      <c r="F106" s="199"/>
      <c r="G106" s="199"/>
      <c r="H106" s="199"/>
      <c r="I106" s="199"/>
      <c r="J106" s="200">
        <f>J218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2969</v>
      </c>
      <c r="E107" s="199"/>
      <c r="F107" s="199"/>
      <c r="G107" s="199"/>
      <c r="H107" s="199"/>
      <c r="I107" s="199"/>
      <c r="J107" s="200">
        <f>J219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173</v>
      </c>
      <c r="E108" s="199"/>
      <c r="F108" s="199"/>
      <c r="G108" s="199"/>
      <c r="H108" s="199"/>
      <c r="I108" s="199"/>
      <c r="J108" s="200">
        <f>J228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174</v>
      </c>
      <c r="E109" s="199"/>
      <c r="F109" s="199"/>
      <c r="G109" s="199"/>
      <c r="H109" s="199"/>
      <c r="I109" s="199"/>
      <c r="J109" s="200">
        <f>J229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2970</v>
      </c>
      <c r="E110" s="199"/>
      <c r="F110" s="199"/>
      <c r="G110" s="199"/>
      <c r="H110" s="199"/>
      <c r="I110" s="199"/>
      <c r="J110" s="200">
        <f>J235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2971</v>
      </c>
      <c r="E111" s="199"/>
      <c r="F111" s="199"/>
      <c r="G111" s="199"/>
      <c r="H111" s="199"/>
      <c r="I111" s="199"/>
      <c r="J111" s="200">
        <f>J236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178</v>
      </c>
      <c r="E112" s="199"/>
      <c r="F112" s="199"/>
      <c r="G112" s="199"/>
      <c r="H112" s="199"/>
      <c r="I112" s="199"/>
      <c r="J112" s="200">
        <f>J248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2423</v>
      </c>
      <c r="E113" s="199"/>
      <c r="F113" s="199"/>
      <c r="G113" s="199"/>
      <c r="H113" s="199"/>
      <c r="I113" s="199"/>
      <c r="J113" s="200">
        <f>J249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2773</v>
      </c>
      <c r="E114" s="199"/>
      <c r="F114" s="199"/>
      <c r="G114" s="199"/>
      <c r="H114" s="199"/>
      <c r="I114" s="199"/>
      <c r="J114" s="200">
        <f>J252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181</v>
      </c>
      <c r="E115" s="199"/>
      <c r="F115" s="199"/>
      <c r="G115" s="199"/>
      <c r="H115" s="199"/>
      <c r="I115" s="199"/>
      <c r="J115" s="200">
        <f>J258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7"/>
      <c r="C116" s="135"/>
      <c r="D116" s="198" t="s">
        <v>2774</v>
      </c>
      <c r="E116" s="199"/>
      <c r="F116" s="199"/>
      <c r="G116" s="199"/>
      <c r="H116" s="199"/>
      <c r="I116" s="199"/>
      <c r="J116" s="200">
        <f>J259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97"/>
      <c r="C117" s="135"/>
      <c r="D117" s="198" t="s">
        <v>182</v>
      </c>
      <c r="E117" s="199"/>
      <c r="F117" s="199"/>
      <c r="G117" s="199"/>
      <c r="H117" s="199"/>
      <c r="I117" s="199"/>
      <c r="J117" s="200">
        <f>J268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183</v>
      </c>
      <c r="E118" s="194"/>
      <c r="F118" s="194"/>
      <c r="G118" s="194"/>
      <c r="H118" s="194"/>
      <c r="I118" s="194"/>
      <c r="J118" s="195">
        <f>J271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2972</v>
      </c>
      <c r="E119" s="199"/>
      <c r="F119" s="199"/>
      <c r="G119" s="199"/>
      <c r="H119" s="199"/>
      <c r="I119" s="199"/>
      <c r="J119" s="200">
        <f>J272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2973</v>
      </c>
      <c r="E120" s="199"/>
      <c r="F120" s="199"/>
      <c r="G120" s="199"/>
      <c r="H120" s="199"/>
      <c r="I120" s="199"/>
      <c r="J120" s="200">
        <f>J386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1"/>
      <c r="C121" s="192"/>
      <c r="D121" s="193" t="s">
        <v>206</v>
      </c>
      <c r="E121" s="194"/>
      <c r="F121" s="194"/>
      <c r="G121" s="194"/>
      <c r="H121" s="194"/>
      <c r="I121" s="194"/>
      <c r="J121" s="195">
        <f>J405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207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Výstavba výjezdové základny ZZS KVK v Lubech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150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1" customFormat="1" ht="16.5" customHeight="1">
      <c r="B133" s="23"/>
      <c r="C133" s="24"/>
      <c r="D133" s="24"/>
      <c r="E133" s="186" t="s">
        <v>151</v>
      </c>
      <c r="F133" s="24"/>
      <c r="G133" s="24"/>
      <c r="H133" s="24"/>
      <c r="I133" s="24"/>
      <c r="J133" s="24"/>
      <c r="K133" s="24"/>
      <c r="L133" s="22"/>
    </row>
    <row r="134" s="1" customFormat="1" ht="12" customHeight="1">
      <c r="B134" s="23"/>
      <c r="C134" s="34" t="s">
        <v>152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322" t="s">
        <v>2612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2967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E13</f>
        <v>D.1.4.3.1 - Vodovod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F16</f>
        <v>Luby</v>
      </c>
      <c r="G139" s="42"/>
      <c r="H139" s="42"/>
      <c r="I139" s="34" t="s">
        <v>22</v>
      </c>
      <c r="J139" s="81" t="str">
        <f>IF(J16="","",J16)</f>
        <v>29. 5. 2024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4" t="s">
        <v>24</v>
      </c>
      <c r="D141" s="42"/>
      <c r="E141" s="42"/>
      <c r="F141" s="29" t="str">
        <f>E19</f>
        <v>Zdravotnická záchranná služba KVK, p. o.</v>
      </c>
      <c r="G141" s="42"/>
      <c r="H141" s="42"/>
      <c r="I141" s="34" t="s">
        <v>31</v>
      </c>
      <c r="J141" s="38" t="str">
        <f>E25</f>
        <v>PR architekti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29</v>
      </c>
      <c r="D142" s="42"/>
      <c r="E142" s="42"/>
      <c r="F142" s="29" t="str">
        <f>IF(E22="","",E22)</f>
        <v>Vyplň údaj</v>
      </c>
      <c r="G142" s="42"/>
      <c r="H142" s="42"/>
      <c r="I142" s="34" t="s">
        <v>36</v>
      </c>
      <c r="J142" s="38" t="str">
        <f>E28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2"/>
      <c r="B144" s="203"/>
      <c r="C144" s="204" t="s">
        <v>208</v>
      </c>
      <c r="D144" s="205" t="s">
        <v>65</v>
      </c>
      <c r="E144" s="205" t="s">
        <v>61</v>
      </c>
      <c r="F144" s="205" t="s">
        <v>62</v>
      </c>
      <c r="G144" s="205" t="s">
        <v>209</v>
      </c>
      <c r="H144" s="205" t="s">
        <v>210</v>
      </c>
      <c r="I144" s="205" t="s">
        <v>211</v>
      </c>
      <c r="J144" s="205" t="s">
        <v>156</v>
      </c>
      <c r="K144" s="206" t="s">
        <v>212</v>
      </c>
      <c r="L144" s="207"/>
      <c r="M144" s="102" t="s">
        <v>1</v>
      </c>
      <c r="N144" s="103" t="s">
        <v>44</v>
      </c>
      <c r="O144" s="103" t="s">
        <v>213</v>
      </c>
      <c r="P144" s="103" t="s">
        <v>214</v>
      </c>
      <c r="Q144" s="103" t="s">
        <v>215</v>
      </c>
      <c r="R144" s="103" t="s">
        <v>216</v>
      </c>
      <c r="S144" s="103" t="s">
        <v>217</v>
      </c>
      <c r="T144" s="104" t="s">
        <v>218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40"/>
      <c r="B145" s="41"/>
      <c r="C145" s="109" t="s">
        <v>219</v>
      </c>
      <c r="D145" s="42"/>
      <c r="E145" s="42"/>
      <c r="F145" s="42"/>
      <c r="G145" s="42"/>
      <c r="H145" s="42"/>
      <c r="I145" s="42"/>
      <c r="J145" s="208">
        <f>BK145</f>
        <v>0</v>
      </c>
      <c r="K145" s="42"/>
      <c r="L145" s="46"/>
      <c r="M145" s="105"/>
      <c r="N145" s="209"/>
      <c r="O145" s="106"/>
      <c r="P145" s="210">
        <f>P146+P271+P405</f>
        <v>0</v>
      </c>
      <c r="Q145" s="106"/>
      <c r="R145" s="210">
        <f>R146+R271+R405</f>
        <v>13.09821</v>
      </c>
      <c r="S145" s="106"/>
      <c r="T145" s="211">
        <f>T146+T271+T405</f>
        <v>0.432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79</v>
      </c>
      <c r="AU145" s="19" t="s">
        <v>158</v>
      </c>
      <c r="BK145" s="212">
        <f>BK146+BK271+BK405</f>
        <v>0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220</v>
      </c>
      <c r="F146" s="216" t="s">
        <v>221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P147+P218+P228+P235+P248</f>
        <v>0</v>
      </c>
      <c r="Q146" s="221"/>
      <c r="R146" s="222">
        <f>R147+R218+R228+R235+R248</f>
        <v>12.89668</v>
      </c>
      <c r="S146" s="221"/>
      <c r="T146" s="223">
        <f>T147+T218+T228+T235+T248</f>
        <v>0.432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87</v>
      </c>
      <c r="AT146" s="225" t="s">
        <v>79</v>
      </c>
      <c r="AU146" s="225" t="s">
        <v>80</v>
      </c>
      <c r="AY146" s="224" t="s">
        <v>222</v>
      </c>
      <c r="BK146" s="226">
        <f>BK147+BK218+BK228+BK235+BK248</f>
        <v>0</v>
      </c>
    </row>
    <row r="147" s="12" customFormat="1" ht="22.8" customHeight="1">
      <c r="A147" s="12"/>
      <c r="B147" s="213"/>
      <c r="C147" s="214"/>
      <c r="D147" s="215" t="s">
        <v>79</v>
      </c>
      <c r="E147" s="227" t="s">
        <v>87</v>
      </c>
      <c r="F147" s="227" t="s">
        <v>223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P148+P157+P186</f>
        <v>0</v>
      </c>
      <c r="Q147" s="221"/>
      <c r="R147" s="222">
        <f>R148+R157+R186</f>
        <v>9</v>
      </c>
      <c r="S147" s="221"/>
      <c r="T147" s="223">
        <f>T148+T157+T186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87</v>
      </c>
      <c r="AY147" s="224" t="s">
        <v>222</v>
      </c>
      <c r="BK147" s="226">
        <f>BK148+BK157+BK186</f>
        <v>0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243</v>
      </c>
      <c r="F148" s="227" t="s">
        <v>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SUM(P149:P156)</f>
        <v>0</v>
      </c>
      <c r="Q148" s="221"/>
      <c r="R148" s="222">
        <f>SUM(R149:R156)</f>
        <v>0</v>
      </c>
      <c r="S148" s="221"/>
      <c r="T148" s="22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SUM(BK149:BK156)</f>
        <v>0</v>
      </c>
    </row>
    <row r="149" s="2" customFormat="1" ht="33" customHeight="1">
      <c r="A149" s="40"/>
      <c r="B149" s="41"/>
      <c r="C149" s="229" t="s">
        <v>87</v>
      </c>
      <c r="D149" s="229" t="s">
        <v>225</v>
      </c>
      <c r="E149" s="230" t="s">
        <v>2974</v>
      </c>
      <c r="F149" s="231" t="s">
        <v>2975</v>
      </c>
      <c r="G149" s="232" t="s">
        <v>247</v>
      </c>
      <c r="H149" s="233">
        <v>18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2976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2978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237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2979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4" customFormat="1">
      <c r="A155" s="14"/>
      <c r="B155" s="258"/>
      <c r="C155" s="259"/>
      <c r="D155" s="249" t="s">
        <v>233</v>
      </c>
      <c r="E155" s="260" t="s">
        <v>1</v>
      </c>
      <c r="F155" s="261" t="s">
        <v>2980</v>
      </c>
      <c r="G155" s="259"/>
      <c r="H155" s="262">
        <v>18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233</v>
      </c>
      <c r="AU155" s="268" t="s">
        <v>14</v>
      </c>
      <c r="AV155" s="14" t="s">
        <v>89</v>
      </c>
      <c r="AW155" s="14" t="s">
        <v>35</v>
      </c>
      <c r="AX155" s="14" t="s">
        <v>80</v>
      </c>
      <c r="AY155" s="268" t="s">
        <v>222</v>
      </c>
    </row>
    <row r="156" s="15" customFormat="1">
      <c r="A156" s="15"/>
      <c r="B156" s="269"/>
      <c r="C156" s="270"/>
      <c r="D156" s="249" t="s">
        <v>233</v>
      </c>
      <c r="E156" s="271" t="s">
        <v>1</v>
      </c>
      <c r="F156" s="272" t="s">
        <v>242</v>
      </c>
      <c r="G156" s="270"/>
      <c r="H156" s="273">
        <v>18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233</v>
      </c>
      <c r="AU156" s="279" t="s">
        <v>14</v>
      </c>
      <c r="AV156" s="15" t="s">
        <v>114</v>
      </c>
      <c r="AW156" s="15" t="s">
        <v>35</v>
      </c>
      <c r="AX156" s="15" t="s">
        <v>87</v>
      </c>
      <c r="AY156" s="279" t="s">
        <v>222</v>
      </c>
    </row>
    <row r="157" s="12" customFormat="1" ht="20.88" customHeight="1">
      <c r="A157" s="12"/>
      <c r="B157" s="213"/>
      <c r="C157" s="214"/>
      <c r="D157" s="215" t="s">
        <v>79</v>
      </c>
      <c r="E157" s="227" t="s">
        <v>267</v>
      </c>
      <c r="F157" s="227" t="s">
        <v>268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SUM(P158:P185)</f>
        <v>0</v>
      </c>
      <c r="Q157" s="221"/>
      <c r="R157" s="222">
        <f>SUM(R158:R185)</f>
        <v>0</v>
      </c>
      <c r="S157" s="221"/>
      <c r="T157" s="223">
        <f>SUM(T158:T185)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87</v>
      </c>
      <c r="AT157" s="225" t="s">
        <v>79</v>
      </c>
      <c r="AU157" s="225" t="s">
        <v>89</v>
      </c>
      <c r="AY157" s="224" t="s">
        <v>222</v>
      </c>
      <c r="BK157" s="226">
        <f>SUM(BK158:BK185)</f>
        <v>0</v>
      </c>
    </row>
    <row r="158" s="2" customFormat="1" ht="24.15" customHeight="1">
      <c r="A158" s="40"/>
      <c r="B158" s="41"/>
      <c r="C158" s="229" t="s">
        <v>89</v>
      </c>
      <c r="D158" s="229" t="s">
        <v>225</v>
      </c>
      <c r="E158" s="230" t="s">
        <v>269</v>
      </c>
      <c r="F158" s="231" t="s">
        <v>270</v>
      </c>
      <c r="G158" s="232" t="s">
        <v>247</v>
      </c>
      <c r="H158" s="233">
        <v>24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114</v>
      </c>
      <c r="AT158" s="240" t="s">
        <v>225</v>
      </c>
      <c r="AU158" s="240" t="s">
        <v>14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114</v>
      </c>
      <c r="BM158" s="240" t="s">
        <v>2981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272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14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273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4" customFormat="1">
      <c r="A161" s="14"/>
      <c r="B161" s="258"/>
      <c r="C161" s="259"/>
      <c r="D161" s="249" t="s">
        <v>233</v>
      </c>
      <c r="E161" s="260" t="s">
        <v>1</v>
      </c>
      <c r="F161" s="261" t="s">
        <v>2982</v>
      </c>
      <c r="G161" s="259"/>
      <c r="H161" s="262">
        <v>18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233</v>
      </c>
      <c r="AU161" s="268" t="s">
        <v>14</v>
      </c>
      <c r="AV161" s="14" t="s">
        <v>89</v>
      </c>
      <c r="AW161" s="14" t="s">
        <v>35</v>
      </c>
      <c r="AX161" s="14" t="s">
        <v>80</v>
      </c>
      <c r="AY161" s="268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2983</v>
      </c>
      <c r="G162" s="259"/>
      <c r="H162" s="262">
        <v>-4.5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2984</v>
      </c>
      <c r="G163" s="259"/>
      <c r="H163" s="262">
        <v>-1.5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14</v>
      </c>
      <c r="AV163" s="14" t="s">
        <v>89</v>
      </c>
      <c r="AW163" s="14" t="s">
        <v>35</v>
      </c>
      <c r="AX163" s="14" t="s">
        <v>80</v>
      </c>
      <c r="AY163" s="268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2985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2611</v>
      </c>
      <c r="G165" s="259"/>
      <c r="H165" s="262">
        <v>12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14</v>
      </c>
      <c r="AV165" s="14" t="s">
        <v>89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24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14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37.8" customHeight="1">
      <c r="A167" s="40"/>
      <c r="B167" s="41"/>
      <c r="C167" s="229" t="s">
        <v>14</v>
      </c>
      <c r="D167" s="229" t="s">
        <v>225</v>
      </c>
      <c r="E167" s="230" t="s">
        <v>294</v>
      </c>
      <c r="F167" s="231" t="s">
        <v>295</v>
      </c>
      <c r="G167" s="232" t="s">
        <v>247</v>
      </c>
      <c r="H167" s="233">
        <v>6</v>
      </c>
      <c r="I167" s="234"/>
      <c r="J167" s="235">
        <f>ROUND(I167*H167,2)</f>
        <v>0</v>
      </c>
      <c r="K167" s="231" t="s">
        <v>229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114</v>
      </c>
      <c r="AT167" s="240" t="s">
        <v>225</v>
      </c>
      <c r="AU167" s="240" t="s">
        <v>14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114</v>
      </c>
      <c r="BM167" s="240" t="s">
        <v>2986</v>
      </c>
    </row>
    <row r="168" s="2" customFormat="1">
      <c r="A168" s="40"/>
      <c r="B168" s="41"/>
      <c r="C168" s="42"/>
      <c r="D168" s="242" t="s">
        <v>231</v>
      </c>
      <c r="E168" s="42"/>
      <c r="F168" s="243" t="s">
        <v>297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231</v>
      </c>
      <c r="AU168" s="19" t="s">
        <v>14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234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14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2978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237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1903</v>
      </c>
      <c r="G172" s="259"/>
      <c r="H172" s="262">
        <v>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6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37.8" customHeight="1">
      <c r="A174" s="40"/>
      <c r="B174" s="41"/>
      <c r="C174" s="229" t="s">
        <v>114</v>
      </c>
      <c r="D174" s="229" t="s">
        <v>225</v>
      </c>
      <c r="E174" s="230" t="s">
        <v>300</v>
      </c>
      <c r="F174" s="231" t="s">
        <v>301</v>
      </c>
      <c r="G174" s="232" t="s">
        <v>247</v>
      </c>
      <c r="H174" s="233">
        <v>66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2987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2978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2988</v>
      </c>
      <c r="G179" s="259"/>
      <c r="H179" s="262">
        <v>66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66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276</v>
      </c>
      <c r="D181" s="229" t="s">
        <v>225</v>
      </c>
      <c r="E181" s="230" t="s">
        <v>306</v>
      </c>
      <c r="F181" s="231" t="s">
        <v>307</v>
      </c>
      <c r="G181" s="232" t="s">
        <v>247</v>
      </c>
      <c r="H181" s="233">
        <v>12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2989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311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2611</v>
      </c>
      <c r="G184" s="259"/>
      <c r="H184" s="262">
        <v>12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12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12" customFormat="1" ht="20.88" customHeight="1">
      <c r="A186" s="12"/>
      <c r="B186" s="213"/>
      <c r="C186" s="214"/>
      <c r="D186" s="215" t="s">
        <v>79</v>
      </c>
      <c r="E186" s="227" t="s">
        <v>316</v>
      </c>
      <c r="F186" s="227" t="s">
        <v>317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SUM(P187:P217)</f>
        <v>0</v>
      </c>
      <c r="Q186" s="221"/>
      <c r="R186" s="222">
        <f>SUM(R187:R217)</f>
        <v>9</v>
      </c>
      <c r="S186" s="221"/>
      <c r="T186" s="223">
        <f>SUM(T187:T217)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87</v>
      </c>
      <c r="AT186" s="225" t="s">
        <v>79</v>
      </c>
      <c r="AU186" s="225" t="s">
        <v>89</v>
      </c>
      <c r="AY186" s="224" t="s">
        <v>222</v>
      </c>
      <c r="BK186" s="226">
        <f>SUM(BK187:BK217)</f>
        <v>0</v>
      </c>
    </row>
    <row r="187" s="2" customFormat="1" ht="33" customHeight="1">
      <c r="A187" s="40"/>
      <c r="B187" s="41"/>
      <c r="C187" s="229" t="s">
        <v>283</v>
      </c>
      <c r="D187" s="229" t="s">
        <v>225</v>
      </c>
      <c r="E187" s="230" t="s">
        <v>327</v>
      </c>
      <c r="F187" s="231" t="s">
        <v>328</v>
      </c>
      <c r="G187" s="232" t="s">
        <v>329</v>
      </c>
      <c r="H187" s="233">
        <v>10.800000000000001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2990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331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14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2991</v>
      </c>
      <c r="G189" s="259"/>
      <c r="H189" s="262">
        <v>10.800000000000001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10.800000000000001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16.5" customHeight="1">
      <c r="A191" s="40"/>
      <c r="B191" s="41"/>
      <c r="C191" s="229" t="s">
        <v>293</v>
      </c>
      <c r="D191" s="229" t="s">
        <v>225</v>
      </c>
      <c r="E191" s="230" t="s">
        <v>333</v>
      </c>
      <c r="F191" s="231" t="s">
        <v>334</v>
      </c>
      <c r="G191" s="232" t="s">
        <v>247</v>
      </c>
      <c r="H191" s="233">
        <v>18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114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114</v>
      </c>
      <c r="BM191" s="240" t="s">
        <v>2992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336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337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2611</v>
      </c>
      <c r="G194" s="259"/>
      <c r="H194" s="262">
        <v>12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14</v>
      </c>
      <c r="AV194" s="14" t="s">
        <v>89</v>
      </c>
      <c r="AW194" s="14" t="s">
        <v>35</v>
      </c>
      <c r="AX194" s="14" t="s">
        <v>80</v>
      </c>
      <c r="AY194" s="268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2993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1903</v>
      </c>
      <c r="G196" s="259"/>
      <c r="H196" s="262">
        <v>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18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29" t="s">
        <v>299</v>
      </c>
      <c r="D198" s="229" t="s">
        <v>225</v>
      </c>
      <c r="E198" s="230" t="s">
        <v>342</v>
      </c>
      <c r="F198" s="231" t="s">
        <v>343</v>
      </c>
      <c r="G198" s="232" t="s">
        <v>247</v>
      </c>
      <c r="H198" s="233">
        <v>12</v>
      </c>
      <c r="I198" s="234"/>
      <c r="J198" s="235">
        <f>ROUND(I198*H198,2)</f>
        <v>0</v>
      </c>
      <c r="K198" s="231" t="s">
        <v>229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114</v>
      </c>
      <c r="AT198" s="240" t="s">
        <v>225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299</v>
      </c>
    </row>
    <row r="199" s="2" customFormat="1">
      <c r="A199" s="40"/>
      <c r="B199" s="41"/>
      <c r="C199" s="42"/>
      <c r="D199" s="242" t="s">
        <v>231</v>
      </c>
      <c r="E199" s="42"/>
      <c r="F199" s="243" t="s">
        <v>344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231</v>
      </c>
      <c r="AU199" s="19" t="s">
        <v>14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2978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2982</v>
      </c>
      <c r="G203" s="259"/>
      <c r="H203" s="262">
        <v>18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14</v>
      </c>
      <c r="AV203" s="14" t="s">
        <v>89</v>
      </c>
      <c r="AW203" s="14" t="s">
        <v>35</v>
      </c>
      <c r="AX203" s="14" t="s">
        <v>80</v>
      </c>
      <c r="AY203" s="268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2983</v>
      </c>
      <c r="G204" s="259"/>
      <c r="H204" s="262">
        <v>-4.5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14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2984</v>
      </c>
      <c r="G205" s="259"/>
      <c r="H205" s="262">
        <v>-1.5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12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2" customFormat="1" ht="24.15" customHeight="1">
      <c r="A207" s="40"/>
      <c r="B207" s="41"/>
      <c r="C207" s="229" t="s">
        <v>305</v>
      </c>
      <c r="D207" s="229" t="s">
        <v>225</v>
      </c>
      <c r="E207" s="230" t="s">
        <v>2994</v>
      </c>
      <c r="F207" s="231" t="s">
        <v>2995</v>
      </c>
      <c r="G207" s="232" t="s">
        <v>247</v>
      </c>
      <c r="H207" s="233">
        <v>4.5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114</v>
      </c>
      <c r="AT207" s="240" t="s">
        <v>225</v>
      </c>
      <c r="AU207" s="240" t="s">
        <v>14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114</v>
      </c>
      <c r="BM207" s="240" t="s">
        <v>318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2996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14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234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14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2978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237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2979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4" customFormat="1">
      <c r="A213" s="14"/>
      <c r="B213" s="258"/>
      <c r="C213" s="259"/>
      <c r="D213" s="249" t="s">
        <v>233</v>
      </c>
      <c r="E213" s="260" t="s">
        <v>1</v>
      </c>
      <c r="F213" s="261" t="s">
        <v>2997</v>
      </c>
      <c r="G213" s="259"/>
      <c r="H213" s="262">
        <v>4.5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233</v>
      </c>
      <c r="AU213" s="268" t="s">
        <v>14</v>
      </c>
      <c r="AV213" s="14" t="s">
        <v>89</v>
      </c>
      <c r="AW213" s="14" t="s">
        <v>35</v>
      </c>
      <c r="AX213" s="14" t="s">
        <v>80</v>
      </c>
      <c r="AY213" s="268" t="s">
        <v>222</v>
      </c>
    </row>
    <row r="214" s="15" customFormat="1">
      <c r="A214" s="15"/>
      <c r="B214" s="269"/>
      <c r="C214" s="270"/>
      <c r="D214" s="249" t="s">
        <v>233</v>
      </c>
      <c r="E214" s="271" t="s">
        <v>1</v>
      </c>
      <c r="F214" s="272" t="s">
        <v>242</v>
      </c>
      <c r="G214" s="270"/>
      <c r="H214" s="273">
        <v>4.5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9" t="s">
        <v>233</v>
      </c>
      <c r="AU214" s="279" t="s">
        <v>14</v>
      </c>
      <c r="AV214" s="15" t="s">
        <v>114</v>
      </c>
      <c r="AW214" s="15" t="s">
        <v>35</v>
      </c>
      <c r="AX214" s="15" t="s">
        <v>87</v>
      </c>
      <c r="AY214" s="279" t="s">
        <v>222</v>
      </c>
    </row>
    <row r="215" s="2" customFormat="1" ht="16.5" customHeight="1">
      <c r="A215" s="40"/>
      <c r="B215" s="41"/>
      <c r="C215" s="280" t="s">
        <v>318</v>
      </c>
      <c r="D215" s="280" t="s">
        <v>367</v>
      </c>
      <c r="E215" s="281" t="s">
        <v>2998</v>
      </c>
      <c r="F215" s="282" t="s">
        <v>2999</v>
      </c>
      <c r="G215" s="283" t="s">
        <v>329</v>
      </c>
      <c r="H215" s="284">
        <v>9</v>
      </c>
      <c r="I215" s="285"/>
      <c r="J215" s="286">
        <f>ROUND(I215*H215,2)</f>
        <v>0</v>
      </c>
      <c r="K215" s="282" t="s">
        <v>229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1</v>
      </c>
      <c r="R215" s="238">
        <f>Q215*H215</f>
        <v>9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299</v>
      </c>
      <c r="AT215" s="240" t="s">
        <v>367</v>
      </c>
      <c r="AU215" s="240" t="s">
        <v>14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114</v>
      </c>
      <c r="BM215" s="240" t="s">
        <v>8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3000</v>
      </c>
      <c r="G216" s="259"/>
      <c r="H216" s="262">
        <v>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14</v>
      </c>
      <c r="AV216" s="14" t="s">
        <v>89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9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114</v>
      </c>
      <c r="F218" s="227" t="s">
        <v>627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P219</f>
        <v>0</v>
      </c>
      <c r="Q218" s="221"/>
      <c r="R218" s="222">
        <f>R219</f>
        <v>2.8361550000000002</v>
      </c>
      <c r="S218" s="221"/>
      <c r="T218" s="22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87</v>
      </c>
      <c r="AY218" s="224" t="s">
        <v>222</v>
      </c>
      <c r="BK218" s="226">
        <f>BK219</f>
        <v>0</v>
      </c>
    </row>
    <row r="219" s="12" customFormat="1" ht="20.88" customHeight="1">
      <c r="A219" s="12"/>
      <c r="B219" s="213"/>
      <c r="C219" s="214"/>
      <c r="D219" s="215" t="s">
        <v>79</v>
      </c>
      <c r="E219" s="227" t="s">
        <v>549</v>
      </c>
      <c r="F219" s="227" t="s">
        <v>3001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SUM(P220:P227)</f>
        <v>0</v>
      </c>
      <c r="Q219" s="221"/>
      <c r="R219" s="222">
        <f>SUM(R220:R227)</f>
        <v>2.8361550000000002</v>
      </c>
      <c r="S219" s="221"/>
      <c r="T219" s="223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87</v>
      </c>
      <c r="AT219" s="225" t="s">
        <v>79</v>
      </c>
      <c r="AU219" s="225" t="s">
        <v>89</v>
      </c>
      <c r="AY219" s="224" t="s">
        <v>222</v>
      </c>
      <c r="BK219" s="226">
        <f>SUM(BK220:BK227)</f>
        <v>0</v>
      </c>
    </row>
    <row r="220" s="2" customFormat="1" ht="16.5" customHeight="1">
      <c r="A220" s="40"/>
      <c r="B220" s="41"/>
      <c r="C220" s="229" t="s">
        <v>326</v>
      </c>
      <c r="D220" s="229" t="s">
        <v>225</v>
      </c>
      <c r="E220" s="230" t="s">
        <v>3002</v>
      </c>
      <c r="F220" s="231" t="s">
        <v>3003</v>
      </c>
      <c r="G220" s="232" t="s">
        <v>247</v>
      </c>
      <c r="H220" s="233">
        <v>1.5</v>
      </c>
      <c r="I220" s="234"/>
      <c r="J220" s="235">
        <f>ROUND(I220*H220,2)</f>
        <v>0</v>
      </c>
      <c r="K220" s="231" t="s">
        <v>229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1.8907700000000001</v>
      </c>
      <c r="R220" s="238">
        <f>Q220*H220</f>
        <v>2.8361550000000002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114</v>
      </c>
      <c r="AT220" s="240" t="s">
        <v>225</v>
      </c>
      <c r="AU220" s="240" t="s">
        <v>14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349</v>
      </c>
    </row>
    <row r="221" s="2" customFormat="1">
      <c r="A221" s="40"/>
      <c r="B221" s="41"/>
      <c r="C221" s="42"/>
      <c r="D221" s="242" t="s">
        <v>231</v>
      </c>
      <c r="E221" s="42"/>
      <c r="F221" s="243" t="s">
        <v>3004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231</v>
      </c>
      <c r="AU221" s="19" t="s">
        <v>14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2978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14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237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2979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3005</v>
      </c>
      <c r="G226" s="259"/>
      <c r="H226" s="262">
        <v>1.5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14</v>
      </c>
      <c r="AV226" s="14" t="s">
        <v>89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1.5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14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283</v>
      </c>
      <c r="F228" s="227" t="s">
        <v>654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0.3024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87</v>
      </c>
      <c r="AT228" s="225" t="s">
        <v>79</v>
      </c>
      <c r="AU228" s="225" t="s">
        <v>87</v>
      </c>
      <c r="AY228" s="224" t="s">
        <v>222</v>
      </c>
      <c r="BK228" s="226">
        <f>BK229</f>
        <v>0</v>
      </c>
    </row>
    <row r="229" s="12" customFormat="1" ht="20.88" customHeight="1">
      <c r="A229" s="12"/>
      <c r="B229" s="213"/>
      <c r="C229" s="214"/>
      <c r="D229" s="215" t="s">
        <v>79</v>
      </c>
      <c r="E229" s="227" t="s">
        <v>655</v>
      </c>
      <c r="F229" s="227" t="s">
        <v>656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SUM(P230:P234)</f>
        <v>0</v>
      </c>
      <c r="Q229" s="221"/>
      <c r="R229" s="222">
        <f>SUM(R230:R234)</f>
        <v>0.3024</v>
      </c>
      <c r="S229" s="221"/>
      <c r="T229" s="223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87</v>
      </c>
      <c r="AT229" s="225" t="s">
        <v>79</v>
      </c>
      <c r="AU229" s="225" t="s">
        <v>89</v>
      </c>
      <c r="AY229" s="224" t="s">
        <v>222</v>
      </c>
      <c r="BK229" s="226">
        <f>SUM(BK230:BK234)</f>
        <v>0</v>
      </c>
    </row>
    <row r="230" s="2" customFormat="1" ht="21.75" customHeight="1">
      <c r="A230" s="40"/>
      <c r="B230" s="41"/>
      <c r="C230" s="229" t="s">
        <v>8</v>
      </c>
      <c r="D230" s="229" t="s">
        <v>225</v>
      </c>
      <c r="E230" s="230" t="s">
        <v>3006</v>
      </c>
      <c r="F230" s="231" t="s">
        <v>3007</v>
      </c>
      <c r="G230" s="232" t="s">
        <v>228</v>
      </c>
      <c r="H230" s="233">
        <v>5.4000000000000004</v>
      </c>
      <c r="I230" s="234"/>
      <c r="J230" s="235">
        <f>ROUND(I230*H230,2)</f>
        <v>0</v>
      </c>
      <c r="K230" s="231" t="s">
        <v>229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0.056000000000000001</v>
      </c>
      <c r="R230" s="238">
        <f>Q230*H230</f>
        <v>0.3024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114</v>
      </c>
      <c r="AT230" s="240" t="s">
        <v>225</v>
      </c>
      <c r="AU230" s="240" t="s">
        <v>14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267</v>
      </c>
    </row>
    <row r="231" s="2" customFormat="1">
      <c r="A231" s="40"/>
      <c r="B231" s="41"/>
      <c r="C231" s="42"/>
      <c r="D231" s="242" t="s">
        <v>231</v>
      </c>
      <c r="E231" s="42"/>
      <c r="F231" s="243" t="s">
        <v>3008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231</v>
      </c>
      <c r="AU231" s="19" t="s">
        <v>14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3009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4" customFormat="1">
      <c r="A233" s="14"/>
      <c r="B233" s="258"/>
      <c r="C233" s="259"/>
      <c r="D233" s="249" t="s">
        <v>233</v>
      </c>
      <c r="E233" s="260" t="s">
        <v>1</v>
      </c>
      <c r="F233" s="261" t="s">
        <v>3010</v>
      </c>
      <c r="G233" s="259"/>
      <c r="H233" s="262">
        <v>5.4000000000000004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233</v>
      </c>
      <c r="AU233" s="268" t="s">
        <v>14</v>
      </c>
      <c r="AV233" s="14" t="s">
        <v>89</v>
      </c>
      <c r="AW233" s="14" t="s">
        <v>35</v>
      </c>
      <c r="AX233" s="14" t="s">
        <v>80</v>
      </c>
      <c r="AY233" s="268" t="s">
        <v>222</v>
      </c>
    </row>
    <row r="234" s="15" customFormat="1">
      <c r="A234" s="15"/>
      <c r="B234" s="269"/>
      <c r="C234" s="270"/>
      <c r="D234" s="249" t="s">
        <v>233</v>
      </c>
      <c r="E234" s="271" t="s">
        <v>1</v>
      </c>
      <c r="F234" s="272" t="s">
        <v>242</v>
      </c>
      <c r="G234" s="270"/>
      <c r="H234" s="273">
        <v>5.4000000000000004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233</v>
      </c>
      <c r="AU234" s="279" t="s">
        <v>14</v>
      </c>
      <c r="AV234" s="15" t="s">
        <v>114</v>
      </c>
      <c r="AW234" s="15" t="s">
        <v>35</v>
      </c>
      <c r="AX234" s="15" t="s">
        <v>87</v>
      </c>
      <c r="AY234" s="279" t="s">
        <v>222</v>
      </c>
    </row>
    <row r="235" s="12" customFormat="1" ht="22.8" customHeight="1">
      <c r="A235" s="12"/>
      <c r="B235" s="213"/>
      <c r="C235" s="214"/>
      <c r="D235" s="215" t="s">
        <v>79</v>
      </c>
      <c r="E235" s="227" t="s">
        <v>299</v>
      </c>
      <c r="F235" s="227" t="s">
        <v>3011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P236</f>
        <v>0</v>
      </c>
      <c r="Q235" s="221"/>
      <c r="R235" s="222">
        <f>R236</f>
        <v>0.0071049999999999993</v>
      </c>
      <c r="S235" s="221"/>
      <c r="T235" s="223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87</v>
      </c>
      <c r="AT235" s="225" t="s">
        <v>79</v>
      </c>
      <c r="AU235" s="225" t="s">
        <v>87</v>
      </c>
      <c r="AY235" s="224" t="s">
        <v>222</v>
      </c>
      <c r="BK235" s="226">
        <f>BK236</f>
        <v>0</v>
      </c>
    </row>
    <row r="236" s="12" customFormat="1" ht="20.88" customHeight="1">
      <c r="A236" s="12"/>
      <c r="B236" s="213"/>
      <c r="C236" s="214"/>
      <c r="D236" s="215" t="s">
        <v>79</v>
      </c>
      <c r="E236" s="227" t="s">
        <v>906</v>
      </c>
      <c r="F236" s="227" t="s">
        <v>3012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SUM(P237:P247)</f>
        <v>0</v>
      </c>
      <c r="Q236" s="221"/>
      <c r="R236" s="222">
        <f>SUM(R237:R247)</f>
        <v>0.0071049999999999993</v>
      </c>
      <c r="S236" s="221"/>
      <c r="T236" s="223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87</v>
      </c>
      <c r="AT236" s="225" t="s">
        <v>79</v>
      </c>
      <c r="AU236" s="225" t="s">
        <v>89</v>
      </c>
      <c r="AY236" s="224" t="s">
        <v>222</v>
      </c>
      <c r="BK236" s="226">
        <f>SUM(BK237:BK247)</f>
        <v>0</v>
      </c>
    </row>
    <row r="237" s="2" customFormat="1" ht="24.15" customHeight="1">
      <c r="A237" s="40"/>
      <c r="B237" s="41"/>
      <c r="C237" s="229" t="s">
        <v>243</v>
      </c>
      <c r="D237" s="229" t="s">
        <v>225</v>
      </c>
      <c r="E237" s="230" t="s">
        <v>3013</v>
      </c>
      <c r="F237" s="231" t="s">
        <v>3014</v>
      </c>
      <c r="G237" s="232" t="s">
        <v>526</v>
      </c>
      <c r="H237" s="233">
        <v>25</v>
      </c>
      <c r="I237" s="234"/>
      <c r="J237" s="235">
        <f>ROUND(I237*H237,2)</f>
        <v>0</v>
      </c>
      <c r="K237" s="231" t="s">
        <v>229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114</v>
      </c>
      <c r="AT237" s="240" t="s">
        <v>225</v>
      </c>
      <c r="AU237" s="240" t="s">
        <v>14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347</v>
      </c>
    </row>
    <row r="238" s="2" customFormat="1">
      <c r="A238" s="40"/>
      <c r="B238" s="41"/>
      <c r="C238" s="42"/>
      <c r="D238" s="242" t="s">
        <v>231</v>
      </c>
      <c r="E238" s="42"/>
      <c r="F238" s="243" t="s">
        <v>3015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231</v>
      </c>
      <c r="AU238" s="19" t="s">
        <v>14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234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2978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237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3016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2420</v>
      </c>
      <c r="G243" s="259"/>
      <c r="H243" s="262">
        <v>25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25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80" t="s">
        <v>349</v>
      </c>
      <c r="D245" s="280" t="s">
        <v>367</v>
      </c>
      <c r="E245" s="281" t="s">
        <v>3017</v>
      </c>
      <c r="F245" s="282" t="s">
        <v>3018</v>
      </c>
      <c r="G245" s="283" t="s">
        <v>526</v>
      </c>
      <c r="H245" s="284">
        <v>25.375</v>
      </c>
      <c r="I245" s="285"/>
      <c r="J245" s="286">
        <f>ROUND(I245*H245,2)</f>
        <v>0</v>
      </c>
      <c r="K245" s="282" t="s">
        <v>229</v>
      </c>
      <c r="L245" s="287"/>
      <c r="M245" s="288" t="s">
        <v>1</v>
      </c>
      <c r="N245" s="289" t="s">
        <v>45</v>
      </c>
      <c r="O245" s="93"/>
      <c r="P245" s="238">
        <f>O245*H245</f>
        <v>0</v>
      </c>
      <c r="Q245" s="238">
        <v>0.00027999999999999998</v>
      </c>
      <c r="R245" s="238">
        <f>Q245*H245</f>
        <v>0.0071049999999999993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299</v>
      </c>
      <c r="AT245" s="240" t="s">
        <v>367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388</v>
      </c>
    </row>
    <row r="246" s="14" customFormat="1">
      <c r="A246" s="14"/>
      <c r="B246" s="258"/>
      <c r="C246" s="259"/>
      <c r="D246" s="249" t="s">
        <v>233</v>
      </c>
      <c r="E246" s="260" t="s">
        <v>1</v>
      </c>
      <c r="F246" s="261" t="s">
        <v>3019</v>
      </c>
      <c r="G246" s="259"/>
      <c r="H246" s="262">
        <v>25.375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233</v>
      </c>
      <c r="AU246" s="268" t="s">
        <v>14</v>
      </c>
      <c r="AV246" s="14" t="s">
        <v>89</v>
      </c>
      <c r="AW246" s="14" t="s">
        <v>35</v>
      </c>
      <c r="AX246" s="14" t="s">
        <v>80</v>
      </c>
      <c r="AY246" s="268" t="s">
        <v>222</v>
      </c>
    </row>
    <row r="247" s="15" customFormat="1">
      <c r="A247" s="15"/>
      <c r="B247" s="269"/>
      <c r="C247" s="270"/>
      <c r="D247" s="249" t="s">
        <v>233</v>
      </c>
      <c r="E247" s="271" t="s">
        <v>1</v>
      </c>
      <c r="F247" s="272" t="s">
        <v>242</v>
      </c>
      <c r="G247" s="270"/>
      <c r="H247" s="273">
        <v>25.375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233</v>
      </c>
      <c r="AU247" s="279" t="s">
        <v>14</v>
      </c>
      <c r="AV247" s="15" t="s">
        <v>114</v>
      </c>
      <c r="AW247" s="15" t="s">
        <v>35</v>
      </c>
      <c r="AX247" s="15" t="s">
        <v>87</v>
      </c>
      <c r="AY247" s="279" t="s">
        <v>222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305</v>
      </c>
      <c r="F248" s="227" t="s">
        <v>920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P249+P252+P258</f>
        <v>0</v>
      </c>
      <c r="Q248" s="221"/>
      <c r="R248" s="222">
        <f>R249+R252+R258</f>
        <v>0.75102000000000002</v>
      </c>
      <c r="S248" s="221"/>
      <c r="T248" s="223">
        <f>T249+T252+T258</f>
        <v>0.432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79</v>
      </c>
      <c r="AU248" s="225" t="s">
        <v>87</v>
      </c>
      <c r="AY248" s="224" t="s">
        <v>222</v>
      </c>
      <c r="BK248" s="226">
        <f>BK249+BK252+BK258</f>
        <v>0</v>
      </c>
    </row>
    <row r="249" s="12" customFormat="1" ht="20.88" customHeight="1">
      <c r="A249" s="12"/>
      <c r="B249" s="213"/>
      <c r="C249" s="214"/>
      <c r="D249" s="215" t="s">
        <v>79</v>
      </c>
      <c r="E249" s="227" t="s">
        <v>937</v>
      </c>
      <c r="F249" s="227" t="s">
        <v>2550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0.75102000000000002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87</v>
      </c>
      <c r="AT249" s="225" t="s">
        <v>79</v>
      </c>
      <c r="AU249" s="225" t="s">
        <v>89</v>
      </c>
      <c r="AY249" s="224" t="s">
        <v>222</v>
      </c>
      <c r="BK249" s="226">
        <f>SUM(BK250:BK251)</f>
        <v>0</v>
      </c>
    </row>
    <row r="250" s="2" customFormat="1" ht="33" customHeight="1">
      <c r="A250" s="40"/>
      <c r="B250" s="41"/>
      <c r="C250" s="229" t="s">
        <v>361</v>
      </c>
      <c r="D250" s="229" t="s">
        <v>225</v>
      </c>
      <c r="E250" s="230" t="s">
        <v>3020</v>
      </c>
      <c r="F250" s="231" t="s">
        <v>3021</v>
      </c>
      <c r="G250" s="232" t="s">
        <v>526</v>
      </c>
      <c r="H250" s="233">
        <v>2</v>
      </c>
      <c r="I250" s="234"/>
      <c r="J250" s="235">
        <f>ROUND(I250*H250,2)</f>
        <v>0</v>
      </c>
      <c r="K250" s="231" t="s">
        <v>229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0.37551000000000001</v>
      </c>
      <c r="R250" s="238">
        <f>Q250*H250</f>
        <v>0.75102000000000002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114</v>
      </c>
      <c r="AT250" s="240" t="s">
        <v>225</v>
      </c>
      <c r="AU250" s="240" t="s">
        <v>14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114</v>
      </c>
      <c r="BM250" s="240" t="s">
        <v>412</v>
      </c>
    </row>
    <row r="251" s="2" customFormat="1">
      <c r="A251" s="40"/>
      <c r="B251" s="41"/>
      <c r="C251" s="42"/>
      <c r="D251" s="242" t="s">
        <v>231</v>
      </c>
      <c r="E251" s="42"/>
      <c r="F251" s="243" t="s">
        <v>3022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231</v>
      </c>
      <c r="AU251" s="19" t="s">
        <v>14</v>
      </c>
    </row>
    <row r="252" s="12" customFormat="1" ht="20.88" customHeight="1">
      <c r="A252" s="12"/>
      <c r="B252" s="213"/>
      <c r="C252" s="214"/>
      <c r="D252" s="215" t="s">
        <v>79</v>
      </c>
      <c r="E252" s="227" t="s">
        <v>979</v>
      </c>
      <c r="F252" s="227" t="s">
        <v>2787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SUM(P253:P257)</f>
        <v>0</v>
      </c>
      <c r="Q252" s="221"/>
      <c r="R252" s="222">
        <f>SUM(R253:R257)</f>
        <v>0</v>
      </c>
      <c r="S252" s="221"/>
      <c r="T252" s="223">
        <f>SUM(T253:T257)</f>
        <v>0.432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79</v>
      </c>
      <c r="AU252" s="225" t="s">
        <v>89</v>
      </c>
      <c r="AY252" s="224" t="s">
        <v>222</v>
      </c>
      <c r="BK252" s="226">
        <f>SUM(BK253:BK257)</f>
        <v>0</v>
      </c>
    </row>
    <row r="253" s="2" customFormat="1" ht="24.15" customHeight="1">
      <c r="A253" s="40"/>
      <c r="B253" s="41"/>
      <c r="C253" s="229" t="s">
        <v>267</v>
      </c>
      <c r="D253" s="229" t="s">
        <v>225</v>
      </c>
      <c r="E253" s="230" t="s">
        <v>3023</v>
      </c>
      <c r="F253" s="231" t="s">
        <v>3024</v>
      </c>
      <c r="G253" s="232" t="s">
        <v>526</v>
      </c>
      <c r="H253" s="233">
        <v>54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0.0080000000000000002</v>
      </c>
      <c r="T253" s="239">
        <f>S253*H253</f>
        <v>0.432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114</v>
      </c>
      <c r="AT253" s="240" t="s">
        <v>225</v>
      </c>
      <c r="AU253" s="240" t="s">
        <v>14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423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3025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14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3009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4" customFormat="1">
      <c r="A256" s="14"/>
      <c r="B256" s="258"/>
      <c r="C256" s="259"/>
      <c r="D256" s="249" t="s">
        <v>233</v>
      </c>
      <c r="E256" s="260" t="s">
        <v>1</v>
      </c>
      <c r="F256" s="261" t="s">
        <v>552</v>
      </c>
      <c r="G256" s="259"/>
      <c r="H256" s="262">
        <v>54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233</v>
      </c>
      <c r="AU256" s="268" t="s">
        <v>14</v>
      </c>
      <c r="AV256" s="14" t="s">
        <v>89</v>
      </c>
      <c r="AW256" s="14" t="s">
        <v>35</v>
      </c>
      <c r="AX256" s="14" t="s">
        <v>80</v>
      </c>
      <c r="AY256" s="268" t="s">
        <v>222</v>
      </c>
    </row>
    <row r="257" s="15" customFormat="1">
      <c r="A257" s="15"/>
      <c r="B257" s="269"/>
      <c r="C257" s="270"/>
      <c r="D257" s="249" t="s">
        <v>233</v>
      </c>
      <c r="E257" s="271" t="s">
        <v>1</v>
      </c>
      <c r="F257" s="272" t="s">
        <v>242</v>
      </c>
      <c r="G257" s="270"/>
      <c r="H257" s="273">
        <v>54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233</v>
      </c>
      <c r="AU257" s="279" t="s">
        <v>14</v>
      </c>
      <c r="AV257" s="15" t="s">
        <v>114</v>
      </c>
      <c r="AW257" s="15" t="s">
        <v>35</v>
      </c>
      <c r="AX257" s="15" t="s">
        <v>87</v>
      </c>
      <c r="AY257" s="279" t="s">
        <v>222</v>
      </c>
    </row>
    <row r="258" s="12" customFormat="1" ht="20.88" customHeight="1">
      <c r="A258" s="12"/>
      <c r="B258" s="213"/>
      <c r="C258" s="214"/>
      <c r="D258" s="215" t="s">
        <v>79</v>
      </c>
      <c r="E258" s="227" t="s">
        <v>990</v>
      </c>
      <c r="F258" s="227" t="s">
        <v>1000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P259+P268</f>
        <v>0</v>
      </c>
      <c r="Q258" s="221"/>
      <c r="R258" s="222">
        <f>R259+R268</f>
        <v>0</v>
      </c>
      <c r="S258" s="221"/>
      <c r="T258" s="223">
        <f>T259+T268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79</v>
      </c>
      <c r="AU258" s="225" t="s">
        <v>89</v>
      </c>
      <c r="AY258" s="224" t="s">
        <v>222</v>
      </c>
      <c r="BK258" s="226">
        <f>BK259+BK268</f>
        <v>0</v>
      </c>
    </row>
    <row r="259" s="17" customFormat="1" ht="20.88" customHeight="1">
      <c r="A259" s="17"/>
      <c r="B259" s="301"/>
      <c r="C259" s="302"/>
      <c r="D259" s="303" t="s">
        <v>79</v>
      </c>
      <c r="E259" s="303" t="s">
        <v>2797</v>
      </c>
      <c r="F259" s="303" t="s">
        <v>2798</v>
      </c>
      <c r="G259" s="302"/>
      <c r="H259" s="302"/>
      <c r="I259" s="304"/>
      <c r="J259" s="305">
        <f>BK259</f>
        <v>0</v>
      </c>
      <c r="K259" s="302"/>
      <c r="L259" s="306"/>
      <c r="M259" s="307"/>
      <c r="N259" s="308"/>
      <c r="O259" s="308"/>
      <c r="P259" s="309">
        <f>SUM(P260:P267)</f>
        <v>0</v>
      </c>
      <c r="Q259" s="308"/>
      <c r="R259" s="309">
        <f>SUM(R260:R267)</f>
        <v>0</v>
      </c>
      <c r="S259" s="308"/>
      <c r="T259" s="310">
        <f>SUM(T260:T267)</f>
        <v>0</v>
      </c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R259" s="311" t="s">
        <v>87</v>
      </c>
      <c r="AT259" s="312" t="s">
        <v>79</v>
      </c>
      <c r="AU259" s="312" t="s">
        <v>14</v>
      </c>
      <c r="AY259" s="311" t="s">
        <v>222</v>
      </c>
      <c r="BK259" s="313">
        <f>SUM(BK260:BK267)</f>
        <v>0</v>
      </c>
    </row>
    <row r="260" s="2" customFormat="1" ht="24.15" customHeight="1">
      <c r="A260" s="40"/>
      <c r="B260" s="41"/>
      <c r="C260" s="229" t="s">
        <v>316</v>
      </c>
      <c r="D260" s="229" t="s">
        <v>225</v>
      </c>
      <c r="E260" s="230" t="s">
        <v>2799</v>
      </c>
      <c r="F260" s="231" t="s">
        <v>2800</v>
      </c>
      <c r="G260" s="232" t="s">
        <v>329</v>
      </c>
      <c r="H260" s="233">
        <v>0.432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3026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2801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114</v>
      </c>
    </row>
    <row r="262" s="2" customFormat="1" ht="24.15" customHeight="1">
      <c r="A262" s="40"/>
      <c r="B262" s="41"/>
      <c r="C262" s="229" t="s">
        <v>347</v>
      </c>
      <c r="D262" s="229" t="s">
        <v>225</v>
      </c>
      <c r="E262" s="230" t="s">
        <v>2802</v>
      </c>
      <c r="F262" s="231" t="s">
        <v>2803</v>
      </c>
      <c r="G262" s="232" t="s">
        <v>329</v>
      </c>
      <c r="H262" s="233">
        <v>8.6400000000000006</v>
      </c>
      <c r="I262" s="234"/>
      <c r="J262" s="235">
        <f>ROUND(I262*H262,2)</f>
        <v>0</v>
      </c>
      <c r="K262" s="231" t="s">
        <v>229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114</v>
      </c>
      <c r="AT262" s="240" t="s">
        <v>225</v>
      </c>
      <c r="AU262" s="240" t="s">
        <v>114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114</v>
      </c>
      <c r="BM262" s="240" t="s">
        <v>3027</v>
      </c>
    </row>
    <row r="263" s="2" customFormat="1">
      <c r="A263" s="40"/>
      <c r="B263" s="41"/>
      <c r="C263" s="42"/>
      <c r="D263" s="242" t="s">
        <v>231</v>
      </c>
      <c r="E263" s="42"/>
      <c r="F263" s="243" t="s">
        <v>2804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231</v>
      </c>
      <c r="AU263" s="19" t="s">
        <v>114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3028</v>
      </c>
      <c r="G264" s="259"/>
      <c r="H264" s="262">
        <v>8.6400000000000006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114</v>
      </c>
      <c r="AV264" s="14" t="s">
        <v>89</v>
      </c>
      <c r="AW264" s="14" t="s">
        <v>35</v>
      </c>
      <c r="AX264" s="14" t="s">
        <v>80</v>
      </c>
      <c r="AY264" s="268" t="s">
        <v>222</v>
      </c>
    </row>
    <row r="265" s="15" customFormat="1">
      <c r="A265" s="15"/>
      <c r="B265" s="269"/>
      <c r="C265" s="270"/>
      <c r="D265" s="249" t="s">
        <v>233</v>
      </c>
      <c r="E265" s="271" t="s">
        <v>1</v>
      </c>
      <c r="F265" s="272" t="s">
        <v>242</v>
      </c>
      <c r="G265" s="270"/>
      <c r="H265" s="273">
        <v>8.6400000000000006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233</v>
      </c>
      <c r="AU265" s="279" t="s">
        <v>114</v>
      </c>
      <c r="AV265" s="15" t="s">
        <v>114</v>
      </c>
      <c r="AW265" s="15" t="s">
        <v>35</v>
      </c>
      <c r="AX265" s="15" t="s">
        <v>87</v>
      </c>
      <c r="AY265" s="279" t="s">
        <v>222</v>
      </c>
    </row>
    <row r="266" s="2" customFormat="1" ht="44.25" customHeight="1">
      <c r="A266" s="40"/>
      <c r="B266" s="41"/>
      <c r="C266" s="229" t="s">
        <v>381</v>
      </c>
      <c r="D266" s="229" t="s">
        <v>225</v>
      </c>
      <c r="E266" s="230" t="s">
        <v>2806</v>
      </c>
      <c r="F266" s="231" t="s">
        <v>2807</v>
      </c>
      <c r="G266" s="232" t="s">
        <v>329</v>
      </c>
      <c r="H266" s="233">
        <v>0.432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3029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2808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114</v>
      </c>
    </row>
    <row r="268" s="17" customFormat="1" ht="20.88" customHeight="1">
      <c r="A268" s="17"/>
      <c r="B268" s="301"/>
      <c r="C268" s="302"/>
      <c r="D268" s="303" t="s">
        <v>79</v>
      </c>
      <c r="E268" s="303" t="s">
        <v>1001</v>
      </c>
      <c r="F268" s="303" t="s">
        <v>1002</v>
      </c>
      <c r="G268" s="302"/>
      <c r="H268" s="302"/>
      <c r="I268" s="304"/>
      <c r="J268" s="305">
        <f>BK268</f>
        <v>0</v>
      </c>
      <c r="K268" s="302"/>
      <c r="L268" s="306"/>
      <c r="M268" s="307"/>
      <c r="N268" s="308"/>
      <c r="O268" s="308"/>
      <c r="P268" s="309">
        <f>SUM(P269:P270)</f>
        <v>0</v>
      </c>
      <c r="Q268" s="308"/>
      <c r="R268" s="309">
        <f>SUM(R269:R270)</f>
        <v>0</v>
      </c>
      <c r="S268" s="308"/>
      <c r="T268" s="310">
        <f>SUM(T269:T270)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311" t="s">
        <v>87</v>
      </c>
      <c r="AT268" s="312" t="s">
        <v>79</v>
      </c>
      <c r="AU268" s="312" t="s">
        <v>14</v>
      </c>
      <c r="AY268" s="311" t="s">
        <v>222</v>
      </c>
      <c r="BK268" s="313">
        <f>SUM(BK269:BK270)</f>
        <v>0</v>
      </c>
    </row>
    <row r="269" s="2" customFormat="1" ht="16.5" customHeight="1">
      <c r="A269" s="40"/>
      <c r="B269" s="41"/>
      <c r="C269" s="229" t="s">
        <v>388</v>
      </c>
      <c r="D269" s="229" t="s">
        <v>225</v>
      </c>
      <c r="E269" s="230" t="s">
        <v>1004</v>
      </c>
      <c r="F269" s="231" t="s">
        <v>1005</v>
      </c>
      <c r="G269" s="232" t="s">
        <v>329</v>
      </c>
      <c r="H269" s="233">
        <v>12.897</v>
      </c>
      <c r="I269" s="234"/>
      <c r="J269" s="235">
        <f>ROUND(I269*H269,2)</f>
        <v>0</v>
      </c>
      <c r="K269" s="231" t="s">
        <v>229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114</v>
      </c>
      <c r="AT269" s="240" t="s">
        <v>225</v>
      </c>
      <c r="AU269" s="240" t="s">
        <v>114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114</v>
      </c>
      <c r="BM269" s="240" t="s">
        <v>3030</v>
      </c>
    </row>
    <row r="270" s="2" customFormat="1">
      <c r="A270" s="40"/>
      <c r="B270" s="41"/>
      <c r="C270" s="42"/>
      <c r="D270" s="242" t="s">
        <v>231</v>
      </c>
      <c r="E270" s="42"/>
      <c r="F270" s="243" t="s">
        <v>1007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231</v>
      </c>
      <c r="AU270" s="19" t="s">
        <v>114</v>
      </c>
    </row>
    <row r="271" s="12" customFormat="1" ht="25.92" customHeight="1">
      <c r="A271" s="12"/>
      <c r="B271" s="213"/>
      <c r="C271" s="214"/>
      <c r="D271" s="215" t="s">
        <v>79</v>
      </c>
      <c r="E271" s="216" t="s">
        <v>1008</v>
      </c>
      <c r="F271" s="216" t="s">
        <v>1009</v>
      </c>
      <c r="G271" s="214"/>
      <c r="H271" s="214"/>
      <c r="I271" s="217"/>
      <c r="J271" s="218">
        <f>BK271</f>
        <v>0</v>
      </c>
      <c r="K271" s="214"/>
      <c r="L271" s="219"/>
      <c r="M271" s="220"/>
      <c r="N271" s="221"/>
      <c r="O271" s="221"/>
      <c r="P271" s="222">
        <f>P272+P386</f>
        <v>0</v>
      </c>
      <c r="Q271" s="221"/>
      <c r="R271" s="222">
        <f>R272+R386</f>
        <v>0.20153000000000002</v>
      </c>
      <c r="S271" s="221"/>
      <c r="T271" s="223">
        <f>T272+T386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89</v>
      </c>
      <c r="AT271" s="225" t="s">
        <v>79</v>
      </c>
      <c r="AU271" s="225" t="s">
        <v>80</v>
      </c>
      <c r="AY271" s="224" t="s">
        <v>222</v>
      </c>
      <c r="BK271" s="226">
        <f>BK272+BK386</f>
        <v>0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3031</v>
      </c>
      <c r="F272" s="227" t="s">
        <v>3032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SUM(P273:P385)</f>
        <v>0</v>
      </c>
      <c r="Q272" s="221"/>
      <c r="R272" s="222">
        <f>SUM(R273:R385)</f>
        <v>0.18271000000000001</v>
      </c>
      <c r="S272" s="221"/>
      <c r="T272" s="223">
        <f>SUM(T273:T385)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79</v>
      </c>
      <c r="AU272" s="225" t="s">
        <v>87</v>
      </c>
      <c r="AY272" s="224" t="s">
        <v>222</v>
      </c>
      <c r="BK272" s="226">
        <f>SUM(BK273:BK385)</f>
        <v>0</v>
      </c>
    </row>
    <row r="273" s="2" customFormat="1" ht="24.15" customHeight="1">
      <c r="A273" s="40"/>
      <c r="B273" s="41"/>
      <c r="C273" s="229" t="s">
        <v>7</v>
      </c>
      <c r="D273" s="229" t="s">
        <v>225</v>
      </c>
      <c r="E273" s="230" t="s">
        <v>3033</v>
      </c>
      <c r="F273" s="231" t="s">
        <v>3034</v>
      </c>
      <c r="G273" s="232" t="s">
        <v>526</v>
      </c>
      <c r="H273" s="233">
        <v>75</v>
      </c>
      <c r="I273" s="234"/>
      <c r="J273" s="235">
        <f>ROUND(I273*H273,2)</f>
        <v>0</v>
      </c>
      <c r="K273" s="231" t="s">
        <v>229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0.00014999999999999999</v>
      </c>
      <c r="R273" s="238">
        <f>Q273*H273</f>
        <v>0.01125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267</v>
      </c>
      <c r="AT273" s="240" t="s">
        <v>225</v>
      </c>
      <c r="AU273" s="240" t="s">
        <v>89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267</v>
      </c>
      <c r="BM273" s="240" t="s">
        <v>443</v>
      </c>
    </row>
    <row r="274" s="2" customFormat="1">
      <c r="A274" s="40"/>
      <c r="B274" s="41"/>
      <c r="C274" s="42"/>
      <c r="D274" s="242" t="s">
        <v>231</v>
      </c>
      <c r="E274" s="42"/>
      <c r="F274" s="243" t="s">
        <v>3035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231</v>
      </c>
      <c r="AU274" s="19" t="s">
        <v>89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234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89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2978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89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237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3036</v>
      </c>
      <c r="G278" s="259"/>
      <c r="H278" s="262">
        <v>75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75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397</v>
      </c>
      <c r="D280" s="229" t="s">
        <v>225</v>
      </c>
      <c r="E280" s="230" t="s">
        <v>3037</v>
      </c>
      <c r="F280" s="231" t="s">
        <v>3038</v>
      </c>
      <c r="G280" s="232" t="s">
        <v>526</v>
      </c>
      <c r="H280" s="233">
        <v>85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0.00020000000000000001</v>
      </c>
      <c r="R280" s="238">
        <f>Q280*H280</f>
        <v>0.017000000000000001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468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89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234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89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2978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89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237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89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3040</v>
      </c>
      <c r="G285" s="259"/>
      <c r="H285" s="262">
        <v>85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89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5" customFormat="1">
      <c r="A286" s="15"/>
      <c r="B286" s="269"/>
      <c r="C286" s="270"/>
      <c r="D286" s="249" t="s">
        <v>233</v>
      </c>
      <c r="E286" s="271" t="s">
        <v>1</v>
      </c>
      <c r="F286" s="272" t="s">
        <v>242</v>
      </c>
      <c r="G286" s="270"/>
      <c r="H286" s="273">
        <v>85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233</v>
      </c>
      <c r="AU286" s="279" t="s">
        <v>89</v>
      </c>
      <c r="AV286" s="15" t="s">
        <v>114</v>
      </c>
      <c r="AW286" s="15" t="s">
        <v>35</v>
      </c>
      <c r="AX286" s="15" t="s">
        <v>87</v>
      </c>
      <c r="AY286" s="279" t="s">
        <v>222</v>
      </c>
    </row>
    <row r="287" s="2" customFormat="1" ht="24.15" customHeight="1">
      <c r="A287" s="40"/>
      <c r="B287" s="41"/>
      <c r="C287" s="229" t="s">
        <v>405</v>
      </c>
      <c r="D287" s="229" t="s">
        <v>225</v>
      </c>
      <c r="E287" s="230" t="s">
        <v>3041</v>
      </c>
      <c r="F287" s="231" t="s">
        <v>3042</v>
      </c>
      <c r="G287" s="232" t="s">
        <v>526</v>
      </c>
      <c r="H287" s="233">
        <v>39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0.00034000000000000002</v>
      </c>
      <c r="R287" s="238">
        <f>Q287*H287</f>
        <v>0.013260000000000001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89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481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3043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89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234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89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2978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89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237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89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3044</v>
      </c>
      <c r="G292" s="259"/>
      <c r="H292" s="262">
        <v>39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89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39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89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7.8" customHeight="1">
      <c r="A294" s="40"/>
      <c r="B294" s="41"/>
      <c r="C294" s="229" t="s">
        <v>412</v>
      </c>
      <c r="D294" s="229" t="s">
        <v>225</v>
      </c>
      <c r="E294" s="230" t="s">
        <v>3045</v>
      </c>
      <c r="F294" s="231" t="s">
        <v>3046</v>
      </c>
      <c r="G294" s="232" t="s">
        <v>526</v>
      </c>
      <c r="H294" s="233">
        <v>160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0.00012</v>
      </c>
      <c r="R294" s="238">
        <f>Q294*H294</f>
        <v>0.019200000000000002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89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491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3047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89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234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89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2978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89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237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89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3048</v>
      </c>
      <c r="G299" s="259"/>
      <c r="H299" s="262">
        <v>160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89</v>
      </c>
      <c r="AV299" s="14" t="s">
        <v>89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160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89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37.8" customHeight="1">
      <c r="A301" s="40"/>
      <c r="B301" s="41"/>
      <c r="C301" s="229" t="s">
        <v>418</v>
      </c>
      <c r="D301" s="229" t="s">
        <v>225</v>
      </c>
      <c r="E301" s="230" t="s">
        <v>3049</v>
      </c>
      <c r="F301" s="231" t="s">
        <v>3050</v>
      </c>
      <c r="G301" s="232" t="s">
        <v>526</v>
      </c>
      <c r="H301" s="233">
        <v>39</v>
      </c>
      <c r="I301" s="234"/>
      <c r="J301" s="235">
        <f>ROUND(I301*H301,2)</f>
        <v>0</v>
      </c>
      <c r="K301" s="231" t="s">
        <v>229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0.00016000000000000001</v>
      </c>
      <c r="R301" s="238">
        <f>Q301*H301</f>
        <v>0.0062400000000000008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267</v>
      </c>
      <c r="AT301" s="240" t="s">
        <v>225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499</v>
      </c>
    </row>
    <row r="302" s="2" customFormat="1">
      <c r="A302" s="40"/>
      <c r="B302" s="41"/>
      <c r="C302" s="42"/>
      <c r="D302" s="242" t="s">
        <v>231</v>
      </c>
      <c r="E302" s="42"/>
      <c r="F302" s="243" t="s">
        <v>3051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231</v>
      </c>
      <c r="AU302" s="19" t="s">
        <v>89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234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2978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89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3" customFormat="1">
      <c r="A305" s="13"/>
      <c r="B305" s="247"/>
      <c r="C305" s="248"/>
      <c r="D305" s="249" t="s">
        <v>233</v>
      </c>
      <c r="E305" s="250" t="s">
        <v>1</v>
      </c>
      <c r="F305" s="251" t="s">
        <v>237</v>
      </c>
      <c r="G305" s="248"/>
      <c r="H305" s="250" t="s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233</v>
      </c>
      <c r="AU305" s="257" t="s">
        <v>89</v>
      </c>
      <c r="AV305" s="13" t="s">
        <v>87</v>
      </c>
      <c r="AW305" s="13" t="s">
        <v>35</v>
      </c>
      <c r="AX305" s="13" t="s">
        <v>80</v>
      </c>
      <c r="AY305" s="257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3044</v>
      </c>
      <c r="G306" s="259"/>
      <c r="H306" s="262">
        <v>39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89</v>
      </c>
      <c r="AV306" s="14" t="s">
        <v>89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39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89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16.5" customHeight="1">
      <c r="A308" s="40"/>
      <c r="B308" s="41"/>
      <c r="C308" s="229" t="s">
        <v>423</v>
      </c>
      <c r="D308" s="229" t="s">
        <v>225</v>
      </c>
      <c r="E308" s="230" t="s">
        <v>3052</v>
      </c>
      <c r="F308" s="231" t="s">
        <v>3053</v>
      </c>
      <c r="G308" s="232" t="s">
        <v>477</v>
      </c>
      <c r="H308" s="233">
        <v>30</v>
      </c>
      <c r="I308" s="234"/>
      <c r="J308" s="235">
        <f>ROUND(I308*H308,2)</f>
        <v>0</v>
      </c>
      <c r="K308" s="231" t="s">
        <v>229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267</v>
      </c>
      <c r="AT308" s="240" t="s">
        <v>225</v>
      </c>
      <c r="AU308" s="240" t="s">
        <v>89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3054</v>
      </c>
    </row>
    <row r="309" s="2" customFormat="1">
      <c r="A309" s="40"/>
      <c r="B309" s="41"/>
      <c r="C309" s="42"/>
      <c r="D309" s="242" t="s">
        <v>231</v>
      </c>
      <c r="E309" s="42"/>
      <c r="F309" s="243" t="s">
        <v>3055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231</v>
      </c>
      <c r="AU309" s="19" t="s">
        <v>89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3056</v>
      </c>
      <c r="G310" s="259"/>
      <c r="H310" s="262">
        <v>30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89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30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89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1.75" customHeight="1">
      <c r="A312" s="40"/>
      <c r="B312" s="41"/>
      <c r="C312" s="229" t="s">
        <v>403</v>
      </c>
      <c r="D312" s="229" t="s">
        <v>225</v>
      </c>
      <c r="E312" s="230" t="s">
        <v>3057</v>
      </c>
      <c r="F312" s="231" t="s">
        <v>3058</v>
      </c>
      <c r="G312" s="232" t="s">
        <v>477</v>
      </c>
      <c r="H312" s="233">
        <v>7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0.00012999999999999999</v>
      </c>
      <c r="R312" s="238">
        <f>Q312*H312</f>
        <v>0.00090999999999999989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267</v>
      </c>
      <c r="AT312" s="240" t="s">
        <v>225</v>
      </c>
      <c r="AU312" s="240" t="s">
        <v>89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267</v>
      </c>
      <c r="BM312" s="240" t="s">
        <v>3059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3060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89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3061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89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3062</v>
      </c>
      <c r="G315" s="259"/>
      <c r="H315" s="262">
        <v>7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89</v>
      </c>
      <c r="AV315" s="14" t="s">
        <v>89</v>
      </c>
      <c r="AW315" s="14" t="s">
        <v>35</v>
      </c>
      <c r="AX315" s="14" t="s">
        <v>80</v>
      </c>
      <c r="AY315" s="268" t="s">
        <v>222</v>
      </c>
    </row>
    <row r="316" s="15" customFormat="1">
      <c r="A316" s="15"/>
      <c r="B316" s="269"/>
      <c r="C316" s="270"/>
      <c r="D316" s="249" t="s">
        <v>233</v>
      </c>
      <c r="E316" s="271" t="s">
        <v>1</v>
      </c>
      <c r="F316" s="272" t="s">
        <v>242</v>
      </c>
      <c r="G316" s="270"/>
      <c r="H316" s="273">
        <v>7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233</v>
      </c>
      <c r="AU316" s="279" t="s">
        <v>89</v>
      </c>
      <c r="AV316" s="15" t="s">
        <v>114</v>
      </c>
      <c r="AW316" s="15" t="s">
        <v>35</v>
      </c>
      <c r="AX316" s="15" t="s">
        <v>87</v>
      </c>
      <c r="AY316" s="279" t="s">
        <v>222</v>
      </c>
    </row>
    <row r="317" s="2" customFormat="1" ht="16.5" customHeight="1">
      <c r="A317" s="40"/>
      <c r="B317" s="41"/>
      <c r="C317" s="229" t="s">
        <v>434</v>
      </c>
      <c r="D317" s="229" t="s">
        <v>225</v>
      </c>
      <c r="E317" s="230" t="s">
        <v>3063</v>
      </c>
      <c r="F317" s="231" t="s">
        <v>3064</v>
      </c>
      <c r="G317" s="232" t="s">
        <v>1968</v>
      </c>
      <c r="H317" s="233">
        <v>11</v>
      </c>
      <c r="I317" s="234"/>
      <c r="J317" s="235">
        <f>ROUND(I317*H317,2)</f>
        <v>0</v>
      </c>
      <c r="K317" s="231" t="s">
        <v>229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0.00025000000000000001</v>
      </c>
      <c r="R317" s="238">
        <f>Q317*H317</f>
        <v>0.0027499999999999998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267</v>
      </c>
      <c r="AT317" s="240" t="s">
        <v>225</v>
      </c>
      <c r="AU317" s="240" t="s">
        <v>89</v>
      </c>
      <c r="AY317" s="19" t="s">
        <v>222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87</v>
      </c>
      <c r="BK317" s="241">
        <f>ROUND(I317*H317,2)</f>
        <v>0</v>
      </c>
      <c r="BL317" s="19" t="s">
        <v>267</v>
      </c>
      <c r="BM317" s="240" t="s">
        <v>3065</v>
      </c>
    </row>
    <row r="318" s="2" customFormat="1">
      <c r="A318" s="40"/>
      <c r="B318" s="41"/>
      <c r="C318" s="42"/>
      <c r="D318" s="242" t="s">
        <v>231</v>
      </c>
      <c r="E318" s="42"/>
      <c r="F318" s="243" t="s">
        <v>3066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231</v>
      </c>
      <c r="AU318" s="19" t="s">
        <v>89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3061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89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3067</v>
      </c>
      <c r="G320" s="259"/>
      <c r="H320" s="262">
        <v>11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89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11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89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24.15" customHeight="1">
      <c r="A322" s="40"/>
      <c r="B322" s="41"/>
      <c r="C322" s="229" t="s">
        <v>439</v>
      </c>
      <c r="D322" s="229" t="s">
        <v>225</v>
      </c>
      <c r="E322" s="230" t="s">
        <v>3068</v>
      </c>
      <c r="F322" s="231" t="s">
        <v>3069</v>
      </c>
      <c r="G322" s="232" t="s">
        <v>477</v>
      </c>
      <c r="H322" s="233">
        <v>1</v>
      </c>
      <c r="I322" s="234"/>
      <c r="J322" s="235">
        <f>ROUND(I322*H322,2)</f>
        <v>0</v>
      </c>
      <c r="K322" s="231" t="s">
        <v>229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2.0000000000000002E-05</v>
      </c>
      <c r="R322" s="238">
        <f>Q322*H322</f>
        <v>2.0000000000000002E-05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267</v>
      </c>
      <c r="AT322" s="240" t="s">
        <v>225</v>
      </c>
      <c r="AU322" s="240" t="s">
        <v>89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267</v>
      </c>
      <c r="BM322" s="240" t="s">
        <v>3070</v>
      </c>
    </row>
    <row r="323" s="2" customFormat="1">
      <c r="A323" s="40"/>
      <c r="B323" s="41"/>
      <c r="C323" s="42"/>
      <c r="D323" s="242" t="s">
        <v>231</v>
      </c>
      <c r="E323" s="42"/>
      <c r="F323" s="243" t="s">
        <v>3071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231</v>
      </c>
      <c r="AU323" s="19" t="s">
        <v>89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3072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89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89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89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80" t="s">
        <v>443</v>
      </c>
      <c r="D327" s="280" t="s">
        <v>367</v>
      </c>
      <c r="E327" s="281" t="s">
        <v>3073</v>
      </c>
      <c r="F327" s="282" t="s">
        <v>3074</v>
      </c>
      <c r="G327" s="283" t="s">
        <v>477</v>
      </c>
      <c r="H327" s="284">
        <v>1</v>
      </c>
      <c r="I327" s="285"/>
      <c r="J327" s="286">
        <f>ROUND(I327*H327,2)</f>
        <v>0</v>
      </c>
      <c r="K327" s="282" t="s">
        <v>229</v>
      </c>
      <c r="L327" s="287"/>
      <c r="M327" s="288" t="s">
        <v>1</v>
      </c>
      <c r="N327" s="289" t="s">
        <v>45</v>
      </c>
      <c r="O327" s="93"/>
      <c r="P327" s="238">
        <f>O327*H327</f>
        <v>0</v>
      </c>
      <c r="Q327" s="238">
        <v>0.00019000000000000001</v>
      </c>
      <c r="R327" s="238">
        <f>Q327*H327</f>
        <v>0.00019000000000000001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468</v>
      </c>
      <c r="AT327" s="240" t="s">
        <v>367</v>
      </c>
      <c r="AU327" s="240" t="s">
        <v>89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3075</v>
      </c>
    </row>
    <row r="328" s="2" customFormat="1" ht="21.75" customHeight="1">
      <c r="A328" s="40"/>
      <c r="B328" s="41"/>
      <c r="C328" s="229" t="s">
        <v>449</v>
      </c>
      <c r="D328" s="229" t="s">
        <v>225</v>
      </c>
      <c r="E328" s="230" t="s">
        <v>3076</v>
      </c>
      <c r="F328" s="231" t="s">
        <v>3077</v>
      </c>
      <c r="G328" s="232" t="s">
        <v>477</v>
      </c>
      <c r="H328" s="233">
        <v>12</v>
      </c>
      <c r="I328" s="234"/>
      <c r="J328" s="235">
        <f>ROUND(I328*H328,2)</f>
        <v>0</v>
      </c>
      <c r="K328" s="231" t="s">
        <v>229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2.0000000000000002E-05</v>
      </c>
      <c r="R328" s="238">
        <f>Q328*H328</f>
        <v>0.00024000000000000003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267</v>
      </c>
      <c r="AT328" s="240" t="s">
        <v>225</v>
      </c>
      <c r="AU328" s="240" t="s">
        <v>89</v>
      </c>
      <c r="AY328" s="19" t="s">
        <v>222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87</v>
      </c>
      <c r="BK328" s="241">
        <f>ROUND(I328*H328,2)</f>
        <v>0</v>
      </c>
      <c r="BL328" s="19" t="s">
        <v>267</v>
      </c>
      <c r="BM328" s="240" t="s">
        <v>3078</v>
      </c>
    </row>
    <row r="329" s="2" customFormat="1">
      <c r="A329" s="40"/>
      <c r="B329" s="41"/>
      <c r="C329" s="42"/>
      <c r="D329" s="242" t="s">
        <v>231</v>
      </c>
      <c r="E329" s="42"/>
      <c r="F329" s="243" t="s">
        <v>3079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231</v>
      </c>
      <c r="AU329" s="19" t="s">
        <v>89</v>
      </c>
    </row>
    <row r="330" s="14" customFormat="1">
      <c r="A330" s="14"/>
      <c r="B330" s="258"/>
      <c r="C330" s="259"/>
      <c r="D330" s="249" t="s">
        <v>233</v>
      </c>
      <c r="E330" s="260" t="s">
        <v>1</v>
      </c>
      <c r="F330" s="261" t="s">
        <v>3080</v>
      </c>
      <c r="G330" s="259"/>
      <c r="H330" s="262">
        <v>12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233</v>
      </c>
      <c r="AU330" s="268" t="s">
        <v>89</v>
      </c>
      <c r="AV330" s="14" t="s">
        <v>89</v>
      </c>
      <c r="AW330" s="14" t="s">
        <v>35</v>
      </c>
      <c r="AX330" s="14" t="s">
        <v>80</v>
      </c>
      <c r="AY330" s="268" t="s">
        <v>222</v>
      </c>
    </row>
    <row r="331" s="15" customFormat="1">
      <c r="A331" s="15"/>
      <c r="B331" s="269"/>
      <c r="C331" s="270"/>
      <c r="D331" s="249" t="s">
        <v>233</v>
      </c>
      <c r="E331" s="271" t="s">
        <v>1</v>
      </c>
      <c r="F331" s="272" t="s">
        <v>242</v>
      </c>
      <c r="G331" s="270"/>
      <c r="H331" s="273">
        <v>12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233</v>
      </c>
      <c r="AU331" s="279" t="s">
        <v>89</v>
      </c>
      <c r="AV331" s="15" t="s">
        <v>114</v>
      </c>
      <c r="AW331" s="15" t="s">
        <v>35</v>
      </c>
      <c r="AX331" s="15" t="s">
        <v>87</v>
      </c>
      <c r="AY331" s="279" t="s">
        <v>222</v>
      </c>
    </row>
    <row r="332" s="2" customFormat="1" ht="24.15" customHeight="1">
      <c r="A332" s="40"/>
      <c r="B332" s="41"/>
      <c r="C332" s="280" t="s">
        <v>468</v>
      </c>
      <c r="D332" s="280" t="s">
        <v>367</v>
      </c>
      <c r="E332" s="281" t="s">
        <v>3081</v>
      </c>
      <c r="F332" s="282" t="s">
        <v>3082</v>
      </c>
      <c r="G332" s="283" t="s">
        <v>477</v>
      </c>
      <c r="H332" s="284">
        <v>6</v>
      </c>
      <c r="I332" s="285"/>
      <c r="J332" s="286">
        <f>ROUND(I332*H332,2)</f>
        <v>0</v>
      </c>
      <c r="K332" s="282" t="s">
        <v>229</v>
      </c>
      <c r="L332" s="287"/>
      <c r="M332" s="288" t="s">
        <v>1</v>
      </c>
      <c r="N332" s="289" t="s">
        <v>45</v>
      </c>
      <c r="O332" s="93"/>
      <c r="P332" s="238">
        <f>O332*H332</f>
        <v>0</v>
      </c>
      <c r="Q332" s="238">
        <v>0.00014999999999999999</v>
      </c>
      <c r="R332" s="238">
        <f>Q332*H332</f>
        <v>0.00089999999999999998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468</v>
      </c>
      <c r="AT332" s="240" t="s">
        <v>367</v>
      </c>
      <c r="AU332" s="240" t="s">
        <v>89</v>
      </c>
      <c r="AY332" s="19" t="s">
        <v>222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87</v>
      </c>
      <c r="BK332" s="241">
        <f>ROUND(I332*H332,2)</f>
        <v>0</v>
      </c>
      <c r="BL332" s="19" t="s">
        <v>267</v>
      </c>
      <c r="BM332" s="240" t="s">
        <v>3083</v>
      </c>
    </row>
    <row r="333" s="14" customFormat="1">
      <c r="A333" s="14"/>
      <c r="B333" s="258"/>
      <c r="C333" s="259"/>
      <c r="D333" s="249" t="s">
        <v>233</v>
      </c>
      <c r="E333" s="260" t="s">
        <v>1</v>
      </c>
      <c r="F333" s="261" t="s">
        <v>1903</v>
      </c>
      <c r="G333" s="259"/>
      <c r="H333" s="262">
        <v>6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233</v>
      </c>
      <c r="AU333" s="268" t="s">
        <v>89</v>
      </c>
      <c r="AV333" s="14" t="s">
        <v>89</v>
      </c>
      <c r="AW333" s="14" t="s">
        <v>35</v>
      </c>
      <c r="AX333" s="14" t="s">
        <v>80</v>
      </c>
      <c r="AY333" s="268" t="s">
        <v>222</v>
      </c>
    </row>
    <row r="334" s="15" customFormat="1">
      <c r="A334" s="15"/>
      <c r="B334" s="269"/>
      <c r="C334" s="270"/>
      <c r="D334" s="249" t="s">
        <v>233</v>
      </c>
      <c r="E334" s="271" t="s">
        <v>1</v>
      </c>
      <c r="F334" s="272" t="s">
        <v>242</v>
      </c>
      <c r="G334" s="270"/>
      <c r="H334" s="273">
        <v>6</v>
      </c>
      <c r="I334" s="274"/>
      <c r="J334" s="270"/>
      <c r="K334" s="270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233</v>
      </c>
      <c r="AU334" s="279" t="s">
        <v>89</v>
      </c>
      <c r="AV334" s="15" t="s">
        <v>114</v>
      </c>
      <c r="AW334" s="15" t="s">
        <v>35</v>
      </c>
      <c r="AX334" s="15" t="s">
        <v>87</v>
      </c>
      <c r="AY334" s="279" t="s">
        <v>222</v>
      </c>
    </row>
    <row r="335" s="2" customFormat="1" ht="24.15" customHeight="1">
      <c r="A335" s="40"/>
      <c r="B335" s="41"/>
      <c r="C335" s="280" t="s">
        <v>474</v>
      </c>
      <c r="D335" s="280" t="s">
        <v>367</v>
      </c>
      <c r="E335" s="281" t="s">
        <v>3084</v>
      </c>
      <c r="F335" s="282" t="s">
        <v>3085</v>
      </c>
      <c r="G335" s="283" t="s">
        <v>477</v>
      </c>
      <c r="H335" s="284">
        <v>2</v>
      </c>
      <c r="I335" s="285"/>
      <c r="J335" s="286">
        <f>ROUND(I335*H335,2)</f>
        <v>0</v>
      </c>
      <c r="K335" s="282" t="s">
        <v>229</v>
      </c>
      <c r="L335" s="287"/>
      <c r="M335" s="288" t="s">
        <v>1</v>
      </c>
      <c r="N335" s="289" t="s">
        <v>45</v>
      </c>
      <c r="O335" s="93"/>
      <c r="P335" s="238">
        <f>O335*H335</f>
        <v>0</v>
      </c>
      <c r="Q335" s="238">
        <v>0.00032000000000000003</v>
      </c>
      <c r="R335" s="238">
        <f>Q335*H335</f>
        <v>0.00064000000000000005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468</v>
      </c>
      <c r="AT335" s="240" t="s">
        <v>367</v>
      </c>
      <c r="AU335" s="240" t="s">
        <v>89</v>
      </c>
      <c r="AY335" s="19" t="s">
        <v>222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87</v>
      </c>
      <c r="BK335" s="241">
        <f>ROUND(I335*H335,2)</f>
        <v>0</v>
      </c>
      <c r="BL335" s="19" t="s">
        <v>267</v>
      </c>
      <c r="BM335" s="240" t="s">
        <v>3086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3087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89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1179</v>
      </c>
      <c r="G337" s="259"/>
      <c r="H337" s="262">
        <v>2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89</v>
      </c>
      <c r="AV337" s="14" t="s">
        <v>89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2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89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80" t="s">
        <v>481</v>
      </c>
      <c r="D339" s="280" t="s">
        <v>367</v>
      </c>
      <c r="E339" s="281" t="s">
        <v>3088</v>
      </c>
      <c r="F339" s="282" t="s">
        <v>3089</v>
      </c>
      <c r="G339" s="283" t="s">
        <v>477</v>
      </c>
      <c r="H339" s="284">
        <v>2</v>
      </c>
      <c r="I339" s="285"/>
      <c r="J339" s="286">
        <f>ROUND(I339*H339,2)</f>
        <v>0</v>
      </c>
      <c r="K339" s="282" t="s">
        <v>1230</v>
      </c>
      <c r="L339" s="287"/>
      <c r="M339" s="288" t="s">
        <v>1</v>
      </c>
      <c r="N339" s="289" t="s">
        <v>45</v>
      </c>
      <c r="O339" s="93"/>
      <c r="P339" s="238">
        <f>O339*H339</f>
        <v>0</v>
      </c>
      <c r="Q339" s="238">
        <v>0.00014999999999999999</v>
      </c>
      <c r="R339" s="238">
        <f>Q339*H339</f>
        <v>0.00029999999999999997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468</v>
      </c>
      <c r="AT339" s="240" t="s">
        <v>367</v>
      </c>
      <c r="AU339" s="240" t="s">
        <v>89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267</v>
      </c>
      <c r="BM339" s="240" t="s">
        <v>3090</v>
      </c>
    </row>
    <row r="340" s="14" customFormat="1">
      <c r="A340" s="14"/>
      <c r="B340" s="258"/>
      <c r="C340" s="259"/>
      <c r="D340" s="249" t="s">
        <v>233</v>
      </c>
      <c r="E340" s="260" t="s">
        <v>1</v>
      </c>
      <c r="F340" s="261" t="s">
        <v>1179</v>
      </c>
      <c r="G340" s="259"/>
      <c r="H340" s="262">
        <v>2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233</v>
      </c>
      <c r="AU340" s="268" t="s">
        <v>89</v>
      </c>
      <c r="AV340" s="14" t="s">
        <v>89</v>
      </c>
      <c r="AW340" s="14" t="s">
        <v>35</v>
      </c>
      <c r="AX340" s="14" t="s">
        <v>80</v>
      </c>
      <c r="AY340" s="268" t="s">
        <v>222</v>
      </c>
    </row>
    <row r="341" s="15" customFormat="1">
      <c r="A341" s="15"/>
      <c r="B341" s="269"/>
      <c r="C341" s="270"/>
      <c r="D341" s="249" t="s">
        <v>233</v>
      </c>
      <c r="E341" s="271" t="s">
        <v>1</v>
      </c>
      <c r="F341" s="272" t="s">
        <v>242</v>
      </c>
      <c r="G341" s="270"/>
      <c r="H341" s="273">
        <v>2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9" t="s">
        <v>233</v>
      </c>
      <c r="AU341" s="279" t="s">
        <v>89</v>
      </c>
      <c r="AV341" s="15" t="s">
        <v>114</v>
      </c>
      <c r="AW341" s="15" t="s">
        <v>35</v>
      </c>
      <c r="AX341" s="15" t="s">
        <v>87</v>
      </c>
      <c r="AY341" s="279" t="s">
        <v>222</v>
      </c>
    </row>
    <row r="342" s="2" customFormat="1" ht="16.5" customHeight="1">
      <c r="A342" s="40"/>
      <c r="B342" s="41"/>
      <c r="C342" s="280" t="s">
        <v>486</v>
      </c>
      <c r="D342" s="280" t="s">
        <v>367</v>
      </c>
      <c r="E342" s="281" t="s">
        <v>3091</v>
      </c>
      <c r="F342" s="282" t="s">
        <v>3092</v>
      </c>
      <c r="G342" s="283" t="s">
        <v>477</v>
      </c>
      <c r="H342" s="284">
        <v>2</v>
      </c>
      <c r="I342" s="285"/>
      <c r="J342" s="286">
        <f>ROUND(I342*H342,2)</f>
        <v>0</v>
      </c>
      <c r="K342" s="282" t="s">
        <v>229</v>
      </c>
      <c r="L342" s="287"/>
      <c r="M342" s="288" t="s">
        <v>1</v>
      </c>
      <c r="N342" s="289" t="s">
        <v>45</v>
      </c>
      <c r="O342" s="93"/>
      <c r="P342" s="238">
        <f>O342*H342</f>
        <v>0</v>
      </c>
      <c r="Q342" s="238">
        <v>0.00034000000000000002</v>
      </c>
      <c r="R342" s="238">
        <f>Q342*H342</f>
        <v>0.00068000000000000005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468</v>
      </c>
      <c r="AT342" s="240" t="s">
        <v>367</v>
      </c>
      <c r="AU342" s="240" t="s">
        <v>89</v>
      </c>
      <c r="AY342" s="19" t="s">
        <v>222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87</v>
      </c>
      <c r="BK342" s="241">
        <f>ROUND(I342*H342,2)</f>
        <v>0</v>
      </c>
      <c r="BL342" s="19" t="s">
        <v>267</v>
      </c>
      <c r="BM342" s="240" t="s">
        <v>3093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1179</v>
      </c>
      <c r="G343" s="259"/>
      <c r="H343" s="262">
        <v>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89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2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89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1.75" customHeight="1">
      <c r="A345" s="40"/>
      <c r="B345" s="41"/>
      <c r="C345" s="229" t="s">
        <v>491</v>
      </c>
      <c r="D345" s="229" t="s">
        <v>225</v>
      </c>
      <c r="E345" s="230" t="s">
        <v>3094</v>
      </c>
      <c r="F345" s="231" t="s">
        <v>3095</v>
      </c>
      <c r="G345" s="232" t="s">
        <v>477</v>
      </c>
      <c r="H345" s="233">
        <v>2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2.0000000000000002E-05</v>
      </c>
      <c r="R345" s="238">
        <f>Q345*H345</f>
        <v>4.0000000000000003E-05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267</v>
      </c>
      <c r="AT345" s="240" t="s">
        <v>225</v>
      </c>
      <c r="AU345" s="240" t="s">
        <v>89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267</v>
      </c>
      <c r="BM345" s="240" t="s">
        <v>3096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3097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89</v>
      </c>
    </row>
    <row r="347" s="2" customFormat="1" ht="24.15" customHeight="1">
      <c r="A347" s="40"/>
      <c r="B347" s="41"/>
      <c r="C347" s="280" t="s">
        <v>496</v>
      </c>
      <c r="D347" s="280" t="s">
        <v>367</v>
      </c>
      <c r="E347" s="281" t="s">
        <v>3098</v>
      </c>
      <c r="F347" s="282" t="s">
        <v>3099</v>
      </c>
      <c r="G347" s="283" t="s">
        <v>477</v>
      </c>
      <c r="H347" s="284">
        <v>2</v>
      </c>
      <c r="I347" s="285"/>
      <c r="J347" s="286">
        <f>ROUND(I347*H347,2)</f>
        <v>0</v>
      </c>
      <c r="K347" s="282" t="s">
        <v>229</v>
      </c>
      <c r="L347" s="287"/>
      <c r="M347" s="288" t="s">
        <v>1</v>
      </c>
      <c r="N347" s="289" t="s">
        <v>45</v>
      </c>
      <c r="O347" s="93"/>
      <c r="P347" s="238">
        <f>O347*H347</f>
        <v>0</v>
      </c>
      <c r="Q347" s="238">
        <v>0.00046999999999999999</v>
      </c>
      <c r="R347" s="238">
        <f>Q347*H347</f>
        <v>0.00093999999999999997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468</v>
      </c>
      <c r="AT347" s="240" t="s">
        <v>367</v>
      </c>
      <c r="AU347" s="240" t="s">
        <v>89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267</v>
      </c>
      <c r="BM347" s="240" t="s">
        <v>3100</v>
      </c>
    </row>
    <row r="348" s="14" customFormat="1">
      <c r="A348" s="14"/>
      <c r="B348" s="258"/>
      <c r="C348" s="259"/>
      <c r="D348" s="249" t="s">
        <v>233</v>
      </c>
      <c r="E348" s="260" t="s">
        <v>1</v>
      </c>
      <c r="F348" s="261" t="s">
        <v>1179</v>
      </c>
      <c r="G348" s="259"/>
      <c r="H348" s="262">
        <v>2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233</v>
      </c>
      <c r="AU348" s="268" t="s">
        <v>89</v>
      </c>
      <c r="AV348" s="14" t="s">
        <v>89</v>
      </c>
      <c r="AW348" s="14" t="s">
        <v>35</v>
      </c>
      <c r="AX348" s="14" t="s">
        <v>80</v>
      </c>
      <c r="AY348" s="268" t="s">
        <v>222</v>
      </c>
    </row>
    <row r="349" s="15" customFormat="1">
      <c r="A349" s="15"/>
      <c r="B349" s="269"/>
      <c r="C349" s="270"/>
      <c r="D349" s="249" t="s">
        <v>233</v>
      </c>
      <c r="E349" s="271" t="s">
        <v>1</v>
      </c>
      <c r="F349" s="272" t="s">
        <v>242</v>
      </c>
      <c r="G349" s="270"/>
      <c r="H349" s="273">
        <v>2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233</v>
      </c>
      <c r="AU349" s="279" t="s">
        <v>89</v>
      </c>
      <c r="AV349" s="15" t="s">
        <v>114</v>
      </c>
      <c r="AW349" s="15" t="s">
        <v>35</v>
      </c>
      <c r="AX349" s="15" t="s">
        <v>87</v>
      </c>
      <c r="AY349" s="279" t="s">
        <v>222</v>
      </c>
    </row>
    <row r="350" s="2" customFormat="1" ht="21.75" customHeight="1">
      <c r="A350" s="40"/>
      <c r="B350" s="41"/>
      <c r="C350" s="229" t="s">
        <v>499</v>
      </c>
      <c r="D350" s="229" t="s">
        <v>225</v>
      </c>
      <c r="E350" s="230" t="s">
        <v>3101</v>
      </c>
      <c r="F350" s="231" t="s">
        <v>3102</v>
      </c>
      <c r="G350" s="232" t="s">
        <v>477</v>
      </c>
      <c r="H350" s="233">
        <v>8</v>
      </c>
      <c r="I350" s="234"/>
      <c r="J350" s="235">
        <f>ROUND(I350*H350,2)</f>
        <v>0</v>
      </c>
      <c r="K350" s="231" t="s">
        <v>229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2.0000000000000002E-05</v>
      </c>
      <c r="R350" s="238">
        <f>Q350*H350</f>
        <v>0.00016000000000000001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267</v>
      </c>
      <c r="AT350" s="240" t="s">
        <v>225</v>
      </c>
      <c r="AU350" s="240" t="s">
        <v>89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3103</v>
      </c>
    </row>
    <row r="351" s="2" customFormat="1">
      <c r="A351" s="40"/>
      <c r="B351" s="41"/>
      <c r="C351" s="42"/>
      <c r="D351" s="242" t="s">
        <v>231</v>
      </c>
      <c r="E351" s="42"/>
      <c r="F351" s="243" t="s">
        <v>3104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231</v>
      </c>
      <c r="AU351" s="19" t="s">
        <v>89</v>
      </c>
    </row>
    <row r="352" s="14" customFormat="1">
      <c r="A352" s="14"/>
      <c r="B352" s="258"/>
      <c r="C352" s="259"/>
      <c r="D352" s="249" t="s">
        <v>233</v>
      </c>
      <c r="E352" s="260" t="s">
        <v>1</v>
      </c>
      <c r="F352" s="261" t="s">
        <v>3105</v>
      </c>
      <c r="G352" s="259"/>
      <c r="H352" s="262">
        <v>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233</v>
      </c>
      <c r="AU352" s="268" t="s">
        <v>89</v>
      </c>
      <c r="AV352" s="14" t="s">
        <v>89</v>
      </c>
      <c r="AW352" s="14" t="s">
        <v>35</v>
      </c>
      <c r="AX352" s="14" t="s">
        <v>80</v>
      </c>
      <c r="AY352" s="268" t="s">
        <v>222</v>
      </c>
    </row>
    <row r="353" s="15" customFormat="1">
      <c r="A353" s="15"/>
      <c r="B353" s="269"/>
      <c r="C353" s="270"/>
      <c r="D353" s="249" t="s">
        <v>233</v>
      </c>
      <c r="E353" s="271" t="s">
        <v>1</v>
      </c>
      <c r="F353" s="272" t="s">
        <v>242</v>
      </c>
      <c r="G353" s="270"/>
      <c r="H353" s="273">
        <v>8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9" t="s">
        <v>233</v>
      </c>
      <c r="AU353" s="279" t="s">
        <v>89</v>
      </c>
      <c r="AV353" s="15" t="s">
        <v>114</v>
      </c>
      <c r="AW353" s="15" t="s">
        <v>35</v>
      </c>
      <c r="AX353" s="15" t="s">
        <v>87</v>
      </c>
      <c r="AY353" s="279" t="s">
        <v>222</v>
      </c>
    </row>
    <row r="354" s="2" customFormat="1" ht="24.15" customHeight="1">
      <c r="A354" s="40"/>
      <c r="B354" s="41"/>
      <c r="C354" s="280" t="s">
        <v>507</v>
      </c>
      <c r="D354" s="280" t="s">
        <v>367</v>
      </c>
      <c r="E354" s="281" t="s">
        <v>3106</v>
      </c>
      <c r="F354" s="282" t="s">
        <v>3107</v>
      </c>
      <c r="G354" s="283" t="s">
        <v>477</v>
      </c>
      <c r="H354" s="284">
        <v>6</v>
      </c>
      <c r="I354" s="285"/>
      <c r="J354" s="286">
        <f>ROUND(I354*H354,2)</f>
        <v>0</v>
      </c>
      <c r="K354" s="282" t="s">
        <v>229</v>
      </c>
      <c r="L354" s="287"/>
      <c r="M354" s="288" t="s">
        <v>1</v>
      </c>
      <c r="N354" s="289" t="s">
        <v>45</v>
      </c>
      <c r="O354" s="93"/>
      <c r="P354" s="238">
        <f>O354*H354</f>
        <v>0</v>
      </c>
      <c r="Q354" s="238">
        <v>0.00076999999999999996</v>
      </c>
      <c r="R354" s="238">
        <f>Q354*H354</f>
        <v>0.00462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468</v>
      </c>
      <c r="AT354" s="240" t="s">
        <v>367</v>
      </c>
      <c r="AU354" s="240" t="s">
        <v>89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3108</v>
      </c>
    </row>
    <row r="355" s="14" customFormat="1">
      <c r="A355" s="14"/>
      <c r="B355" s="258"/>
      <c r="C355" s="259"/>
      <c r="D355" s="249" t="s">
        <v>233</v>
      </c>
      <c r="E355" s="260" t="s">
        <v>1</v>
      </c>
      <c r="F355" s="261" t="s">
        <v>1903</v>
      </c>
      <c r="G355" s="259"/>
      <c r="H355" s="262">
        <v>6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8" t="s">
        <v>233</v>
      </c>
      <c r="AU355" s="268" t="s">
        <v>89</v>
      </c>
      <c r="AV355" s="14" t="s">
        <v>89</v>
      </c>
      <c r="AW355" s="14" t="s">
        <v>35</v>
      </c>
      <c r="AX355" s="14" t="s">
        <v>80</v>
      </c>
      <c r="AY355" s="268" t="s">
        <v>222</v>
      </c>
    </row>
    <row r="356" s="15" customFormat="1">
      <c r="A356" s="15"/>
      <c r="B356" s="269"/>
      <c r="C356" s="270"/>
      <c r="D356" s="249" t="s">
        <v>233</v>
      </c>
      <c r="E356" s="271" t="s">
        <v>1</v>
      </c>
      <c r="F356" s="272" t="s">
        <v>242</v>
      </c>
      <c r="G356" s="270"/>
      <c r="H356" s="273">
        <v>6</v>
      </c>
      <c r="I356" s="274"/>
      <c r="J356" s="270"/>
      <c r="K356" s="270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233</v>
      </c>
      <c r="AU356" s="279" t="s">
        <v>89</v>
      </c>
      <c r="AV356" s="15" t="s">
        <v>114</v>
      </c>
      <c r="AW356" s="15" t="s">
        <v>35</v>
      </c>
      <c r="AX356" s="15" t="s">
        <v>87</v>
      </c>
      <c r="AY356" s="279" t="s">
        <v>222</v>
      </c>
    </row>
    <row r="357" s="2" customFormat="1" ht="24.15" customHeight="1">
      <c r="A357" s="40"/>
      <c r="B357" s="41"/>
      <c r="C357" s="280" t="s">
        <v>504</v>
      </c>
      <c r="D357" s="280" t="s">
        <v>367</v>
      </c>
      <c r="E357" s="281" t="s">
        <v>3109</v>
      </c>
      <c r="F357" s="282" t="s">
        <v>3110</v>
      </c>
      <c r="G357" s="283" t="s">
        <v>477</v>
      </c>
      <c r="H357" s="284">
        <v>1</v>
      </c>
      <c r="I357" s="285"/>
      <c r="J357" s="286">
        <f>ROUND(I357*H357,2)</f>
        <v>0</v>
      </c>
      <c r="K357" s="282" t="s">
        <v>229</v>
      </c>
      <c r="L357" s="287"/>
      <c r="M357" s="288" t="s">
        <v>1</v>
      </c>
      <c r="N357" s="289" t="s">
        <v>45</v>
      </c>
      <c r="O357" s="93"/>
      <c r="P357" s="238">
        <f>O357*H357</f>
        <v>0</v>
      </c>
      <c r="Q357" s="238">
        <v>0.0025999999999999999</v>
      </c>
      <c r="R357" s="238">
        <f>Q357*H357</f>
        <v>0.0025999999999999999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468</v>
      </c>
      <c r="AT357" s="240" t="s">
        <v>367</v>
      </c>
      <c r="AU357" s="240" t="s">
        <v>89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267</v>
      </c>
      <c r="BM357" s="240" t="s">
        <v>3111</v>
      </c>
    </row>
    <row r="358" s="14" customFormat="1">
      <c r="A358" s="14"/>
      <c r="B358" s="258"/>
      <c r="C358" s="259"/>
      <c r="D358" s="249" t="s">
        <v>233</v>
      </c>
      <c r="E358" s="260" t="s">
        <v>1</v>
      </c>
      <c r="F358" s="261" t="s">
        <v>1142</v>
      </c>
      <c r="G358" s="259"/>
      <c r="H358" s="262">
        <v>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233</v>
      </c>
      <c r="AU358" s="268" t="s">
        <v>89</v>
      </c>
      <c r="AV358" s="14" t="s">
        <v>89</v>
      </c>
      <c r="AW358" s="14" t="s">
        <v>35</v>
      </c>
      <c r="AX358" s="14" t="s">
        <v>80</v>
      </c>
      <c r="AY358" s="268" t="s">
        <v>222</v>
      </c>
    </row>
    <row r="359" s="15" customFormat="1">
      <c r="A359" s="15"/>
      <c r="B359" s="269"/>
      <c r="C359" s="270"/>
      <c r="D359" s="249" t="s">
        <v>233</v>
      </c>
      <c r="E359" s="271" t="s">
        <v>1</v>
      </c>
      <c r="F359" s="272" t="s">
        <v>242</v>
      </c>
      <c r="G359" s="270"/>
      <c r="H359" s="273">
        <v>1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233</v>
      </c>
      <c r="AU359" s="279" t="s">
        <v>89</v>
      </c>
      <c r="AV359" s="15" t="s">
        <v>114</v>
      </c>
      <c r="AW359" s="15" t="s">
        <v>35</v>
      </c>
      <c r="AX359" s="15" t="s">
        <v>87</v>
      </c>
      <c r="AY359" s="279" t="s">
        <v>222</v>
      </c>
    </row>
    <row r="360" s="2" customFormat="1" ht="16.5" customHeight="1">
      <c r="A360" s="40"/>
      <c r="B360" s="41"/>
      <c r="C360" s="280" t="s">
        <v>518</v>
      </c>
      <c r="D360" s="280" t="s">
        <v>367</v>
      </c>
      <c r="E360" s="281" t="s">
        <v>3112</v>
      </c>
      <c r="F360" s="282" t="s">
        <v>3113</v>
      </c>
      <c r="G360" s="283" t="s">
        <v>477</v>
      </c>
      <c r="H360" s="284">
        <v>1</v>
      </c>
      <c r="I360" s="285"/>
      <c r="J360" s="286">
        <f>ROUND(I360*H360,2)</f>
        <v>0</v>
      </c>
      <c r="K360" s="282" t="s">
        <v>1230</v>
      </c>
      <c r="L360" s="287"/>
      <c r="M360" s="288" t="s">
        <v>1</v>
      </c>
      <c r="N360" s="289" t="s">
        <v>45</v>
      </c>
      <c r="O360" s="93"/>
      <c r="P360" s="238">
        <f>O360*H360</f>
        <v>0</v>
      </c>
      <c r="Q360" s="238">
        <v>0.00014999999999999999</v>
      </c>
      <c r="R360" s="238">
        <f>Q360*H360</f>
        <v>0.00014999999999999999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468</v>
      </c>
      <c r="AT360" s="240" t="s">
        <v>367</v>
      </c>
      <c r="AU360" s="240" t="s">
        <v>89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267</v>
      </c>
      <c r="BM360" s="240" t="s">
        <v>3114</v>
      </c>
    </row>
    <row r="361" s="14" customFormat="1">
      <c r="A361" s="14"/>
      <c r="B361" s="258"/>
      <c r="C361" s="259"/>
      <c r="D361" s="249" t="s">
        <v>233</v>
      </c>
      <c r="E361" s="260" t="s">
        <v>1</v>
      </c>
      <c r="F361" s="261" t="s">
        <v>1142</v>
      </c>
      <c r="G361" s="259"/>
      <c r="H361" s="262">
        <v>1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233</v>
      </c>
      <c r="AU361" s="268" t="s">
        <v>89</v>
      </c>
      <c r="AV361" s="14" t="s">
        <v>89</v>
      </c>
      <c r="AW361" s="14" t="s">
        <v>35</v>
      </c>
      <c r="AX361" s="14" t="s">
        <v>80</v>
      </c>
      <c r="AY361" s="268" t="s">
        <v>222</v>
      </c>
    </row>
    <row r="362" s="15" customFormat="1">
      <c r="A362" s="15"/>
      <c r="B362" s="269"/>
      <c r="C362" s="270"/>
      <c r="D362" s="249" t="s">
        <v>233</v>
      </c>
      <c r="E362" s="271" t="s">
        <v>1</v>
      </c>
      <c r="F362" s="272" t="s">
        <v>242</v>
      </c>
      <c r="G362" s="270"/>
      <c r="H362" s="273">
        <v>1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9" t="s">
        <v>233</v>
      </c>
      <c r="AU362" s="279" t="s">
        <v>89</v>
      </c>
      <c r="AV362" s="15" t="s">
        <v>114</v>
      </c>
      <c r="AW362" s="15" t="s">
        <v>35</v>
      </c>
      <c r="AX362" s="15" t="s">
        <v>87</v>
      </c>
      <c r="AY362" s="279" t="s">
        <v>222</v>
      </c>
    </row>
    <row r="363" s="2" customFormat="1" ht="16.5" customHeight="1">
      <c r="A363" s="40"/>
      <c r="B363" s="41"/>
      <c r="C363" s="229" t="s">
        <v>510</v>
      </c>
      <c r="D363" s="229" t="s">
        <v>225</v>
      </c>
      <c r="E363" s="230" t="s">
        <v>3115</v>
      </c>
      <c r="F363" s="231" t="s">
        <v>3116</v>
      </c>
      <c r="G363" s="232" t="s">
        <v>1223</v>
      </c>
      <c r="H363" s="233">
        <v>1</v>
      </c>
      <c r="I363" s="234"/>
      <c r="J363" s="235">
        <f>ROUND(I363*H363,2)</f>
        <v>0</v>
      </c>
      <c r="K363" s="231" t="s">
        <v>229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0.002</v>
      </c>
      <c r="R363" s="238">
        <f>Q363*H363</f>
        <v>0.002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267</v>
      </c>
      <c r="AT363" s="240" t="s">
        <v>225</v>
      </c>
      <c r="AU363" s="240" t="s">
        <v>89</v>
      </c>
      <c r="AY363" s="19" t="s">
        <v>222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87</v>
      </c>
      <c r="BK363" s="241">
        <f>ROUND(I363*H363,2)</f>
        <v>0</v>
      </c>
      <c r="BL363" s="19" t="s">
        <v>267</v>
      </c>
      <c r="BM363" s="240" t="s">
        <v>3117</v>
      </c>
    </row>
    <row r="364" s="2" customFormat="1">
      <c r="A364" s="40"/>
      <c r="B364" s="41"/>
      <c r="C364" s="42"/>
      <c r="D364" s="242" t="s">
        <v>231</v>
      </c>
      <c r="E364" s="42"/>
      <c r="F364" s="243" t="s">
        <v>3118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231</v>
      </c>
      <c r="AU364" s="19" t="s">
        <v>89</v>
      </c>
    </row>
    <row r="365" s="2" customFormat="1" ht="16.5" customHeight="1">
      <c r="A365" s="40"/>
      <c r="B365" s="41"/>
      <c r="C365" s="229" t="s">
        <v>530</v>
      </c>
      <c r="D365" s="229" t="s">
        <v>225</v>
      </c>
      <c r="E365" s="230" t="s">
        <v>3119</v>
      </c>
      <c r="F365" s="231" t="s">
        <v>3120</v>
      </c>
      <c r="G365" s="232" t="s">
        <v>1223</v>
      </c>
      <c r="H365" s="233">
        <v>1</v>
      </c>
      <c r="I365" s="234"/>
      <c r="J365" s="235">
        <f>ROUND(I365*H365,2)</f>
        <v>0</v>
      </c>
      <c r="K365" s="231" t="s">
        <v>229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0.0067799999999999996</v>
      </c>
      <c r="R365" s="238">
        <f>Q365*H365</f>
        <v>0.0067799999999999996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267</v>
      </c>
      <c r="AT365" s="240" t="s">
        <v>225</v>
      </c>
      <c r="AU365" s="240" t="s">
        <v>89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267</v>
      </c>
      <c r="BM365" s="240" t="s">
        <v>3121</v>
      </c>
    </row>
    <row r="366" s="2" customFormat="1">
      <c r="A366" s="40"/>
      <c r="B366" s="41"/>
      <c r="C366" s="42"/>
      <c r="D366" s="242" t="s">
        <v>231</v>
      </c>
      <c r="E366" s="42"/>
      <c r="F366" s="243" t="s">
        <v>3122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231</v>
      </c>
      <c r="AU366" s="19" t="s">
        <v>89</v>
      </c>
    </row>
    <row r="367" s="2" customFormat="1" ht="24.15" customHeight="1">
      <c r="A367" s="40"/>
      <c r="B367" s="41"/>
      <c r="C367" s="229" t="s">
        <v>515</v>
      </c>
      <c r="D367" s="229" t="s">
        <v>225</v>
      </c>
      <c r="E367" s="230" t="s">
        <v>3123</v>
      </c>
      <c r="F367" s="231" t="s">
        <v>3124</v>
      </c>
      <c r="G367" s="232" t="s">
        <v>526</v>
      </c>
      <c r="H367" s="233">
        <v>224</v>
      </c>
      <c r="I367" s="234"/>
      <c r="J367" s="235">
        <f>ROUND(I367*H367,2)</f>
        <v>0</v>
      </c>
      <c r="K367" s="231" t="s">
        <v>229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0.00040000000000000002</v>
      </c>
      <c r="R367" s="238">
        <f>Q367*H367</f>
        <v>0.089599999999999999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267</v>
      </c>
      <c r="AT367" s="240" t="s">
        <v>225</v>
      </c>
      <c r="AU367" s="240" t="s">
        <v>89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267</v>
      </c>
      <c r="BM367" s="240" t="s">
        <v>504</v>
      </c>
    </row>
    <row r="368" s="2" customFormat="1">
      <c r="A368" s="40"/>
      <c r="B368" s="41"/>
      <c r="C368" s="42"/>
      <c r="D368" s="242" t="s">
        <v>231</v>
      </c>
      <c r="E368" s="42"/>
      <c r="F368" s="243" t="s">
        <v>3125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231</v>
      </c>
      <c r="AU368" s="19" t="s">
        <v>89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234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89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2978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89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3" customFormat="1">
      <c r="A371" s="13"/>
      <c r="B371" s="247"/>
      <c r="C371" s="248"/>
      <c r="D371" s="249" t="s">
        <v>233</v>
      </c>
      <c r="E371" s="250" t="s">
        <v>1</v>
      </c>
      <c r="F371" s="251" t="s">
        <v>237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233</v>
      </c>
      <c r="AU371" s="257" t="s">
        <v>89</v>
      </c>
      <c r="AV371" s="13" t="s">
        <v>87</v>
      </c>
      <c r="AW371" s="13" t="s">
        <v>35</v>
      </c>
      <c r="AX371" s="13" t="s">
        <v>80</v>
      </c>
      <c r="AY371" s="257" t="s">
        <v>222</v>
      </c>
    </row>
    <row r="372" s="13" customFormat="1">
      <c r="A372" s="13"/>
      <c r="B372" s="247"/>
      <c r="C372" s="248"/>
      <c r="D372" s="249" t="s">
        <v>233</v>
      </c>
      <c r="E372" s="250" t="s">
        <v>1</v>
      </c>
      <c r="F372" s="251" t="s">
        <v>3126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233</v>
      </c>
      <c r="AU372" s="257" t="s">
        <v>89</v>
      </c>
      <c r="AV372" s="13" t="s">
        <v>87</v>
      </c>
      <c r="AW372" s="13" t="s">
        <v>35</v>
      </c>
      <c r="AX372" s="13" t="s">
        <v>80</v>
      </c>
      <c r="AY372" s="257" t="s">
        <v>222</v>
      </c>
    </row>
    <row r="373" s="14" customFormat="1">
      <c r="A373" s="14"/>
      <c r="B373" s="258"/>
      <c r="C373" s="259"/>
      <c r="D373" s="249" t="s">
        <v>233</v>
      </c>
      <c r="E373" s="260" t="s">
        <v>1</v>
      </c>
      <c r="F373" s="261" t="s">
        <v>3127</v>
      </c>
      <c r="G373" s="259"/>
      <c r="H373" s="262">
        <v>199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233</v>
      </c>
      <c r="AU373" s="268" t="s">
        <v>89</v>
      </c>
      <c r="AV373" s="14" t="s">
        <v>89</v>
      </c>
      <c r="AW373" s="14" t="s">
        <v>35</v>
      </c>
      <c r="AX373" s="14" t="s">
        <v>80</v>
      </c>
      <c r="AY373" s="268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2979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89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4" customFormat="1">
      <c r="A375" s="14"/>
      <c r="B375" s="258"/>
      <c r="C375" s="259"/>
      <c r="D375" s="249" t="s">
        <v>233</v>
      </c>
      <c r="E375" s="260" t="s">
        <v>1</v>
      </c>
      <c r="F375" s="261" t="s">
        <v>418</v>
      </c>
      <c r="G375" s="259"/>
      <c r="H375" s="262">
        <v>25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8" t="s">
        <v>233</v>
      </c>
      <c r="AU375" s="268" t="s">
        <v>89</v>
      </c>
      <c r="AV375" s="14" t="s">
        <v>89</v>
      </c>
      <c r="AW375" s="14" t="s">
        <v>35</v>
      </c>
      <c r="AX375" s="14" t="s">
        <v>80</v>
      </c>
      <c r="AY375" s="268" t="s">
        <v>222</v>
      </c>
    </row>
    <row r="376" s="15" customFormat="1">
      <c r="A376" s="15"/>
      <c r="B376" s="269"/>
      <c r="C376" s="270"/>
      <c r="D376" s="249" t="s">
        <v>233</v>
      </c>
      <c r="E376" s="271" t="s">
        <v>1</v>
      </c>
      <c r="F376" s="272" t="s">
        <v>242</v>
      </c>
      <c r="G376" s="270"/>
      <c r="H376" s="273">
        <v>224</v>
      </c>
      <c r="I376" s="274"/>
      <c r="J376" s="270"/>
      <c r="K376" s="270"/>
      <c r="L376" s="275"/>
      <c r="M376" s="276"/>
      <c r="N376" s="277"/>
      <c r="O376" s="277"/>
      <c r="P376" s="277"/>
      <c r="Q376" s="277"/>
      <c r="R376" s="277"/>
      <c r="S376" s="277"/>
      <c r="T376" s="27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9" t="s">
        <v>233</v>
      </c>
      <c r="AU376" s="279" t="s">
        <v>89</v>
      </c>
      <c r="AV376" s="15" t="s">
        <v>114</v>
      </c>
      <c r="AW376" s="15" t="s">
        <v>35</v>
      </c>
      <c r="AX376" s="15" t="s">
        <v>87</v>
      </c>
      <c r="AY376" s="279" t="s">
        <v>222</v>
      </c>
    </row>
    <row r="377" s="2" customFormat="1" ht="21.75" customHeight="1">
      <c r="A377" s="40"/>
      <c r="B377" s="41"/>
      <c r="C377" s="229" t="s">
        <v>549</v>
      </c>
      <c r="D377" s="229" t="s">
        <v>225</v>
      </c>
      <c r="E377" s="230" t="s">
        <v>3128</v>
      </c>
      <c r="F377" s="231" t="s">
        <v>3129</v>
      </c>
      <c r="G377" s="232" t="s">
        <v>526</v>
      </c>
      <c r="H377" s="233">
        <v>224</v>
      </c>
      <c r="I377" s="234"/>
      <c r="J377" s="235">
        <f>ROUND(I377*H377,2)</f>
        <v>0</v>
      </c>
      <c r="K377" s="231" t="s">
        <v>229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1.0000000000000001E-05</v>
      </c>
      <c r="R377" s="238">
        <f>Q377*H377</f>
        <v>0.0022400000000000002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267</v>
      </c>
      <c r="AT377" s="240" t="s">
        <v>225</v>
      </c>
      <c r="AU377" s="240" t="s">
        <v>89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267</v>
      </c>
      <c r="BM377" s="240" t="s">
        <v>510</v>
      </c>
    </row>
    <row r="378" s="2" customFormat="1">
      <c r="A378" s="40"/>
      <c r="B378" s="41"/>
      <c r="C378" s="42"/>
      <c r="D378" s="242" t="s">
        <v>231</v>
      </c>
      <c r="E378" s="42"/>
      <c r="F378" s="243" t="s">
        <v>3130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231</v>
      </c>
      <c r="AU378" s="19" t="s">
        <v>89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3126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89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4" customFormat="1">
      <c r="A380" s="14"/>
      <c r="B380" s="258"/>
      <c r="C380" s="259"/>
      <c r="D380" s="249" t="s">
        <v>233</v>
      </c>
      <c r="E380" s="260" t="s">
        <v>1</v>
      </c>
      <c r="F380" s="261" t="s">
        <v>3127</v>
      </c>
      <c r="G380" s="259"/>
      <c r="H380" s="262">
        <v>199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89</v>
      </c>
      <c r="AV380" s="14" t="s">
        <v>89</v>
      </c>
      <c r="AW380" s="14" t="s">
        <v>35</v>
      </c>
      <c r="AX380" s="14" t="s">
        <v>80</v>
      </c>
      <c r="AY380" s="268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2979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89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418</v>
      </c>
      <c r="G382" s="259"/>
      <c r="H382" s="262">
        <v>25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89</v>
      </c>
      <c r="AV382" s="14" t="s">
        <v>89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224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89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29" t="s">
        <v>521</v>
      </c>
      <c r="D384" s="229" t="s">
        <v>225</v>
      </c>
      <c r="E384" s="230" t="s">
        <v>3131</v>
      </c>
      <c r="F384" s="231" t="s">
        <v>3132</v>
      </c>
      <c r="G384" s="232" t="s">
        <v>329</v>
      </c>
      <c r="H384" s="233">
        <v>0.183</v>
      </c>
      <c r="I384" s="234"/>
      <c r="J384" s="235">
        <f>ROUND(I384*H384,2)</f>
        <v>0</v>
      </c>
      <c r="K384" s="231" t="s">
        <v>229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267</v>
      </c>
      <c r="AT384" s="240" t="s">
        <v>225</v>
      </c>
      <c r="AU384" s="240" t="s">
        <v>89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267</v>
      </c>
      <c r="BM384" s="240" t="s">
        <v>521</v>
      </c>
    </row>
    <row r="385" s="2" customFormat="1">
      <c r="A385" s="40"/>
      <c r="B385" s="41"/>
      <c r="C385" s="42"/>
      <c r="D385" s="242" t="s">
        <v>231</v>
      </c>
      <c r="E385" s="42"/>
      <c r="F385" s="243" t="s">
        <v>3133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231</v>
      </c>
      <c r="AU385" s="19" t="s">
        <v>89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3134</v>
      </c>
      <c r="F386" s="227" t="s">
        <v>3135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SUM(P387:P404)</f>
        <v>0</v>
      </c>
      <c r="Q386" s="221"/>
      <c r="R386" s="222">
        <f>SUM(R387:R404)</f>
        <v>0.01882</v>
      </c>
      <c r="S386" s="221"/>
      <c r="T386" s="223">
        <f>SUM(T387:T404)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89</v>
      </c>
      <c r="AT386" s="225" t="s">
        <v>79</v>
      </c>
      <c r="AU386" s="225" t="s">
        <v>87</v>
      </c>
      <c r="AY386" s="224" t="s">
        <v>222</v>
      </c>
      <c r="BK386" s="226">
        <f>SUM(BK387:BK404)</f>
        <v>0</v>
      </c>
    </row>
    <row r="387" s="2" customFormat="1" ht="33" customHeight="1">
      <c r="A387" s="40"/>
      <c r="B387" s="41"/>
      <c r="C387" s="229" t="s">
        <v>566</v>
      </c>
      <c r="D387" s="229" t="s">
        <v>225</v>
      </c>
      <c r="E387" s="230" t="s">
        <v>3136</v>
      </c>
      <c r="F387" s="231" t="s">
        <v>3137</v>
      </c>
      <c r="G387" s="232" t="s">
        <v>477</v>
      </c>
      <c r="H387" s="233">
        <v>1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3.0000000000000001E-05</v>
      </c>
      <c r="R387" s="238">
        <f>Q387*H387</f>
        <v>3.0000000000000001E-05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89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3138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3139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89</v>
      </c>
    </row>
    <row r="389" s="2" customFormat="1" ht="44.25" customHeight="1">
      <c r="A389" s="40"/>
      <c r="B389" s="41"/>
      <c r="C389" s="280" t="s">
        <v>527</v>
      </c>
      <c r="D389" s="280" t="s">
        <v>367</v>
      </c>
      <c r="E389" s="281" t="s">
        <v>3140</v>
      </c>
      <c r="F389" s="282" t="s">
        <v>3141</v>
      </c>
      <c r="G389" s="283" t="s">
        <v>477</v>
      </c>
      <c r="H389" s="284">
        <v>1</v>
      </c>
      <c r="I389" s="285"/>
      <c r="J389" s="286">
        <f>ROUND(I389*H389,2)</f>
        <v>0</v>
      </c>
      <c r="K389" s="282" t="s">
        <v>1230</v>
      </c>
      <c r="L389" s="287"/>
      <c r="M389" s="288" t="s">
        <v>1</v>
      </c>
      <c r="N389" s="289" t="s">
        <v>45</v>
      </c>
      <c r="O389" s="93"/>
      <c r="P389" s="238">
        <f>O389*H389</f>
        <v>0</v>
      </c>
      <c r="Q389" s="238">
        <v>0.0047999999999999996</v>
      </c>
      <c r="R389" s="238">
        <f>Q389*H389</f>
        <v>0.0047999999999999996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299</v>
      </c>
      <c r="AT389" s="240" t="s">
        <v>367</v>
      </c>
      <c r="AU389" s="240" t="s">
        <v>89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114</v>
      </c>
      <c r="BM389" s="240" t="s">
        <v>3142</v>
      </c>
    </row>
    <row r="390" s="2" customFormat="1">
      <c r="A390" s="40"/>
      <c r="B390" s="41"/>
      <c r="C390" s="42"/>
      <c r="D390" s="249" t="s">
        <v>1184</v>
      </c>
      <c r="E390" s="42"/>
      <c r="F390" s="314" t="s">
        <v>3143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1184</v>
      </c>
      <c r="AU390" s="19" t="s">
        <v>89</v>
      </c>
    </row>
    <row r="391" s="2" customFormat="1" ht="33" customHeight="1">
      <c r="A391" s="40"/>
      <c r="B391" s="41"/>
      <c r="C391" s="229" t="s">
        <v>599</v>
      </c>
      <c r="D391" s="229" t="s">
        <v>225</v>
      </c>
      <c r="E391" s="230" t="s">
        <v>3144</v>
      </c>
      <c r="F391" s="231" t="s">
        <v>3145</v>
      </c>
      <c r="G391" s="232" t="s">
        <v>477</v>
      </c>
      <c r="H391" s="233">
        <v>1</v>
      </c>
      <c r="I391" s="234"/>
      <c r="J391" s="235">
        <f>ROUND(I391*H391,2)</f>
        <v>0</v>
      </c>
      <c r="K391" s="231" t="s">
        <v>229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0.0011999999999999999</v>
      </c>
      <c r="R391" s="238">
        <f>Q391*H391</f>
        <v>0.0011999999999999999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267</v>
      </c>
      <c r="AT391" s="240" t="s">
        <v>225</v>
      </c>
      <c r="AU391" s="240" t="s">
        <v>89</v>
      </c>
      <c r="AY391" s="19" t="s">
        <v>222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87</v>
      </c>
      <c r="BK391" s="241">
        <f>ROUND(I391*H391,2)</f>
        <v>0</v>
      </c>
      <c r="BL391" s="19" t="s">
        <v>267</v>
      </c>
      <c r="BM391" s="240" t="s">
        <v>533</v>
      </c>
    </row>
    <row r="392" s="2" customFormat="1">
      <c r="A392" s="40"/>
      <c r="B392" s="41"/>
      <c r="C392" s="42"/>
      <c r="D392" s="242" t="s">
        <v>231</v>
      </c>
      <c r="E392" s="42"/>
      <c r="F392" s="243" t="s">
        <v>3146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231</v>
      </c>
      <c r="AU392" s="19" t="s">
        <v>89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3147</v>
      </c>
      <c r="G393" s="259"/>
      <c r="H393" s="262">
        <v>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89</v>
      </c>
      <c r="AV393" s="14" t="s">
        <v>89</v>
      </c>
      <c r="AW393" s="14" t="s">
        <v>35</v>
      </c>
      <c r="AX393" s="14" t="s">
        <v>80</v>
      </c>
      <c r="AY393" s="268" t="s">
        <v>222</v>
      </c>
    </row>
    <row r="394" s="15" customFormat="1">
      <c r="A394" s="15"/>
      <c r="B394" s="269"/>
      <c r="C394" s="270"/>
      <c r="D394" s="249" t="s">
        <v>233</v>
      </c>
      <c r="E394" s="271" t="s">
        <v>1</v>
      </c>
      <c r="F394" s="272" t="s">
        <v>242</v>
      </c>
      <c r="G394" s="270"/>
      <c r="H394" s="273">
        <v>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233</v>
      </c>
      <c r="AU394" s="279" t="s">
        <v>89</v>
      </c>
      <c r="AV394" s="15" t="s">
        <v>114</v>
      </c>
      <c r="AW394" s="15" t="s">
        <v>35</v>
      </c>
      <c r="AX394" s="15" t="s">
        <v>87</v>
      </c>
      <c r="AY394" s="279" t="s">
        <v>222</v>
      </c>
    </row>
    <row r="395" s="2" customFormat="1" ht="24.15" customHeight="1">
      <c r="A395" s="40"/>
      <c r="B395" s="41"/>
      <c r="C395" s="229" t="s">
        <v>533</v>
      </c>
      <c r="D395" s="229" t="s">
        <v>225</v>
      </c>
      <c r="E395" s="230" t="s">
        <v>3148</v>
      </c>
      <c r="F395" s="231" t="s">
        <v>3149</v>
      </c>
      <c r="G395" s="232" t="s">
        <v>1223</v>
      </c>
      <c r="H395" s="233">
        <v>1</v>
      </c>
      <c r="I395" s="234"/>
      <c r="J395" s="235">
        <f>ROUND(I395*H395,2)</f>
        <v>0</v>
      </c>
      <c r="K395" s="231" t="s">
        <v>229</v>
      </c>
      <c r="L395" s="46"/>
      <c r="M395" s="236" t="s">
        <v>1</v>
      </c>
      <c r="N395" s="237" t="s">
        <v>45</v>
      </c>
      <c r="O395" s="93"/>
      <c r="P395" s="238">
        <f>O395*H395</f>
        <v>0</v>
      </c>
      <c r="Q395" s="238">
        <v>0.00109</v>
      </c>
      <c r="R395" s="238">
        <f>Q395*H395</f>
        <v>0.00109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267</v>
      </c>
      <c r="AT395" s="240" t="s">
        <v>225</v>
      </c>
      <c r="AU395" s="240" t="s">
        <v>89</v>
      </c>
      <c r="AY395" s="19" t="s">
        <v>222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87</v>
      </c>
      <c r="BK395" s="241">
        <f>ROUND(I395*H395,2)</f>
        <v>0</v>
      </c>
      <c r="BL395" s="19" t="s">
        <v>267</v>
      </c>
      <c r="BM395" s="240" t="s">
        <v>3150</v>
      </c>
    </row>
    <row r="396" s="2" customFormat="1">
      <c r="A396" s="40"/>
      <c r="B396" s="41"/>
      <c r="C396" s="42"/>
      <c r="D396" s="242" t="s">
        <v>231</v>
      </c>
      <c r="E396" s="42"/>
      <c r="F396" s="243" t="s">
        <v>3151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231</v>
      </c>
      <c r="AU396" s="19" t="s">
        <v>89</v>
      </c>
    </row>
    <row r="397" s="2" customFormat="1">
      <c r="A397" s="40"/>
      <c r="B397" s="41"/>
      <c r="C397" s="42"/>
      <c r="D397" s="249" t="s">
        <v>1184</v>
      </c>
      <c r="E397" s="42"/>
      <c r="F397" s="314" t="s">
        <v>3152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1184</v>
      </c>
      <c r="AU397" s="19" t="s">
        <v>89</v>
      </c>
    </row>
    <row r="398" s="2" customFormat="1" ht="24.15" customHeight="1">
      <c r="A398" s="40"/>
      <c r="B398" s="41"/>
      <c r="C398" s="280" t="s">
        <v>615</v>
      </c>
      <c r="D398" s="280" t="s">
        <v>367</v>
      </c>
      <c r="E398" s="281" t="s">
        <v>3153</v>
      </c>
      <c r="F398" s="282" t="s">
        <v>3154</v>
      </c>
      <c r="G398" s="283" t="s">
        <v>477</v>
      </c>
      <c r="H398" s="284">
        <v>1</v>
      </c>
      <c r="I398" s="285"/>
      <c r="J398" s="286">
        <f>ROUND(I398*H398,2)</f>
        <v>0</v>
      </c>
      <c r="K398" s="282" t="s">
        <v>229</v>
      </c>
      <c r="L398" s="287"/>
      <c r="M398" s="288" t="s">
        <v>1</v>
      </c>
      <c r="N398" s="289" t="s">
        <v>45</v>
      </c>
      <c r="O398" s="93"/>
      <c r="P398" s="238">
        <f>O398*H398</f>
        <v>0</v>
      </c>
      <c r="Q398" s="238">
        <v>0.0117</v>
      </c>
      <c r="R398" s="238">
        <f>Q398*H398</f>
        <v>0.0117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468</v>
      </c>
      <c r="AT398" s="240" t="s">
        <v>367</v>
      </c>
      <c r="AU398" s="240" t="s">
        <v>89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267</v>
      </c>
      <c r="BM398" s="240" t="s">
        <v>3155</v>
      </c>
    </row>
    <row r="399" s="2" customFormat="1" ht="16.5" customHeight="1">
      <c r="A399" s="40"/>
      <c r="B399" s="41"/>
      <c r="C399" s="280" t="s">
        <v>545</v>
      </c>
      <c r="D399" s="280" t="s">
        <v>367</v>
      </c>
      <c r="E399" s="281" t="s">
        <v>3156</v>
      </c>
      <c r="F399" s="282" t="s">
        <v>3157</v>
      </c>
      <c r="G399" s="283" t="s">
        <v>477</v>
      </c>
      <c r="H399" s="284">
        <v>1</v>
      </c>
      <c r="I399" s="285"/>
      <c r="J399" s="286">
        <f>ROUND(I399*H399,2)</f>
        <v>0</v>
      </c>
      <c r="K399" s="282" t="s">
        <v>1230</v>
      </c>
      <c r="L399" s="287"/>
      <c r="M399" s="288" t="s">
        <v>1</v>
      </c>
      <c r="N399" s="289" t="s">
        <v>45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468</v>
      </c>
      <c r="AT399" s="240" t="s">
        <v>367</v>
      </c>
      <c r="AU399" s="240" t="s">
        <v>89</v>
      </c>
      <c r="AY399" s="19" t="s">
        <v>222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87</v>
      </c>
      <c r="BK399" s="241">
        <f>ROUND(I399*H399,2)</f>
        <v>0</v>
      </c>
      <c r="BL399" s="19" t="s">
        <v>267</v>
      </c>
      <c r="BM399" s="240" t="s">
        <v>3158</v>
      </c>
    </row>
    <row r="400" s="2" customFormat="1">
      <c r="A400" s="40"/>
      <c r="B400" s="41"/>
      <c r="C400" s="42"/>
      <c r="D400" s="249" t="s">
        <v>1184</v>
      </c>
      <c r="E400" s="42"/>
      <c r="F400" s="314" t="s">
        <v>3159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1184</v>
      </c>
      <c r="AU400" s="19" t="s">
        <v>89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1142</v>
      </c>
      <c r="G401" s="259"/>
      <c r="H401" s="262">
        <v>1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89</v>
      </c>
      <c r="AV401" s="14" t="s">
        <v>89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1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89</v>
      </c>
      <c r="AV402" s="15" t="s">
        <v>114</v>
      </c>
      <c r="AW402" s="15" t="s">
        <v>35</v>
      </c>
      <c r="AX402" s="15" t="s">
        <v>87</v>
      </c>
      <c r="AY402" s="279" t="s">
        <v>222</v>
      </c>
    </row>
    <row r="403" s="2" customFormat="1" ht="24.15" customHeight="1">
      <c r="A403" s="40"/>
      <c r="B403" s="41"/>
      <c r="C403" s="229" t="s">
        <v>635</v>
      </c>
      <c r="D403" s="229" t="s">
        <v>225</v>
      </c>
      <c r="E403" s="230" t="s">
        <v>3160</v>
      </c>
      <c r="F403" s="231" t="s">
        <v>3161</v>
      </c>
      <c r="G403" s="232" t="s">
        <v>329</v>
      </c>
      <c r="H403" s="233">
        <v>0.019</v>
      </c>
      <c r="I403" s="234"/>
      <c r="J403" s="235">
        <f>ROUND(I403*H403,2)</f>
        <v>0</v>
      </c>
      <c r="K403" s="231" t="s">
        <v>229</v>
      </c>
      <c r="L403" s="46"/>
      <c r="M403" s="236" t="s">
        <v>1</v>
      </c>
      <c r="N403" s="237" t="s">
        <v>45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267</v>
      </c>
      <c r="AT403" s="240" t="s">
        <v>225</v>
      </c>
      <c r="AU403" s="240" t="s">
        <v>89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267</v>
      </c>
      <c r="BM403" s="240" t="s">
        <v>545</v>
      </c>
    </row>
    <row r="404" s="2" customFormat="1">
      <c r="A404" s="40"/>
      <c r="B404" s="41"/>
      <c r="C404" s="42"/>
      <c r="D404" s="242" t="s">
        <v>231</v>
      </c>
      <c r="E404" s="42"/>
      <c r="F404" s="243" t="s">
        <v>3162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231</v>
      </c>
      <c r="AU404" s="19" t="s">
        <v>89</v>
      </c>
    </row>
    <row r="405" s="12" customFormat="1" ht="25.92" customHeight="1">
      <c r="A405" s="12"/>
      <c r="B405" s="213"/>
      <c r="C405" s="214"/>
      <c r="D405" s="215" t="s">
        <v>79</v>
      </c>
      <c r="E405" s="216" t="s">
        <v>2399</v>
      </c>
      <c r="F405" s="216" t="s">
        <v>2400</v>
      </c>
      <c r="G405" s="214"/>
      <c r="H405" s="214"/>
      <c r="I405" s="217"/>
      <c r="J405" s="218">
        <f>BK405</f>
        <v>0</v>
      </c>
      <c r="K405" s="214"/>
      <c r="L405" s="219"/>
      <c r="M405" s="220"/>
      <c r="N405" s="221"/>
      <c r="O405" s="221"/>
      <c r="P405" s="222">
        <f>SUM(P406:P412)</f>
        <v>0</v>
      </c>
      <c r="Q405" s="221"/>
      <c r="R405" s="222">
        <f>SUM(R406:R412)</f>
        <v>0</v>
      </c>
      <c r="S405" s="221"/>
      <c r="T405" s="223">
        <f>SUM(T406:T412)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114</v>
      </c>
      <c r="AT405" s="225" t="s">
        <v>79</v>
      </c>
      <c r="AU405" s="225" t="s">
        <v>80</v>
      </c>
      <c r="AY405" s="224" t="s">
        <v>222</v>
      </c>
      <c r="BK405" s="226">
        <f>SUM(BK406:BK412)</f>
        <v>0</v>
      </c>
    </row>
    <row r="406" s="2" customFormat="1" ht="21.75" customHeight="1">
      <c r="A406" s="40"/>
      <c r="B406" s="41"/>
      <c r="C406" s="229" t="s">
        <v>552</v>
      </c>
      <c r="D406" s="229" t="s">
        <v>225</v>
      </c>
      <c r="E406" s="230" t="s">
        <v>2768</v>
      </c>
      <c r="F406" s="231" t="s">
        <v>2769</v>
      </c>
      <c r="G406" s="232" t="s">
        <v>1198</v>
      </c>
      <c r="H406" s="233">
        <v>59.5</v>
      </c>
      <c r="I406" s="234"/>
      <c r="J406" s="235">
        <f>ROUND(I406*H406,2)</f>
        <v>0</v>
      </c>
      <c r="K406" s="231" t="s">
        <v>229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2418</v>
      </c>
      <c r="AT406" s="240" t="s">
        <v>225</v>
      </c>
      <c r="AU406" s="240" t="s">
        <v>87</v>
      </c>
      <c r="AY406" s="19" t="s">
        <v>222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87</v>
      </c>
      <c r="BK406" s="241">
        <f>ROUND(I406*H406,2)</f>
        <v>0</v>
      </c>
      <c r="BL406" s="19" t="s">
        <v>2418</v>
      </c>
      <c r="BM406" s="240" t="s">
        <v>552</v>
      </c>
    </row>
    <row r="407" s="2" customFormat="1">
      <c r="A407" s="40"/>
      <c r="B407" s="41"/>
      <c r="C407" s="42"/>
      <c r="D407" s="242" t="s">
        <v>231</v>
      </c>
      <c r="E407" s="42"/>
      <c r="F407" s="243" t="s">
        <v>2770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231</v>
      </c>
      <c r="AU407" s="19" t="s">
        <v>87</v>
      </c>
    </row>
    <row r="408" s="13" customFormat="1">
      <c r="A408" s="13"/>
      <c r="B408" s="247"/>
      <c r="C408" s="248"/>
      <c r="D408" s="249" t="s">
        <v>233</v>
      </c>
      <c r="E408" s="250" t="s">
        <v>1</v>
      </c>
      <c r="F408" s="251" t="s">
        <v>234</v>
      </c>
      <c r="G408" s="248"/>
      <c r="H408" s="250" t="s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233</v>
      </c>
      <c r="AU408" s="257" t="s">
        <v>87</v>
      </c>
      <c r="AV408" s="13" t="s">
        <v>87</v>
      </c>
      <c r="AW408" s="13" t="s">
        <v>35</v>
      </c>
      <c r="AX408" s="13" t="s">
        <v>80</v>
      </c>
      <c r="AY408" s="257" t="s">
        <v>222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2978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87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3" customFormat="1">
      <c r="A410" s="13"/>
      <c r="B410" s="247"/>
      <c r="C410" s="248"/>
      <c r="D410" s="249" t="s">
        <v>233</v>
      </c>
      <c r="E410" s="250" t="s">
        <v>1</v>
      </c>
      <c r="F410" s="251" t="s">
        <v>237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233</v>
      </c>
      <c r="AU410" s="257" t="s">
        <v>87</v>
      </c>
      <c r="AV410" s="13" t="s">
        <v>87</v>
      </c>
      <c r="AW410" s="13" t="s">
        <v>35</v>
      </c>
      <c r="AX410" s="13" t="s">
        <v>80</v>
      </c>
      <c r="AY410" s="257" t="s">
        <v>222</v>
      </c>
    </row>
    <row r="411" s="14" customFormat="1">
      <c r="A411" s="14"/>
      <c r="B411" s="258"/>
      <c r="C411" s="259"/>
      <c r="D411" s="249" t="s">
        <v>233</v>
      </c>
      <c r="E411" s="260" t="s">
        <v>1</v>
      </c>
      <c r="F411" s="261" t="s">
        <v>3163</v>
      </c>
      <c r="G411" s="259"/>
      <c r="H411" s="262">
        <v>59.5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233</v>
      </c>
      <c r="AU411" s="268" t="s">
        <v>87</v>
      </c>
      <c r="AV411" s="14" t="s">
        <v>89</v>
      </c>
      <c r="AW411" s="14" t="s">
        <v>35</v>
      </c>
      <c r="AX411" s="14" t="s">
        <v>80</v>
      </c>
      <c r="AY411" s="268" t="s">
        <v>222</v>
      </c>
    </row>
    <row r="412" s="15" customFormat="1">
      <c r="A412" s="15"/>
      <c r="B412" s="269"/>
      <c r="C412" s="270"/>
      <c r="D412" s="249" t="s">
        <v>233</v>
      </c>
      <c r="E412" s="271" t="s">
        <v>1</v>
      </c>
      <c r="F412" s="272" t="s">
        <v>242</v>
      </c>
      <c r="G412" s="270"/>
      <c r="H412" s="273">
        <v>59.5</v>
      </c>
      <c r="I412" s="274"/>
      <c r="J412" s="270"/>
      <c r="K412" s="270"/>
      <c r="L412" s="275"/>
      <c r="M412" s="315"/>
      <c r="N412" s="316"/>
      <c r="O412" s="316"/>
      <c r="P412" s="316"/>
      <c r="Q412" s="316"/>
      <c r="R412" s="316"/>
      <c r="S412" s="316"/>
      <c r="T412" s="31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233</v>
      </c>
      <c r="AU412" s="279" t="s">
        <v>87</v>
      </c>
      <c r="AV412" s="15" t="s">
        <v>114</v>
      </c>
      <c r="AW412" s="15" t="s">
        <v>35</v>
      </c>
      <c r="AX412" s="15" t="s">
        <v>87</v>
      </c>
      <c r="AY412" s="279" t="s">
        <v>222</v>
      </c>
    </row>
    <row r="413" s="2" customFormat="1" ht="6.96" customHeight="1">
      <c r="A413" s="40"/>
      <c r="B413" s="68"/>
      <c r="C413" s="69"/>
      <c r="D413" s="69"/>
      <c r="E413" s="69"/>
      <c r="F413" s="69"/>
      <c r="G413" s="69"/>
      <c r="H413" s="69"/>
      <c r="I413" s="69"/>
      <c r="J413" s="69"/>
      <c r="K413" s="69"/>
      <c r="L413" s="46"/>
      <c r="M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</sheetData>
  <sheetProtection sheet="1" autoFilter="0" formatColumns="0" formatRows="0" objects="1" scenarios="1" spinCount="100000" saltValue="IaKf/KNBIxiXliCHTpASuUovMZ1OvLF7RzxscBmT8RI6h7hJMjb0HnubrQjME3akPYrJQ4+RbQN8rBIopLxiGw==" hashValue="ClMKoE4m7vx6lVANfYiTKJMLJFMPbiYQfeOShqXr9bfXSKaCU57r/agy5IRQbiyHWpEPXL3v0E29qOyJPJk3Rw==" algorithmName="SHA-512" password="CC35"/>
  <autoFilter ref="C144:K4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hyperlinks>
    <hyperlink ref="F150" r:id="rId1" display="https://podminky.urs.cz/item/CS_URS_2024_01/132251101"/>
    <hyperlink ref="F159" r:id="rId2" display="https://podminky.urs.cz/item/CS_URS_2024_01/162251101"/>
    <hyperlink ref="F168" r:id="rId3" display="https://podminky.urs.cz/item/CS_URS_2024_01/162751117"/>
    <hyperlink ref="F175" r:id="rId4" display="https://podminky.urs.cz/item/CS_URS_2024_01/162751119"/>
    <hyperlink ref="F182" r:id="rId5" display="https://podminky.urs.cz/item/CS_URS_2024_01/167151101"/>
    <hyperlink ref="F188" r:id="rId6" display="https://podminky.urs.cz/item/CS_URS_2024_01/171201231"/>
    <hyperlink ref="F192" r:id="rId7" display="https://podminky.urs.cz/item/CS_URS_2024_01/171251201"/>
    <hyperlink ref="F199" r:id="rId8" display="https://podminky.urs.cz/item/CS_URS_2024_01/174151101"/>
    <hyperlink ref="F208" r:id="rId9" display="https://podminky.urs.cz/item/CS_URS_2024_01/175151101"/>
    <hyperlink ref="F221" r:id="rId10" display="https://podminky.urs.cz/item/CS_URS_2024_01/451573111"/>
    <hyperlink ref="F231" r:id="rId11" display="https://podminky.urs.cz/item/CS_URS_2024_01/612135101"/>
    <hyperlink ref="F238" r:id="rId12" display="https://podminky.urs.cz/item/CS_URS_2024_01/871161141"/>
    <hyperlink ref="F251" r:id="rId13" display="https://podminky.urs.cz/item/CS_URS_2024_01/935932412"/>
    <hyperlink ref="F254" r:id="rId14" display="https://podminky.urs.cz/item/CS_URS_2024_01/974029132"/>
    <hyperlink ref="F261" r:id="rId15" display="https://podminky.urs.cz/item/CS_URS_2024_01/997013501"/>
    <hyperlink ref="F263" r:id="rId16" display="https://podminky.urs.cz/item/CS_URS_2024_01/997013509"/>
    <hyperlink ref="F267" r:id="rId17" display="https://podminky.urs.cz/item/CS_URS_2024_01/997013871"/>
    <hyperlink ref="F270" r:id="rId18" display="https://podminky.urs.cz/item/CS_URS_2024_01/998011001"/>
    <hyperlink ref="F274" r:id="rId19" display="https://podminky.urs.cz/item/CS_URS_2024_01/722173112"/>
    <hyperlink ref="F281" r:id="rId20" display="https://podminky.urs.cz/item/CS_URS_2024_01/722173113"/>
    <hyperlink ref="F288" r:id="rId21" display="https://podminky.urs.cz/item/CS_URS_2024_01/722173114"/>
    <hyperlink ref="F295" r:id="rId22" display="https://podminky.urs.cz/item/CS_URS_2024_01/722181241"/>
    <hyperlink ref="F302" r:id="rId23" display="https://podminky.urs.cz/item/CS_URS_2024_01/722181242"/>
    <hyperlink ref="F309" r:id="rId24" display="https://podminky.urs.cz/item/CS_URS_2024_01/722190401"/>
    <hyperlink ref="F313" r:id="rId25" display="https://podminky.urs.cz/item/CS_URS_2024_01/722220111"/>
    <hyperlink ref="F318" r:id="rId26" display="https://podminky.urs.cz/item/CS_URS_2024_01/722220121"/>
    <hyperlink ref="F323" r:id="rId27" display="https://podminky.urs.cz/item/CS_URS_2024_01/722229101"/>
    <hyperlink ref="F329" r:id="rId28" display="https://podminky.urs.cz/item/CS_URS_2024_01/722239102"/>
    <hyperlink ref="F346" r:id="rId29" display="https://podminky.urs.cz/item/CS_URS_2024_01/722239103"/>
    <hyperlink ref="F351" r:id="rId30" display="https://podminky.urs.cz/item/CS_URS_2024_01/722239104"/>
    <hyperlink ref="F364" r:id="rId31" display="https://podminky.urs.cz/item/CS_URS_2024_01/722270102"/>
    <hyperlink ref="F366" r:id="rId32" display="https://podminky.urs.cz/item/CS_URS_2024_01/722270103"/>
    <hyperlink ref="F368" r:id="rId33" display="https://podminky.urs.cz/item/CS_URS_2024_01/722290215"/>
    <hyperlink ref="F378" r:id="rId34" display="https://podminky.urs.cz/item/CS_URS_2024_01/722290234"/>
    <hyperlink ref="F385" r:id="rId35" display="https://podminky.urs.cz/item/CS_URS_2024_01/998722101"/>
    <hyperlink ref="F388" r:id="rId36" display="https://podminky.urs.cz/item/CS_URS_2024_01/724149102"/>
    <hyperlink ref="F392" r:id="rId37" display="https://podminky.urs.cz/item/CS_URS_2024_01/724232121"/>
    <hyperlink ref="F396" r:id="rId38" display="https://podminky.urs.cz/item/CS_URS_2024_01/724239116"/>
    <hyperlink ref="F404" r:id="rId39" display="https://podminky.urs.cz/item/CS_URS_2024_01/998724101"/>
    <hyperlink ref="F407" r:id="rId40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3164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ROUND(J151,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ROUND((SUM(BE151:BE679)),  2)</f>
        <v>0</v>
      </c>
      <c r="G37" s="40"/>
      <c r="H37" s="40"/>
      <c r="I37" s="167">
        <v>0.20999999999999999</v>
      </c>
      <c r="J37" s="166">
        <f>ROUND(((SUM(BE151:BE679))*I37),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ROUND((SUM(BF151:BF679)),  2)</f>
        <v>0</v>
      </c>
      <c r="G38" s="40"/>
      <c r="H38" s="40"/>
      <c r="I38" s="167">
        <v>0.12</v>
      </c>
      <c r="J38" s="166">
        <f>ROUND(((SUM(BF151:BF679))*I38),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ROUND((SUM(BG151:BG679)),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ROUND((SUM(BH151:BH679)),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ROUND((SUM(BI151:BI679)),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D.1.4.3.2 - Kanalizace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J151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J152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3165</v>
      </c>
      <c r="E103" s="199"/>
      <c r="F103" s="199"/>
      <c r="G103" s="199"/>
      <c r="H103" s="199"/>
      <c r="I103" s="199"/>
      <c r="J103" s="200">
        <f>J154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162</v>
      </c>
      <c r="E104" s="199"/>
      <c r="F104" s="199"/>
      <c r="G104" s="199"/>
      <c r="H104" s="199"/>
      <c r="I104" s="199"/>
      <c r="J104" s="200">
        <f>J181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3166</v>
      </c>
      <c r="E105" s="199"/>
      <c r="F105" s="199"/>
      <c r="G105" s="199"/>
      <c r="H105" s="199"/>
      <c r="I105" s="199"/>
      <c r="J105" s="200">
        <f>J208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163</v>
      </c>
      <c r="E106" s="199"/>
      <c r="F106" s="199"/>
      <c r="G106" s="199"/>
      <c r="H106" s="199"/>
      <c r="I106" s="199"/>
      <c r="J106" s="200">
        <f>J213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164</v>
      </c>
      <c r="E107" s="199"/>
      <c r="F107" s="199"/>
      <c r="G107" s="199"/>
      <c r="H107" s="199"/>
      <c r="I107" s="199"/>
      <c r="J107" s="200">
        <f>J265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168</v>
      </c>
      <c r="E108" s="199"/>
      <c r="F108" s="199"/>
      <c r="G108" s="199"/>
      <c r="H108" s="199"/>
      <c r="I108" s="199"/>
      <c r="J108" s="200">
        <f>J305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3167</v>
      </c>
      <c r="E109" s="199"/>
      <c r="F109" s="199"/>
      <c r="G109" s="199"/>
      <c r="H109" s="199"/>
      <c r="I109" s="199"/>
      <c r="J109" s="200">
        <f>J306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171</v>
      </c>
      <c r="E110" s="199"/>
      <c r="F110" s="199"/>
      <c r="G110" s="199"/>
      <c r="H110" s="199"/>
      <c r="I110" s="199"/>
      <c r="J110" s="200">
        <f>J335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2969</v>
      </c>
      <c r="E111" s="199"/>
      <c r="F111" s="199"/>
      <c r="G111" s="199"/>
      <c r="H111" s="199"/>
      <c r="I111" s="199"/>
      <c r="J111" s="200">
        <f>J336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2970</v>
      </c>
      <c r="E112" s="199"/>
      <c r="F112" s="199"/>
      <c r="G112" s="199"/>
      <c r="H112" s="199"/>
      <c r="I112" s="199"/>
      <c r="J112" s="200">
        <f>J353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2971</v>
      </c>
      <c r="E113" s="199"/>
      <c r="F113" s="199"/>
      <c r="G113" s="199"/>
      <c r="H113" s="199"/>
      <c r="I113" s="199"/>
      <c r="J113" s="200">
        <f>J354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3168</v>
      </c>
      <c r="E114" s="199"/>
      <c r="F114" s="199"/>
      <c r="G114" s="199"/>
      <c r="H114" s="199"/>
      <c r="I114" s="199"/>
      <c r="J114" s="200">
        <f>J381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178</v>
      </c>
      <c r="E115" s="199"/>
      <c r="F115" s="199"/>
      <c r="G115" s="199"/>
      <c r="H115" s="199"/>
      <c r="I115" s="199"/>
      <c r="J115" s="200">
        <f>J436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181</v>
      </c>
      <c r="E116" s="199"/>
      <c r="F116" s="199"/>
      <c r="G116" s="199"/>
      <c r="H116" s="199"/>
      <c r="I116" s="199"/>
      <c r="J116" s="200">
        <f>J437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97"/>
      <c r="C117" s="135"/>
      <c r="D117" s="198" t="s">
        <v>2774</v>
      </c>
      <c r="E117" s="199"/>
      <c r="F117" s="199"/>
      <c r="G117" s="199"/>
      <c r="H117" s="199"/>
      <c r="I117" s="199"/>
      <c r="J117" s="200">
        <f>J438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97"/>
      <c r="C118" s="135"/>
      <c r="D118" s="198" t="s">
        <v>182</v>
      </c>
      <c r="E118" s="199"/>
      <c r="F118" s="199"/>
      <c r="G118" s="199"/>
      <c r="H118" s="199"/>
      <c r="I118" s="199"/>
      <c r="J118" s="200">
        <f>J441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1"/>
      <c r="C119" s="192"/>
      <c r="D119" s="193" t="s">
        <v>183</v>
      </c>
      <c r="E119" s="194"/>
      <c r="F119" s="194"/>
      <c r="G119" s="194"/>
      <c r="H119" s="194"/>
      <c r="I119" s="194"/>
      <c r="J119" s="195">
        <f>J444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7"/>
      <c r="C120" s="135"/>
      <c r="D120" s="198" t="s">
        <v>184</v>
      </c>
      <c r="E120" s="199"/>
      <c r="F120" s="199"/>
      <c r="G120" s="199"/>
      <c r="H120" s="199"/>
      <c r="I120" s="199"/>
      <c r="J120" s="200">
        <f>J445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187</v>
      </c>
      <c r="E121" s="199"/>
      <c r="F121" s="199"/>
      <c r="G121" s="199"/>
      <c r="H121" s="199"/>
      <c r="I121" s="199"/>
      <c r="J121" s="200">
        <f>J460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188</v>
      </c>
      <c r="E122" s="199"/>
      <c r="F122" s="199"/>
      <c r="G122" s="199"/>
      <c r="H122" s="199"/>
      <c r="I122" s="199"/>
      <c r="J122" s="200">
        <f>J505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3169</v>
      </c>
      <c r="E123" s="199"/>
      <c r="F123" s="199"/>
      <c r="G123" s="199"/>
      <c r="H123" s="199"/>
      <c r="I123" s="199"/>
      <c r="J123" s="200">
        <f>J635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190</v>
      </c>
      <c r="E124" s="199"/>
      <c r="F124" s="199"/>
      <c r="G124" s="199"/>
      <c r="H124" s="199"/>
      <c r="I124" s="199"/>
      <c r="J124" s="200">
        <f>J645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1"/>
      <c r="C125" s="192"/>
      <c r="D125" s="193" t="s">
        <v>2562</v>
      </c>
      <c r="E125" s="194"/>
      <c r="F125" s="194"/>
      <c r="G125" s="194"/>
      <c r="H125" s="194"/>
      <c r="I125" s="194"/>
      <c r="J125" s="195">
        <f>J664</f>
        <v>0</v>
      </c>
      <c r="K125" s="192"/>
      <c r="L125" s="196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7"/>
      <c r="C126" s="135"/>
      <c r="D126" s="198" t="s">
        <v>3170</v>
      </c>
      <c r="E126" s="199"/>
      <c r="F126" s="199"/>
      <c r="G126" s="199"/>
      <c r="H126" s="199"/>
      <c r="I126" s="199"/>
      <c r="J126" s="200">
        <f>J665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1"/>
      <c r="C127" s="192"/>
      <c r="D127" s="193" t="s">
        <v>206</v>
      </c>
      <c r="E127" s="194"/>
      <c r="F127" s="194"/>
      <c r="G127" s="194"/>
      <c r="H127" s="194"/>
      <c r="I127" s="194"/>
      <c r="J127" s="195">
        <f>J672</f>
        <v>0</v>
      </c>
      <c r="K127" s="192"/>
      <c r="L127" s="19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5" t="s">
        <v>207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6" t="str">
        <f>E7</f>
        <v>Výstavba výjezdové základny ZZS KVK v Lubech</v>
      </c>
      <c r="F137" s="34"/>
      <c r="G137" s="34"/>
      <c r="H137" s="34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3"/>
      <c r="C138" s="34" t="s">
        <v>150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1" customFormat="1" ht="16.5" customHeight="1">
      <c r="B139" s="23"/>
      <c r="C139" s="24"/>
      <c r="D139" s="24"/>
      <c r="E139" s="186" t="s">
        <v>151</v>
      </c>
      <c r="F139" s="24"/>
      <c r="G139" s="24"/>
      <c r="H139" s="24"/>
      <c r="I139" s="24"/>
      <c r="J139" s="24"/>
      <c r="K139" s="24"/>
      <c r="L139" s="22"/>
    </row>
    <row r="140" s="1" customFormat="1" ht="12" customHeight="1">
      <c r="B140" s="23"/>
      <c r="C140" s="34" t="s">
        <v>152</v>
      </c>
      <c r="D140" s="24"/>
      <c r="E140" s="24"/>
      <c r="F140" s="24"/>
      <c r="G140" s="24"/>
      <c r="H140" s="24"/>
      <c r="I140" s="24"/>
      <c r="J140" s="24"/>
      <c r="K140" s="24"/>
      <c r="L140" s="22"/>
    </row>
    <row r="141" s="2" customFormat="1" ht="16.5" customHeight="1">
      <c r="A141" s="40"/>
      <c r="B141" s="41"/>
      <c r="C141" s="42"/>
      <c r="D141" s="42"/>
      <c r="E141" s="322" t="s">
        <v>2612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4" t="s">
        <v>2967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E13</f>
        <v>D.1.4.3.2 - Kanalizace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4" t="s">
        <v>20</v>
      </c>
      <c r="D145" s="42"/>
      <c r="E145" s="42"/>
      <c r="F145" s="29" t="str">
        <f>F16</f>
        <v>Luby</v>
      </c>
      <c r="G145" s="42"/>
      <c r="H145" s="42"/>
      <c r="I145" s="34" t="s">
        <v>22</v>
      </c>
      <c r="J145" s="81" t="str">
        <f>IF(J16="","",J16)</f>
        <v>29. 5. 2024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5.15" customHeight="1">
      <c r="A147" s="40"/>
      <c r="B147" s="41"/>
      <c r="C147" s="34" t="s">
        <v>24</v>
      </c>
      <c r="D147" s="42"/>
      <c r="E147" s="42"/>
      <c r="F147" s="29" t="str">
        <f>E19</f>
        <v>Zdravotnická záchranná služba KVK, p. o.</v>
      </c>
      <c r="G147" s="42"/>
      <c r="H147" s="42"/>
      <c r="I147" s="34" t="s">
        <v>31</v>
      </c>
      <c r="J147" s="38" t="str">
        <f>E25</f>
        <v>PR architekti s.r.o.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29</v>
      </c>
      <c r="D148" s="42"/>
      <c r="E148" s="42"/>
      <c r="F148" s="29" t="str">
        <f>IF(E22="","",E22)</f>
        <v>Vyplň údaj</v>
      </c>
      <c r="G148" s="42"/>
      <c r="H148" s="42"/>
      <c r="I148" s="34" t="s">
        <v>36</v>
      </c>
      <c r="J148" s="38" t="str">
        <f>E28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02"/>
      <c r="B150" s="203"/>
      <c r="C150" s="204" t="s">
        <v>208</v>
      </c>
      <c r="D150" s="205" t="s">
        <v>65</v>
      </c>
      <c r="E150" s="205" t="s">
        <v>61</v>
      </c>
      <c r="F150" s="205" t="s">
        <v>62</v>
      </c>
      <c r="G150" s="205" t="s">
        <v>209</v>
      </c>
      <c r="H150" s="205" t="s">
        <v>210</v>
      </c>
      <c r="I150" s="205" t="s">
        <v>211</v>
      </c>
      <c r="J150" s="205" t="s">
        <v>156</v>
      </c>
      <c r="K150" s="206" t="s">
        <v>212</v>
      </c>
      <c r="L150" s="207"/>
      <c r="M150" s="102" t="s">
        <v>1</v>
      </c>
      <c r="N150" s="103" t="s">
        <v>44</v>
      </c>
      <c r="O150" s="103" t="s">
        <v>213</v>
      </c>
      <c r="P150" s="103" t="s">
        <v>214</v>
      </c>
      <c r="Q150" s="103" t="s">
        <v>215</v>
      </c>
      <c r="R150" s="103" t="s">
        <v>216</v>
      </c>
      <c r="S150" s="103" t="s">
        <v>217</v>
      </c>
      <c r="T150" s="104" t="s">
        <v>218</v>
      </c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</row>
    <row r="151" s="2" customFormat="1" ht="22.8" customHeight="1">
      <c r="A151" s="40"/>
      <c r="B151" s="41"/>
      <c r="C151" s="109" t="s">
        <v>219</v>
      </c>
      <c r="D151" s="42"/>
      <c r="E151" s="42"/>
      <c r="F151" s="42"/>
      <c r="G151" s="42"/>
      <c r="H151" s="42"/>
      <c r="I151" s="42"/>
      <c r="J151" s="208">
        <f>BK151</f>
        <v>0</v>
      </c>
      <c r="K151" s="42"/>
      <c r="L151" s="46"/>
      <c r="M151" s="105"/>
      <c r="N151" s="209"/>
      <c r="O151" s="106"/>
      <c r="P151" s="210">
        <f>P152+P444+P664+P672</f>
        <v>0</v>
      </c>
      <c r="Q151" s="106"/>
      <c r="R151" s="210">
        <f>R152+R444+R664+R672</f>
        <v>131.07202497000003</v>
      </c>
      <c r="S151" s="106"/>
      <c r="T151" s="211">
        <f>T152+T444+T664+T672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79</v>
      </c>
      <c r="AU151" s="19" t="s">
        <v>158</v>
      </c>
      <c r="BK151" s="212">
        <f>BK152+BK444+BK664+BK672</f>
        <v>0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220</v>
      </c>
      <c r="F152" s="216" t="s">
        <v>221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P153+P305+P335+P353+P436</f>
        <v>0</v>
      </c>
      <c r="Q152" s="221"/>
      <c r="R152" s="222">
        <f>R153+R305+R335+R353+R436</f>
        <v>130.56410447000002</v>
      </c>
      <c r="S152" s="221"/>
      <c r="T152" s="223">
        <f>T153+T305+T335+T353+T436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87</v>
      </c>
      <c r="AT152" s="225" t="s">
        <v>79</v>
      </c>
      <c r="AU152" s="225" t="s">
        <v>80</v>
      </c>
      <c r="AY152" s="224" t="s">
        <v>222</v>
      </c>
      <c r="BK152" s="226">
        <f>BK153+BK305+BK335+BK353+BK436</f>
        <v>0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87</v>
      </c>
      <c r="F153" s="227" t="s">
        <v>223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P154+P181+P208+P213+P265</f>
        <v>0</v>
      </c>
      <c r="Q153" s="221"/>
      <c r="R153" s="222">
        <f>R154+R181+R208+R213+R265</f>
        <v>95.366800000000012</v>
      </c>
      <c r="S153" s="221"/>
      <c r="T153" s="223">
        <f>T154+T181+T208+T213+T265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87</v>
      </c>
      <c r="AT153" s="225" t="s">
        <v>79</v>
      </c>
      <c r="AU153" s="225" t="s">
        <v>87</v>
      </c>
      <c r="AY153" s="224" t="s">
        <v>222</v>
      </c>
      <c r="BK153" s="226">
        <f>BK154+BK181+BK208+BK213+BK265</f>
        <v>0</v>
      </c>
    </row>
    <row r="154" s="12" customFormat="1" ht="20.88" customHeight="1">
      <c r="A154" s="12"/>
      <c r="B154" s="213"/>
      <c r="C154" s="214"/>
      <c r="D154" s="215" t="s">
        <v>79</v>
      </c>
      <c r="E154" s="227" t="s">
        <v>326</v>
      </c>
      <c r="F154" s="227" t="s">
        <v>3171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SUM(P155:P180)</f>
        <v>0</v>
      </c>
      <c r="Q154" s="221"/>
      <c r="R154" s="222">
        <f>SUM(R155:R180)</f>
        <v>0</v>
      </c>
      <c r="S154" s="221"/>
      <c r="T154" s="223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79</v>
      </c>
      <c r="AU154" s="225" t="s">
        <v>89</v>
      </c>
      <c r="AY154" s="224" t="s">
        <v>222</v>
      </c>
      <c r="BK154" s="226">
        <f>SUM(BK155:BK180)</f>
        <v>0</v>
      </c>
    </row>
    <row r="155" s="2" customFormat="1" ht="24.15" customHeight="1">
      <c r="A155" s="40"/>
      <c r="B155" s="41"/>
      <c r="C155" s="229" t="s">
        <v>87</v>
      </c>
      <c r="D155" s="229" t="s">
        <v>225</v>
      </c>
      <c r="E155" s="230" t="s">
        <v>3172</v>
      </c>
      <c r="F155" s="231" t="s">
        <v>3173</v>
      </c>
      <c r="G155" s="232" t="s">
        <v>228</v>
      </c>
      <c r="H155" s="233">
        <v>24.535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114</v>
      </c>
      <c r="AT155" s="240" t="s">
        <v>225</v>
      </c>
      <c r="AU155" s="240" t="s">
        <v>14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114</v>
      </c>
      <c r="BM155" s="240" t="s">
        <v>3174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3175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14</v>
      </c>
    </row>
    <row r="157" s="2" customFormat="1">
      <c r="A157" s="40"/>
      <c r="B157" s="41"/>
      <c r="C157" s="42"/>
      <c r="D157" s="249" t="s">
        <v>1184</v>
      </c>
      <c r="E157" s="42"/>
      <c r="F157" s="314" t="s">
        <v>3176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1184</v>
      </c>
      <c r="AU157" s="19" t="s">
        <v>14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3177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3178</v>
      </c>
      <c r="G159" s="259"/>
      <c r="H159" s="262">
        <v>24.535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24.535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24.15" customHeight="1">
      <c r="A161" s="40"/>
      <c r="B161" s="41"/>
      <c r="C161" s="229" t="s">
        <v>89</v>
      </c>
      <c r="D161" s="229" t="s">
        <v>225</v>
      </c>
      <c r="E161" s="230" t="s">
        <v>3179</v>
      </c>
      <c r="F161" s="231" t="s">
        <v>3180</v>
      </c>
      <c r="G161" s="232" t="s">
        <v>477</v>
      </c>
      <c r="H161" s="233">
        <v>11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114</v>
      </c>
      <c r="AT161" s="240" t="s">
        <v>225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3181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3182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14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3177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3183</v>
      </c>
      <c r="G164" s="259"/>
      <c r="H164" s="262">
        <v>11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14</v>
      </c>
      <c r="AV164" s="14" t="s">
        <v>89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11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14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24.15" customHeight="1">
      <c r="A166" s="40"/>
      <c r="B166" s="41"/>
      <c r="C166" s="229" t="s">
        <v>14</v>
      </c>
      <c r="D166" s="229" t="s">
        <v>225</v>
      </c>
      <c r="E166" s="230" t="s">
        <v>3184</v>
      </c>
      <c r="F166" s="231" t="s">
        <v>3185</v>
      </c>
      <c r="G166" s="232" t="s">
        <v>477</v>
      </c>
      <c r="H166" s="233">
        <v>3</v>
      </c>
      <c r="I166" s="234"/>
      <c r="J166" s="235">
        <f>ROUND(I166*H166,2)</f>
        <v>0</v>
      </c>
      <c r="K166" s="231" t="s">
        <v>229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114</v>
      </c>
      <c r="AT166" s="240" t="s">
        <v>225</v>
      </c>
      <c r="AU166" s="240" t="s">
        <v>14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114</v>
      </c>
      <c r="BM166" s="240" t="s">
        <v>3186</v>
      </c>
    </row>
    <row r="167" s="2" customFormat="1">
      <c r="A167" s="40"/>
      <c r="B167" s="41"/>
      <c r="C167" s="42"/>
      <c r="D167" s="242" t="s">
        <v>231</v>
      </c>
      <c r="E167" s="42"/>
      <c r="F167" s="243" t="s">
        <v>3187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231</v>
      </c>
      <c r="AU167" s="19" t="s">
        <v>14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3177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995</v>
      </c>
      <c r="G169" s="259"/>
      <c r="H169" s="262">
        <v>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3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33" customHeight="1">
      <c r="A171" s="40"/>
      <c r="B171" s="41"/>
      <c r="C171" s="229" t="s">
        <v>114</v>
      </c>
      <c r="D171" s="229" t="s">
        <v>225</v>
      </c>
      <c r="E171" s="230" t="s">
        <v>3188</v>
      </c>
      <c r="F171" s="231" t="s">
        <v>3189</v>
      </c>
      <c r="G171" s="232" t="s">
        <v>477</v>
      </c>
      <c r="H171" s="233">
        <v>11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267</v>
      </c>
      <c r="AT171" s="240" t="s">
        <v>225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3190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3191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14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3177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14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4" customFormat="1">
      <c r="A174" s="14"/>
      <c r="B174" s="258"/>
      <c r="C174" s="259"/>
      <c r="D174" s="249" t="s">
        <v>233</v>
      </c>
      <c r="E174" s="260" t="s">
        <v>1</v>
      </c>
      <c r="F174" s="261" t="s">
        <v>3183</v>
      </c>
      <c r="G174" s="259"/>
      <c r="H174" s="262">
        <v>11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233</v>
      </c>
      <c r="AU174" s="268" t="s">
        <v>14</v>
      </c>
      <c r="AV174" s="14" t="s">
        <v>89</v>
      </c>
      <c r="AW174" s="14" t="s">
        <v>35</v>
      </c>
      <c r="AX174" s="14" t="s">
        <v>80</v>
      </c>
      <c r="AY174" s="268" t="s">
        <v>222</v>
      </c>
    </row>
    <row r="175" s="15" customFormat="1">
      <c r="A175" s="15"/>
      <c r="B175" s="269"/>
      <c r="C175" s="270"/>
      <c r="D175" s="249" t="s">
        <v>233</v>
      </c>
      <c r="E175" s="271" t="s">
        <v>1</v>
      </c>
      <c r="F175" s="272" t="s">
        <v>242</v>
      </c>
      <c r="G175" s="270"/>
      <c r="H175" s="273">
        <v>11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233</v>
      </c>
      <c r="AU175" s="279" t="s">
        <v>14</v>
      </c>
      <c r="AV175" s="15" t="s">
        <v>114</v>
      </c>
      <c r="AW175" s="15" t="s">
        <v>35</v>
      </c>
      <c r="AX175" s="15" t="s">
        <v>87</v>
      </c>
      <c r="AY175" s="279" t="s">
        <v>222</v>
      </c>
    </row>
    <row r="176" s="2" customFormat="1" ht="33" customHeight="1">
      <c r="A176" s="40"/>
      <c r="B176" s="41"/>
      <c r="C176" s="229" t="s">
        <v>276</v>
      </c>
      <c r="D176" s="229" t="s">
        <v>225</v>
      </c>
      <c r="E176" s="230" t="s">
        <v>3192</v>
      </c>
      <c r="F176" s="231" t="s">
        <v>3193</v>
      </c>
      <c r="G176" s="232" t="s">
        <v>477</v>
      </c>
      <c r="H176" s="233">
        <v>3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3194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3195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14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3177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995</v>
      </c>
      <c r="G179" s="259"/>
      <c r="H179" s="262">
        <v>3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3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12" customFormat="1" ht="20.88" customHeight="1">
      <c r="A181" s="12"/>
      <c r="B181" s="213"/>
      <c r="C181" s="214"/>
      <c r="D181" s="215" t="s">
        <v>79</v>
      </c>
      <c r="E181" s="227" t="s">
        <v>243</v>
      </c>
      <c r="F181" s="227" t="s">
        <v>244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SUM(P182:P207)</f>
        <v>0</v>
      </c>
      <c r="Q181" s="221"/>
      <c r="R181" s="222">
        <f>SUM(R182:R207)</f>
        <v>0</v>
      </c>
      <c r="S181" s="221"/>
      <c r="T181" s="223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79</v>
      </c>
      <c r="AU181" s="225" t="s">
        <v>89</v>
      </c>
      <c r="AY181" s="224" t="s">
        <v>222</v>
      </c>
      <c r="BK181" s="226">
        <f>SUM(BK182:BK207)</f>
        <v>0</v>
      </c>
    </row>
    <row r="182" s="2" customFormat="1" ht="33" customHeight="1">
      <c r="A182" s="40"/>
      <c r="B182" s="41"/>
      <c r="C182" s="229" t="s">
        <v>283</v>
      </c>
      <c r="D182" s="229" t="s">
        <v>225</v>
      </c>
      <c r="E182" s="230" t="s">
        <v>3196</v>
      </c>
      <c r="F182" s="231" t="s">
        <v>3197</v>
      </c>
      <c r="G182" s="232" t="s">
        <v>247</v>
      </c>
      <c r="H182" s="233">
        <v>57.095999999999997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114</v>
      </c>
      <c r="AT182" s="240" t="s">
        <v>225</v>
      </c>
      <c r="AU182" s="240" t="s">
        <v>14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114</v>
      </c>
      <c r="BM182" s="240" t="s">
        <v>89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3198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14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234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2978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3199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3200</v>
      </c>
      <c r="G188" s="259"/>
      <c r="H188" s="262">
        <v>44.287999999999997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14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3201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3062</v>
      </c>
      <c r="G190" s="259"/>
      <c r="H190" s="262">
        <v>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3202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14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3203</v>
      </c>
      <c r="G192" s="259"/>
      <c r="H192" s="262">
        <v>5.8079999999999998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14</v>
      </c>
      <c r="AV192" s="14" t="s">
        <v>89</v>
      </c>
      <c r="AW192" s="14" t="s">
        <v>35</v>
      </c>
      <c r="AX192" s="14" t="s">
        <v>80</v>
      </c>
      <c r="AY192" s="268" t="s">
        <v>222</v>
      </c>
    </row>
    <row r="193" s="15" customFormat="1">
      <c r="A193" s="15"/>
      <c r="B193" s="269"/>
      <c r="C193" s="270"/>
      <c r="D193" s="249" t="s">
        <v>233</v>
      </c>
      <c r="E193" s="271" t="s">
        <v>1</v>
      </c>
      <c r="F193" s="272" t="s">
        <v>242</v>
      </c>
      <c r="G193" s="270"/>
      <c r="H193" s="273">
        <v>57.095999999999997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233</v>
      </c>
      <c r="AU193" s="279" t="s">
        <v>14</v>
      </c>
      <c r="AV193" s="15" t="s">
        <v>114</v>
      </c>
      <c r="AW193" s="15" t="s">
        <v>35</v>
      </c>
      <c r="AX193" s="15" t="s">
        <v>87</v>
      </c>
      <c r="AY193" s="279" t="s">
        <v>222</v>
      </c>
    </row>
    <row r="194" s="2" customFormat="1" ht="33" customHeight="1">
      <c r="A194" s="40"/>
      <c r="B194" s="41"/>
      <c r="C194" s="229" t="s">
        <v>293</v>
      </c>
      <c r="D194" s="229" t="s">
        <v>225</v>
      </c>
      <c r="E194" s="230" t="s">
        <v>3204</v>
      </c>
      <c r="F194" s="231" t="s">
        <v>3205</v>
      </c>
      <c r="G194" s="232" t="s">
        <v>247</v>
      </c>
      <c r="H194" s="233">
        <v>122.13</v>
      </c>
      <c r="I194" s="234"/>
      <c r="J194" s="235">
        <f>ROUND(I194*H194,2)</f>
        <v>0</v>
      </c>
      <c r="K194" s="231" t="s">
        <v>229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114</v>
      </c>
      <c r="AT194" s="240" t="s">
        <v>225</v>
      </c>
      <c r="AU194" s="240" t="s">
        <v>14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3206</v>
      </c>
    </row>
    <row r="195" s="2" customFormat="1">
      <c r="A195" s="40"/>
      <c r="B195" s="41"/>
      <c r="C195" s="42"/>
      <c r="D195" s="242" t="s">
        <v>231</v>
      </c>
      <c r="E195" s="42"/>
      <c r="F195" s="243" t="s">
        <v>3207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231</v>
      </c>
      <c r="AU195" s="19" t="s">
        <v>14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234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2978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237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14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3208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14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4" customFormat="1">
      <c r="A200" s="14"/>
      <c r="B200" s="258"/>
      <c r="C200" s="259"/>
      <c r="D200" s="249" t="s">
        <v>233</v>
      </c>
      <c r="E200" s="260" t="s">
        <v>1</v>
      </c>
      <c r="F200" s="261" t="s">
        <v>3209</v>
      </c>
      <c r="G200" s="259"/>
      <c r="H200" s="262">
        <v>7.9199999999999999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233</v>
      </c>
      <c r="AU200" s="268" t="s">
        <v>14</v>
      </c>
      <c r="AV200" s="14" t="s">
        <v>89</v>
      </c>
      <c r="AW200" s="14" t="s">
        <v>35</v>
      </c>
      <c r="AX200" s="14" t="s">
        <v>80</v>
      </c>
      <c r="AY200" s="268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3210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3211</v>
      </c>
      <c r="G202" s="259"/>
      <c r="H202" s="262">
        <v>21.239999999999998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14</v>
      </c>
      <c r="AV202" s="14" t="s">
        <v>89</v>
      </c>
      <c r="AW202" s="14" t="s">
        <v>35</v>
      </c>
      <c r="AX202" s="14" t="s">
        <v>80</v>
      </c>
      <c r="AY202" s="268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3212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3213</v>
      </c>
      <c r="G204" s="259"/>
      <c r="H204" s="262">
        <v>29.393999999999998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14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3214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4" customFormat="1">
      <c r="A206" s="14"/>
      <c r="B206" s="258"/>
      <c r="C206" s="259"/>
      <c r="D206" s="249" t="s">
        <v>233</v>
      </c>
      <c r="E206" s="260" t="s">
        <v>1</v>
      </c>
      <c r="F206" s="261" t="s">
        <v>3215</v>
      </c>
      <c r="G206" s="259"/>
      <c r="H206" s="262">
        <v>63.576000000000001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233</v>
      </c>
      <c r="AU206" s="268" t="s">
        <v>14</v>
      </c>
      <c r="AV206" s="14" t="s">
        <v>89</v>
      </c>
      <c r="AW206" s="14" t="s">
        <v>35</v>
      </c>
      <c r="AX206" s="14" t="s">
        <v>80</v>
      </c>
      <c r="AY206" s="268" t="s">
        <v>222</v>
      </c>
    </row>
    <row r="207" s="15" customFormat="1">
      <c r="A207" s="15"/>
      <c r="B207" s="269"/>
      <c r="C207" s="270"/>
      <c r="D207" s="249" t="s">
        <v>233</v>
      </c>
      <c r="E207" s="271" t="s">
        <v>1</v>
      </c>
      <c r="F207" s="272" t="s">
        <v>242</v>
      </c>
      <c r="G207" s="270"/>
      <c r="H207" s="273">
        <v>122.13</v>
      </c>
      <c r="I207" s="274"/>
      <c r="J207" s="270"/>
      <c r="K207" s="270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233</v>
      </c>
      <c r="AU207" s="279" t="s">
        <v>14</v>
      </c>
      <c r="AV207" s="15" t="s">
        <v>114</v>
      </c>
      <c r="AW207" s="15" t="s">
        <v>35</v>
      </c>
      <c r="AX207" s="15" t="s">
        <v>87</v>
      </c>
      <c r="AY207" s="279" t="s">
        <v>222</v>
      </c>
    </row>
    <row r="208" s="12" customFormat="1" ht="20.88" customHeight="1">
      <c r="A208" s="12"/>
      <c r="B208" s="213"/>
      <c r="C208" s="214"/>
      <c r="D208" s="215" t="s">
        <v>79</v>
      </c>
      <c r="E208" s="227" t="s">
        <v>349</v>
      </c>
      <c r="F208" s="227" t="s">
        <v>3216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SUM(P209:P212)</f>
        <v>0</v>
      </c>
      <c r="Q208" s="221"/>
      <c r="R208" s="222">
        <f>SUM(R209:R212)</f>
        <v>0.058799999999999998</v>
      </c>
      <c r="S208" s="221"/>
      <c r="T208" s="223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87</v>
      </c>
      <c r="AT208" s="225" t="s">
        <v>79</v>
      </c>
      <c r="AU208" s="225" t="s">
        <v>89</v>
      </c>
      <c r="AY208" s="224" t="s">
        <v>222</v>
      </c>
      <c r="BK208" s="226">
        <f>SUM(BK209:BK212)</f>
        <v>0</v>
      </c>
    </row>
    <row r="209" s="2" customFormat="1" ht="44.25" customHeight="1">
      <c r="A209" s="40"/>
      <c r="B209" s="41"/>
      <c r="C209" s="229" t="s">
        <v>299</v>
      </c>
      <c r="D209" s="229" t="s">
        <v>225</v>
      </c>
      <c r="E209" s="230" t="s">
        <v>3217</v>
      </c>
      <c r="F209" s="231" t="s">
        <v>3218</v>
      </c>
      <c r="G209" s="232" t="s">
        <v>526</v>
      </c>
      <c r="H209" s="233">
        <v>7</v>
      </c>
      <c r="I209" s="234"/>
      <c r="J209" s="235">
        <f>ROUND(I209*H209,2)</f>
        <v>0</v>
      </c>
      <c r="K209" s="231" t="s">
        <v>1230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0.0083999999999999995</v>
      </c>
      <c r="R209" s="238">
        <f>Q209*H209</f>
        <v>0.058799999999999998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114</v>
      </c>
      <c r="AT209" s="240" t="s">
        <v>225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3219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3220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3062</v>
      </c>
      <c r="G211" s="259"/>
      <c r="H211" s="262">
        <v>7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14</v>
      </c>
      <c r="AV211" s="14" t="s">
        <v>89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7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12" customFormat="1" ht="20.88" customHeight="1">
      <c r="A213" s="12"/>
      <c r="B213" s="213"/>
      <c r="C213" s="214"/>
      <c r="D213" s="215" t="s">
        <v>79</v>
      </c>
      <c r="E213" s="227" t="s">
        <v>267</v>
      </c>
      <c r="F213" s="227" t="s">
        <v>268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SUM(P214:P264)</f>
        <v>0</v>
      </c>
      <c r="Q213" s="221"/>
      <c r="R213" s="222">
        <f>SUM(R214:R264)</f>
        <v>0</v>
      </c>
      <c r="S213" s="221"/>
      <c r="T213" s="223">
        <f>SUM(T214:T264)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87</v>
      </c>
      <c r="AT213" s="225" t="s">
        <v>79</v>
      </c>
      <c r="AU213" s="225" t="s">
        <v>89</v>
      </c>
      <c r="AY213" s="224" t="s">
        <v>222</v>
      </c>
      <c r="BK213" s="226">
        <f>SUM(BK214:BK264)</f>
        <v>0</v>
      </c>
    </row>
    <row r="214" s="2" customFormat="1" ht="24.15" customHeight="1">
      <c r="A214" s="40"/>
      <c r="B214" s="41"/>
      <c r="C214" s="229" t="s">
        <v>305</v>
      </c>
      <c r="D214" s="229" t="s">
        <v>225</v>
      </c>
      <c r="E214" s="230" t="s">
        <v>3221</v>
      </c>
      <c r="F214" s="231" t="s">
        <v>3222</v>
      </c>
      <c r="G214" s="232" t="s">
        <v>477</v>
      </c>
      <c r="H214" s="233">
        <v>14</v>
      </c>
      <c r="I214" s="234"/>
      <c r="J214" s="235">
        <f>ROUND(I214*H214,2)</f>
        <v>0</v>
      </c>
      <c r="K214" s="231" t="s">
        <v>229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114</v>
      </c>
      <c r="AT214" s="240" t="s">
        <v>225</v>
      </c>
      <c r="AU214" s="240" t="s">
        <v>14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114</v>
      </c>
      <c r="BM214" s="240" t="s">
        <v>3223</v>
      </c>
    </row>
    <row r="215" s="2" customFormat="1">
      <c r="A215" s="40"/>
      <c r="B215" s="41"/>
      <c r="C215" s="42"/>
      <c r="D215" s="242" t="s">
        <v>231</v>
      </c>
      <c r="E215" s="42"/>
      <c r="F215" s="243" t="s">
        <v>3224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231</v>
      </c>
      <c r="AU215" s="19" t="s">
        <v>14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3225</v>
      </c>
      <c r="G216" s="259"/>
      <c r="H216" s="262">
        <v>14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14</v>
      </c>
      <c r="AV216" s="14" t="s">
        <v>89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14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2" customFormat="1" ht="24.15" customHeight="1">
      <c r="A218" s="40"/>
      <c r="B218" s="41"/>
      <c r="C218" s="229" t="s">
        <v>318</v>
      </c>
      <c r="D218" s="229" t="s">
        <v>225</v>
      </c>
      <c r="E218" s="230" t="s">
        <v>3226</v>
      </c>
      <c r="F218" s="231" t="s">
        <v>3227</v>
      </c>
      <c r="G218" s="232" t="s">
        <v>477</v>
      </c>
      <c r="H218" s="233">
        <v>14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114</v>
      </c>
      <c r="AT218" s="240" t="s">
        <v>225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3228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3229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14</v>
      </c>
    </row>
    <row r="220" s="14" customFormat="1">
      <c r="A220" s="14"/>
      <c r="B220" s="258"/>
      <c r="C220" s="259"/>
      <c r="D220" s="249" t="s">
        <v>233</v>
      </c>
      <c r="E220" s="260" t="s">
        <v>1</v>
      </c>
      <c r="F220" s="261" t="s">
        <v>3225</v>
      </c>
      <c r="G220" s="259"/>
      <c r="H220" s="262">
        <v>14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233</v>
      </c>
      <c r="AU220" s="268" t="s">
        <v>14</v>
      </c>
      <c r="AV220" s="14" t="s">
        <v>89</v>
      </c>
      <c r="AW220" s="14" t="s">
        <v>35</v>
      </c>
      <c r="AX220" s="14" t="s">
        <v>80</v>
      </c>
      <c r="AY220" s="268" t="s">
        <v>222</v>
      </c>
    </row>
    <row r="221" s="15" customFormat="1">
      <c r="A221" s="15"/>
      <c r="B221" s="269"/>
      <c r="C221" s="270"/>
      <c r="D221" s="249" t="s">
        <v>233</v>
      </c>
      <c r="E221" s="271" t="s">
        <v>1</v>
      </c>
      <c r="F221" s="272" t="s">
        <v>242</v>
      </c>
      <c r="G221" s="270"/>
      <c r="H221" s="273">
        <v>14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233</v>
      </c>
      <c r="AU221" s="279" t="s">
        <v>14</v>
      </c>
      <c r="AV221" s="15" t="s">
        <v>114</v>
      </c>
      <c r="AW221" s="15" t="s">
        <v>35</v>
      </c>
      <c r="AX221" s="15" t="s">
        <v>87</v>
      </c>
      <c r="AY221" s="279" t="s">
        <v>222</v>
      </c>
    </row>
    <row r="222" s="2" customFormat="1" ht="24.15" customHeight="1">
      <c r="A222" s="40"/>
      <c r="B222" s="41"/>
      <c r="C222" s="229" t="s">
        <v>326</v>
      </c>
      <c r="D222" s="229" t="s">
        <v>225</v>
      </c>
      <c r="E222" s="230" t="s">
        <v>3230</v>
      </c>
      <c r="F222" s="231" t="s">
        <v>3231</v>
      </c>
      <c r="G222" s="232" t="s">
        <v>477</v>
      </c>
      <c r="H222" s="233">
        <v>14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3232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3233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14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3225</v>
      </c>
      <c r="G224" s="259"/>
      <c r="H224" s="262">
        <v>14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14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2" customFormat="1" ht="24.15" customHeight="1">
      <c r="A226" s="40"/>
      <c r="B226" s="41"/>
      <c r="C226" s="229" t="s">
        <v>8</v>
      </c>
      <c r="D226" s="229" t="s">
        <v>225</v>
      </c>
      <c r="E226" s="230" t="s">
        <v>269</v>
      </c>
      <c r="F226" s="231" t="s">
        <v>270</v>
      </c>
      <c r="G226" s="232" t="s">
        <v>247</v>
      </c>
      <c r="H226" s="233">
        <v>197.572</v>
      </c>
      <c r="I226" s="234"/>
      <c r="J226" s="235">
        <f>ROUND(I226*H226,2)</f>
        <v>0</v>
      </c>
      <c r="K226" s="231" t="s">
        <v>229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114</v>
      </c>
      <c r="AT226" s="240" t="s">
        <v>225</v>
      </c>
      <c r="AU226" s="240" t="s">
        <v>14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114</v>
      </c>
      <c r="BM226" s="240" t="s">
        <v>3234</v>
      </c>
    </row>
    <row r="227" s="2" customFormat="1">
      <c r="A227" s="40"/>
      <c r="B227" s="41"/>
      <c r="C227" s="42"/>
      <c r="D227" s="242" t="s">
        <v>231</v>
      </c>
      <c r="E227" s="42"/>
      <c r="F227" s="243" t="s">
        <v>272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231</v>
      </c>
      <c r="AU227" s="19" t="s">
        <v>14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273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4" customFormat="1">
      <c r="A229" s="14"/>
      <c r="B229" s="258"/>
      <c r="C229" s="259"/>
      <c r="D229" s="249" t="s">
        <v>233</v>
      </c>
      <c r="E229" s="260" t="s">
        <v>1</v>
      </c>
      <c r="F229" s="261" t="s">
        <v>3235</v>
      </c>
      <c r="G229" s="259"/>
      <c r="H229" s="262">
        <v>98.786000000000001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233</v>
      </c>
      <c r="AU229" s="268" t="s">
        <v>14</v>
      </c>
      <c r="AV229" s="14" t="s">
        <v>89</v>
      </c>
      <c r="AW229" s="14" t="s">
        <v>35</v>
      </c>
      <c r="AX229" s="14" t="s">
        <v>80</v>
      </c>
      <c r="AY229" s="268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2985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3235</v>
      </c>
      <c r="G231" s="259"/>
      <c r="H231" s="262">
        <v>98.786000000000001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14</v>
      </c>
      <c r="AV231" s="14" t="s">
        <v>89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197.572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2" customFormat="1" ht="33" customHeight="1">
      <c r="A233" s="40"/>
      <c r="B233" s="41"/>
      <c r="C233" s="229" t="s">
        <v>243</v>
      </c>
      <c r="D233" s="229" t="s">
        <v>225</v>
      </c>
      <c r="E233" s="230" t="s">
        <v>3236</v>
      </c>
      <c r="F233" s="231" t="s">
        <v>3237</v>
      </c>
      <c r="G233" s="232" t="s">
        <v>477</v>
      </c>
      <c r="H233" s="233">
        <v>280</v>
      </c>
      <c r="I233" s="234"/>
      <c r="J233" s="235">
        <f>ROUND(I233*H233,2)</f>
        <v>0</v>
      </c>
      <c r="K233" s="231" t="s">
        <v>229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114</v>
      </c>
      <c r="AT233" s="240" t="s">
        <v>225</v>
      </c>
      <c r="AU233" s="240" t="s">
        <v>14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114</v>
      </c>
      <c r="BM233" s="240" t="s">
        <v>3238</v>
      </c>
    </row>
    <row r="234" s="2" customFormat="1">
      <c r="A234" s="40"/>
      <c r="B234" s="41"/>
      <c r="C234" s="42"/>
      <c r="D234" s="242" t="s">
        <v>231</v>
      </c>
      <c r="E234" s="42"/>
      <c r="F234" s="243" t="s">
        <v>3239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231</v>
      </c>
      <c r="AU234" s="19" t="s">
        <v>14</v>
      </c>
    </row>
    <row r="235" s="14" customFormat="1">
      <c r="A235" s="14"/>
      <c r="B235" s="258"/>
      <c r="C235" s="259"/>
      <c r="D235" s="249" t="s">
        <v>233</v>
      </c>
      <c r="E235" s="260" t="s">
        <v>1</v>
      </c>
      <c r="F235" s="261" t="s">
        <v>3240</v>
      </c>
      <c r="G235" s="259"/>
      <c r="H235" s="262">
        <v>280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233</v>
      </c>
      <c r="AU235" s="268" t="s">
        <v>14</v>
      </c>
      <c r="AV235" s="14" t="s">
        <v>89</v>
      </c>
      <c r="AW235" s="14" t="s">
        <v>35</v>
      </c>
      <c r="AX235" s="14" t="s">
        <v>80</v>
      </c>
      <c r="AY235" s="268" t="s">
        <v>222</v>
      </c>
    </row>
    <row r="236" s="15" customFormat="1">
      <c r="A236" s="15"/>
      <c r="B236" s="269"/>
      <c r="C236" s="270"/>
      <c r="D236" s="249" t="s">
        <v>233</v>
      </c>
      <c r="E236" s="271" t="s">
        <v>1</v>
      </c>
      <c r="F236" s="272" t="s">
        <v>242</v>
      </c>
      <c r="G236" s="270"/>
      <c r="H236" s="273">
        <v>280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233</v>
      </c>
      <c r="AU236" s="279" t="s">
        <v>14</v>
      </c>
      <c r="AV236" s="15" t="s">
        <v>114</v>
      </c>
      <c r="AW236" s="15" t="s">
        <v>35</v>
      </c>
      <c r="AX236" s="15" t="s">
        <v>87</v>
      </c>
      <c r="AY236" s="279" t="s">
        <v>222</v>
      </c>
    </row>
    <row r="237" s="2" customFormat="1" ht="33" customHeight="1">
      <c r="A237" s="40"/>
      <c r="B237" s="41"/>
      <c r="C237" s="229" t="s">
        <v>349</v>
      </c>
      <c r="D237" s="229" t="s">
        <v>225</v>
      </c>
      <c r="E237" s="230" t="s">
        <v>3241</v>
      </c>
      <c r="F237" s="231" t="s">
        <v>3242</v>
      </c>
      <c r="G237" s="232" t="s">
        <v>477</v>
      </c>
      <c r="H237" s="233">
        <v>280</v>
      </c>
      <c r="I237" s="234"/>
      <c r="J237" s="235">
        <f>ROUND(I237*H237,2)</f>
        <v>0</v>
      </c>
      <c r="K237" s="231" t="s">
        <v>229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114</v>
      </c>
      <c r="AT237" s="240" t="s">
        <v>225</v>
      </c>
      <c r="AU237" s="240" t="s">
        <v>14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3243</v>
      </c>
    </row>
    <row r="238" s="2" customFormat="1">
      <c r="A238" s="40"/>
      <c r="B238" s="41"/>
      <c r="C238" s="42"/>
      <c r="D238" s="242" t="s">
        <v>231</v>
      </c>
      <c r="E238" s="42"/>
      <c r="F238" s="243" t="s">
        <v>3244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231</v>
      </c>
      <c r="AU238" s="19" t="s">
        <v>14</v>
      </c>
    </row>
    <row r="239" s="14" customFormat="1">
      <c r="A239" s="14"/>
      <c r="B239" s="258"/>
      <c r="C239" s="259"/>
      <c r="D239" s="249" t="s">
        <v>233</v>
      </c>
      <c r="E239" s="260" t="s">
        <v>1</v>
      </c>
      <c r="F239" s="261" t="s">
        <v>3240</v>
      </c>
      <c r="G239" s="259"/>
      <c r="H239" s="262">
        <v>280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14</v>
      </c>
      <c r="AV239" s="14" t="s">
        <v>89</v>
      </c>
      <c r="AW239" s="14" t="s">
        <v>35</v>
      </c>
      <c r="AX239" s="14" t="s">
        <v>80</v>
      </c>
      <c r="AY239" s="268" t="s">
        <v>222</v>
      </c>
    </row>
    <row r="240" s="15" customFormat="1">
      <c r="A240" s="15"/>
      <c r="B240" s="269"/>
      <c r="C240" s="270"/>
      <c r="D240" s="249" t="s">
        <v>233</v>
      </c>
      <c r="E240" s="271" t="s">
        <v>1</v>
      </c>
      <c r="F240" s="272" t="s">
        <v>242</v>
      </c>
      <c r="G240" s="270"/>
      <c r="H240" s="273">
        <v>280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233</v>
      </c>
      <c r="AU240" s="279" t="s">
        <v>14</v>
      </c>
      <c r="AV240" s="15" t="s">
        <v>114</v>
      </c>
      <c r="AW240" s="15" t="s">
        <v>35</v>
      </c>
      <c r="AX240" s="15" t="s">
        <v>87</v>
      </c>
      <c r="AY240" s="279" t="s">
        <v>222</v>
      </c>
    </row>
    <row r="241" s="2" customFormat="1" ht="24.15" customHeight="1">
      <c r="A241" s="40"/>
      <c r="B241" s="41"/>
      <c r="C241" s="229" t="s">
        <v>361</v>
      </c>
      <c r="D241" s="229" t="s">
        <v>225</v>
      </c>
      <c r="E241" s="230" t="s">
        <v>3245</v>
      </c>
      <c r="F241" s="231" t="s">
        <v>3246</v>
      </c>
      <c r="G241" s="232" t="s">
        <v>477</v>
      </c>
      <c r="H241" s="233">
        <v>280</v>
      </c>
      <c r="I241" s="234"/>
      <c r="J241" s="235">
        <f>ROUND(I241*H241,2)</f>
        <v>0</v>
      </c>
      <c r="K241" s="231" t="s">
        <v>229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114</v>
      </c>
      <c r="AT241" s="240" t="s">
        <v>225</v>
      </c>
      <c r="AU241" s="240" t="s">
        <v>14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114</v>
      </c>
      <c r="BM241" s="240" t="s">
        <v>3247</v>
      </c>
    </row>
    <row r="242" s="2" customFormat="1">
      <c r="A242" s="40"/>
      <c r="B242" s="41"/>
      <c r="C242" s="42"/>
      <c r="D242" s="242" t="s">
        <v>231</v>
      </c>
      <c r="E242" s="42"/>
      <c r="F242" s="243" t="s">
        <v>3248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231</v>
      </c>
      <c r="AU242" s="19" t="s">
        <v>14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3240</v>
      </c>
      <c r="G243" s="259"/>
      <c r="H243" s="262">
        <v>280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280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37.8" customHeight="1">
      <c r="A245" s="40"/>
      <c r="B245" s="41"/>
      <c r="C245" s="229" t="s">
        <v>267</v>
      </c>
      <c r="D245" s="229" t="s">
        <v>225</v>
      </c>
      <c r="E245" s="230" t="s">
        <v>294</v>
      </c>
      <c r="F245" s="231" t="s">
        <v>295</v>
      </c>
      <c r="G245" s="232" t="s">
        <v>247</v>
      </c>
      <c r="H245" s="233">
        <v>80.439999999999998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3249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297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2978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3250</v>
      </c>
      <c r="G250" s="259"/>
      <c r="H250" s="262">
        <v>179.226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14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3251</v>
      </c>
      <c r="G251" s="259"/>
      <c r="H251" s="262">
        <v>-98.786000000000001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80.439999999999998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14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37.8" customHeight="1">
      <c r="A253" s="40"/>
      <c r="B253" s="41"/>
      <c r="C253" s="229" t="s">
        <v>316</v>
      </c>
      <c r="D253" s="229" t="s">
        <v>225</v>
      </c>
      <c r="E253" s="230" t="s">
        <v>300</v>
      </c>
      <c r="F253" s="231" t="s">
        <v>301</v>
      </c>
      <c r="G253" s="232" t="s">
        <v>247</v>
      </c>
      <c r="H253" s="233">
        <v>884.84000000000003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114</v>
      </c>
      <c r="AT253" s="240" t="s">
        <v>225</v>
      </c>
      <c r="AU253" s="240" t="s">
        <v>14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3252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303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14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234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2978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237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4" customFormat="1">
      <c r="A258" s="14"/>
      <c r="B258" s="258"/>
      <c r="C258" s="259"/>
      <c r="D258" s="249" t="s">
        <v>233</v>
      </c>
      <c r="E258" s="260" t="s">
        <v>1</v>
      </c>
      <c r="F258" s="261" t="s">
        <v>3253</v>
      </c>
      <c r="G258" s="259"/>
      <c r="H258" s="262">
        <v>884.84000000000003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233</v>
      </c>
      <c r="AU258" s="268" t="s">
        <v>14</v>
      </c>
      <c r="AV258" s="14" t="s">
        <v>89</v>
      </c>
      <c r="AW258" s="14" t="s">
        <v>35</v>
      </c>
      <c r="AX258" s="14" t="s">
        <v>80</v>
      </c>
      <c r="AY258" s="268" t="s">
        <v>222</v>
      </c>
    </row>
    <row r="259" s="15" customFormat="1">
      <c r="A259" s="15"/>
      <c r="B259" s="269"/>
      <c r="C259" s="270"/>
      <c r="D259" s="249" t="s">
        <v>233</v>
      </c>
      <c r="E259" s="271" t="s">
        <v>1</v>
      </c>
      <c r="F259" s="272" t="s">
        <v>242</v>
      </c>
      <c r="G259" s="270"/>
      <c r="H259" s="273">
        <v>884.84000000000003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233</v>
      </c>
      <c r="AU259" s="279" t="s">
        <v>14</v>
      </c>
      <c r="AV259" s="15" t="s">
        <v>114</v>
      </c>
      <c r="AW259" s="15" t="s">
        <v>35</v>
      </c>
      <c r="AX259" s="15" t="s">
        <v>87</v>
      </c>
      <c r="AY259" s="279" t="s">
        <v>222</v>
      </c>
    </row>
    <row r="260" s="2" customFormat="1" ht="24.15" customHeight="1">
      <c r="A260" s="40"/>
      <c r="B260" s="41"/>
      <c r="C260" s="229" t="s">
        <v>347</v>
      </c>
      <c r="D260" s="229" t="s">
        <v>225</v>
      </c>
      <c r="E260" s="230" t="s">
        <v>306</v>
      </c>
      <c r="F260" s="231" t="s">
        <v>307</v>
      </c>
      <c r="G260" s="232" t="s">
        <v>247</v>
      </c>
      <c r="H260" s="233">
        <v>98.786000000000001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3254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309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14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311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3235</v>
      </c>
      <c r="G263" s="259"/>
      <c r="H263" s="262">
        <v>98.786000000000001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98.786000000000001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12" customFormat="1" ht="20.88" customHeight="1">
      <c r="A265" s="12"/>
      <c r="B265" s="213"/>
      <c r="C265" s="214"/>
      <c r="D265" s="215" t="s">
        <v>79</v>
      </c>
      <c r="E265" s="227" t="s">
        <v>316</v>
      </c>
      <c r="F265" s="227" t="s">
        <v>317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SUM(P266:P304)</f>
        <v>0</v>
      </c>
      <c r="Q265" s="221"/>
      <c r="R265" s="222">
        <f>SUM(R266:R304)</f>
        <v>95.308000000000007</v>
      </c>
      <c r="S265" s="221"/>
      <c r="T265" s="223">
        <f>SUM(T266:T304)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79</v>
      </c>
      <c r="AU265" s="225" t="s">
        <v>89</v>
      </c>
      <c r="AY265" s="224" t="s">
        <v>222</v>
      </c>
      <c r="BK265" s="226">
        <f>SUM(BK266:BK304)</f>
        <v>0</v>
      </c>
    </row>
    <row r="266" s="2" customFormat="1" ht="33" customHeight="1">
      <c r="A266" s="40"/>
      <c r="B266" s="41"/>
      <c r="C266" s="229" t="s">
        <v>381</v>
      </c>
      <c r="D266" s="229" t="s">
        <v>225</v>
      </c>
      <c r="E266" s="230" t="s">
        <v>327</v>
      </c>
      <c r="F266" s="231" t="s">
        <v>328</v>
      </c>
      <c r="G266" s="232" t="s">
        <v>329</v>
      </c>
      <c r="H266" s="233">
        <v>144.792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3255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331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14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3256</v>
      </c>
      <c r="G268" s="259"/>
      <c r="H268" s="262">
        <v>144.792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144.792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16.5" customHeight="1">
      <c r="A270" s="40"/>
      <c r="B270" s="41"/>
      <c r="C270" s="229" t="s">
        <v>388</v>
      </c>
      <c r="D270" s="229" t="s">
        <v>225</v>
      </c>
      <c r="E270" s="230" t="s">
        <v>333</v>
      </c>
      <c r="F270" s="231" t="s">
        <v>334</v>
      </c>
      <c r="G270" s="232" t="s">
        <v>247</v>
      </c>
      <c r="H270" s="233">
        <v>179.226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3257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337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3235</v>
      </c>
      <c r="G273" s="259"/>
      <c r="H273" s="262">
        <v>98.786000000000001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14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2993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4" customFormat="1">
      <c r="A275" s="14"/>
      <c r="B275" s="258"/>
      <c r="C275" s="259"/>
      <c r="D275" s="249" t="s">
        <v>233</v>
      </c>
      <c r="E275" s="260" t="s">
        <v>1</v>
      </c>
      <c r="F275" s="261" t="s">
        <v>3258</v>
      </c>
      <c r="G275" s="259"/>
      <c r="H275" s="262">
        <v>80.439999999999998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233</v>
      </c>
      <c r="AU275" s="268" t="s">
        <v>14</v>
      </c>
      <c r="AV275" s="14" t="s">
        <v>89</v>
      </c>
      <c r="AW275" s="14" t="s">
        <v>35</v>
      </c>
      <c r="AX275" s="14" t="s">
        <v>80</v>
      </c>
      <c r="AY275" s="268" t="s">
        <v>222</v>
      </c>
    </row>
    <row r="276" s="15" customFormat="1">
      <c r="A276" s="15"/>
      <c r="B276" s="269"/>
      <c r="C276" s="270"/>
      <c r="D276" s="249" t="s">
        <v>233</v>
      </c>
      <c r="E276" s="271" t="s">
        <v>1</v>
      </c>
      <c r="F276" s="272" t="s">
        <v>242</v>
      </c>
      <c r="G276" s="270"/>
      <c r="H276" s="273">
        <v>179.226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233</v>
      </c>
      <c r="AU276" s="279" t="s">
        <v>14</v>
      </c>
      <c r="AV276" s="15" t="s">
        <v>114</v>
      </c>
      <c r="AW276" s="15" t="s">
        <v>35</v>
      </c>
      <c r="AX276" s="15" t="s">
        <v>87</v>
      </c>
      <c r="AY276" s="279" t="s">
        <v>222</v>
      </c>
    </row>
    <row r="277" s="2" customFormat="1" ht="24.15" customHeight="1">
      <c r="A277" s="40"/>
      <c r="B277" s="41"/>
      <c r="C277" s="229" t="s">
        <v>7</v>
      </c>
      <c r="D277" s="229" t="s">
        <v>225</v>
      </c>
      <c r="E277" s="230" t="s">
        <v>342</v>
      </c>
      <c r="F277" s="231" t="s">
        <v>343</v>
      </c>
      <c r="G277" s="232" t="s">
        <v>247</v>
      </c>
      <c r="H277" s="233">
        <v>98.786000000000001</v>
      </c>
      <c r="I277" s="234"/>
      <c r="J277" s="235">
        <f>ROUND(I277*H277,2)</f>
        <v>0</v>
      </c>
      <c r="K277" s="231" t="s">
        <v>229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114</v>
      </c>
      <c r="AT277" s="240" t="s">
        <v>225</v>
      </c>
      <c r="AU277" s="240" t="s">
        <v>14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114</v>
      </c>
      <c r="BM277" s="240" t="s">
        <v>318</v>
      </c>
    </row>
    <row r="278" s="2" customFormat="1">
      <c r="A278" s="40"/>
      <c r="B278" s="41"/>
      <c r="C278" s="42"/>
      <c r="D278" s="242" t="s">
        <v>231</v>
      </c>
      <c r="E278" s="42"/>
      <c r="F278" s="243" t="s">
        <v>344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231</v>
      </c>
      <c r="AU278" s="19" t="s">
        <v>14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234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3" customFormat="1">
      <c r="A280" s="13"/>
      <c r="B280" s="247"/>
      <c r="C280" s="248"/>
      <c r="D280" s="249" t="s">
        <v>233</v>
      </c>
      <c r="E280" s="250" t="s">
        <v>1</v>
      </c>
      <c r="F280" s="251" t="s">
        <v>2978</v>
      </c>
      <c r="G280" s="248"/>
      <c r="H280" s="250" t="s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233</v>
      </c>
      <c r="AU280" s="257" t="s">
        <v>14</v>
      </c>
      <c r="AV280" s="13" t="s">
        <v>87</v>
      </c>
      <c r="AW280" s="13" t="s">
        <v>35</v>
      </c>
      <c r="AX280" s="13" t="s">
        <v>80</v>
      </c>
      <c r="AY280" s="257" t="s">
        <v>222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237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3259</v>
      </c>
      <c r="G282" s="259"/>
      <c r="H282" s="262">
        <v>179.226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14</v>
      </c>
      <c r="AV282" s="14" t="s">
        <v>89</v>
      </c>
      <c r="AW282" s="14" t="s">
        <v>35</v>
      </c>
      <c r="AX282" s="14" t="s">
        <v>80</v>
      </c>
      <c r="AY282" s="268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3260</v>
      </c>
      <c r="G283" s="259"/>
      <c r="H283" s="262">
        <v>-47.654000000000003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14</v>
      </c>
      <c r="AV283" s="14" t="s">
        <v>89</v>
      </c>
      <c r="AW283" s="14" t="s">
        <v>35</v>
      </c>
      <c r="AX283" s="14" t="s">
        <v>80</v>
      </c>
      <c r="AY283" s="268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3261</v>
      </c>
      <c r="G284" s="259"/>
      <c r="H284" s="262">
        <v>-12.962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14</v>
      </c>
      <c r="AV284" s="14" t="s">
        <v>89</v>
      </c>
      <c r="AW284" s="14" t="s">
        <v>35</v>
      </c>
      <c r="AX284" s="14" t="s">
        <v>80</v>
      </c>
      <c r="AY284" s="268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3262</v>
      </c>
      <c r="G285" s="259"/>
      <c r="H285" s="262">
        <v>-13.824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3263</v>
      </c>
      <c r="G286" s="259"/>
      <c r="H286" s="262">
        <v>-6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98.786000000000001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2" customFormat="1" ht="24.15" customHeight="1">
      <c r="A288" s="40"/>
      <c r="B288" s="41"/>
      <c r="C288" s="229" t="s">
        <v>397</v>
      </c>
      <c r="D288" s="229" t="s">
        <v>225</v>
      </c>
      <c r="E288" s="230" t="s">
        <v>2994</v>
      </c>
      <c r="F288" s="231" t="s">
        <v>2995</v>
      </c>
      <c r="G288" s="232" t="s">
        <v>247</v>
      </c>
      <c r="H288" s="233">
        <v>47.654000000000003</v>
      </c>
      <c r="I288" s="234"/>
      <c r="J288" s="235">
        <f>ROUND(I288*H288,2)</f>
        <v>0</v>
      </c>
      <c r="K288" s="231" t="s">
        <v>229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114</v>
      </c>
      <c r="AT288" s="240" t="s">
        <v>225</v>
      </c>
      <c r="AU288" s="240" t="s">
        <v>14</v>
      </c>
      <c r="AY288" s="19" t="s">
        <v>222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87</v>
      </c>
      <c r="BK288" s="241">
        <f>ROUND(I288*H288,2)</f>
        <v>0</v>
      </c>
      <c r="BL288" s="19" t="s">
        <v>114</v>
      </c>
      <c r="BM288" s="240" t="s">
        <v>8</v>
      </c>
    </row>
    <row r="289" s="2" customFormat="1">
      <c r="A289" s="40"/>
      <c r="B289" s="41"/>
      <c r="C289" s="42"/>
      <c r="D289" s="242" t="s">
        <v>231</v>
      </c>
      <c r="E289" s="42"/>
      <c r="F289" s="243" t="s">
        <v>2996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231</v>
      </c>
      <c r="AU289" s="19" t="s">
        <v>14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234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14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2978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237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14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3208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3264</v>
      </c>
      <c r="G294" s="259"/>
      <c r="H294" s="262">
        <v>2.6400000000000001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3210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3265</v>
      </c>
      <c r="G296" s="259"/>
      <c r="H296" s="262">
        <v>7.9649999999999999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3212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14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4" customFormat="1">
      <c r="A298" s="14"/>
      <c r="B298" s="258"/>
      <c r="C298" s="259"/>
      <c r="D298" s="249" t="s">
        <v>233</v>
      </c>
      <c r="E298" s="260" t="s">
        <v>1</v>
      </c>
      <c r="F298" s="261" t="s">
        <v>3266</v>
      </c>
      <c r="G298" s="259"/>
      <c r="H298" s="262">
        <v>13.208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233</v>
      </c>
      <c r="AU298" s="268" t="s">
        <v>14</v>
      </c>
      <c r="AV298" s="14" t="s">
        <v>89</v>
      </c>
      <c r="AW298" s="14" t="s">
        <v>35</v>
      </c>
      <c r="AX298" s="14" t="s">
        <v>80</v>
      </c>
      <c r="AY298" s="268" t="s">
        <v>222</v>
      </c>
    </row>
    <row r="299" s="13" customFormat="1">
      <c r="A299" s="13"/>
      <c r="B299" s="247"/>
      <c r="C299" s="248"/>
      <c r="D299" s="249" t="s">
        <v>233</v>
      </c>
      <c r="E299" s="250" t="s">
        <v>1</v>
      </c>
      <c r="F299" s="251" t="s">
        <v>3214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233</v>
      </c>
      <c r="AU299" s="257" t="s">
        <v>14</v>
      </c>
      <c r="AV299" s="13" t="s">
        <v>87</v>
      </c>
      <c r="AW299" s="13" t="s">
        <v>35</v>
      </c>
      <c r="AX299" s="13" t="s">
        <v>80</v>
      </c>
      <c r="AY299" s="257" t="s">
        <v>222</v>
      </c>
    </row>
    <row r="300" s="14" customFormat="1">
      <c r="A300" s="14"/>
      <c r="B300" s="258"/>
      <c r="C300" s="259"/>
      <c r="D300" s="249" t="s">
        <v>233</v>
      </c>
      <c r="E300" s="260" t="s">
        <v>1</v>
      </c>
      <c r="F300" s="261" t="s">
        <v>3267</v>
      </c>
      <c r="G300" s="259"/>
      <c r="H300" s="262">
        <v>23.841000000000001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233</v>
      </c>
      <c r="AU300" s="268" t="s">
        <v>14</v>
      </c>
      <c r="AV300" s="14" t="s">
        <v>89</v>
      </c>
      <c r="AW300" s="14" t="s">
        <v>35</v>
      </c>
      <c r="AX300" s="14" t="s">
        <v>80</v>
      </c>
      <c r="AY300" s="268" t="s">
        <v>222</v>
      </c>
    </row>
    <row r="301" s="15" customFormat="1">
      <c r="A301" s="15"/>
      <c r="B301" s="269"/>
      <c r="C301" s="270"/>
      <c r="D301" s="249" t="s">
        <v>233</v>
      </c>
      <c r="E301" s="271" t="s">
        <v>1</v>
      </c>
      <c r="F301" s="272" t="s">
        <v>242</v>
      </c>
      <c r="G301" s="270"/>
      <c r="H301" s="273">
        <v>47.654000000000003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233</v>
      </c>
      <c r="AU301" s="279" t="s">
        <v>14</v>
      </c>
      <c r="AV301" s="15" t="s">
        <v>114</v>
      </c>
      <c r="AW301" s="15" t="s">
        <v>35</v>
      </c>
      <c r="AX301" s="15" t="s">
        <v>87</v>
      </c>
      <c r="AY301" s="279" t="s">
        <v>222</v>
      </c>
    </row>
    <row r="302" s="2" customFormat="1" ht="16.5" customHeight="1">
      <c r="A302" s="40"/>
      <c r="B302" s="41"/>
      <c r="C302" s="280" t="s">
        <v>405</v>
      </c>
      <c r="D302" s="280" t="s">
        <v>367</v>
      </c>
      <c r="E302" s="281" t="s">
        <v>2998</v>
      </c>
      <c r="F302" s="282" t="s">
        <v>2999</v>
      </c>
      <c r="G302" s="283" t="s">
        <v>329</v>
      </c>
      <c r="H302" s="284">
        <v>95.308000000000007</v>
      </c>
      <c r="I302" s="285"/>
      <c r="J302" s="286">
        <f>ROUND(I302*H302,2)</f>
        <v>0</v>
      </c>
      <c r="K302" s="282" t="s">
        <v>229</v>
      </c>
      <c r="L302" s="287"/>
      <c r="M302" s="288" t="s">
        <v>1</v>
      </c>
      <c r="N302" s="289" t="s">
        <v>45</v>
      </c>
      <c r="O302" s="93"/>
      <c r="P302" s="238">
        <f>O302*H302</f>
        <v>0</v>
      </c>
      <c r="Q302" s="238">
        <v>1</v>
      </c>
      <c r="R302" s="238">
        <f>Q302*H302</f>
        <v>95.308000000000007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299</v>
      </c>
      <c r="AT302" s="240" t="s">
        <v>367</v>
      </c>
      <c r="AU302" s="240" t="s">
        <v>14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349</v>
      </c>
    </row>
    <row r="303" s="14" customFormat="1">
      <c r="A303" s="14"/>
      <c r="B303" s="258"/>
      <c r="C303" s="259"/>
      <c r="D303" s="249" t="s">
        <v>233</v>
      </c>
      <c r="E303" s="260" t="s">
        <v>1</v>
      </c>
      <c r="F303" s="261" t="s">
        <v>3268</v>
      </c>
      <c r="G303" s="259"/>
      <c r="H303" s="262">
        <v>95.308000000000007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233</v>
      </c>
      <c r="AU303" s="268" t="s">
        <v>14</v>
      </c>
      <c r="AV303" s="14" t="s">
        <v>89</v>
      </c>
      <c r="AW303" s="14" t="s">
        <v>35</v>
      </c>
      <c r="AX303" s="14" t="s">
        <v>80</v>
      </c>
      <c r="AY303" s="268" t="s">
        <v>222</v>
      </c>
    </row>
    <row r="304" s="15" customFormat="1">
      <c r="A304" s="15"/>
      <c r="B304" s="269"/>
      <c r="C304" s="270"/>
      <c r="D304" s="249" t="s">
        <v>233</v>
      </c>
      <c r="E304" s="271" t="s">
        <v>1</v>
      </c>
      <c r="F304" s="272" t="s">
        <v>242</v>
      </c>
      <c r="G304" s="270"/>
      <c r="H304" s="273">
        <v>95.308000000000007</v>
      </c>
      <c r="I304" s="274"/>
      <c r="J304" s="270"/>
      <c r="K304" s="270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233</v>
      </c>
      <c r="AU304" s="279" t="s">
        <v>14</v>
      </c>
      <c r="AV304" s="15" t="s">
        <v>114</v>
      </c>
      <c r="AW304" s="15" t="s">
        <v>35</v>
      </c>
      <c r="AX304" s="15" t="s">
        <v>87</v>
      </c>
      <c r="AY304" s="279" t="s">
        <v>222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14</v>
      </c>
      <c r="F305" s="227" t="s">
        <v>448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7.4809599999999996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87</v>
      </c>
      <c r="AT305" s="225" t="s">
        <v>79</v>
      </c>
      <c r="AU305" s="225" t="s">
        <v>87</v>
      </c>
      <c r="AY305" s="224" t="s">
        <v>222</v>
      </c>
      <c r="BK305" s="226">
        <f>BK306</f>
        <v>0</v>
      </c>
    </row>
    <row r="306" s="12" customFormat="1" ht="20.88" customHeight="1">
      <c r="A306" s="12"/>
      <c r="B306" s="213"/>
      <c r="C306" s="214"/>
      <c r="D306" s="215" t="s">
        <v>79</v>
      </c>
      <c r="E306" s="227" t="s">
        <v>499</v>
      </c>
      <c r="F306" s="227" t="s">
        <v>3269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SUM(P307:P334)</f>
        <v>0</v>
      </c>
      <c r="Q306" s="221"/>
      <c r="R306" s="222">
        <f>SUM(R307:R334)</f>
        <v>7.4809599999999996</v>
      </c>
      <c r="S306" s="221"/>
      <c r="T306" s="223">
        <f>SUM(T307:T334)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87</v>
      </c>
      <c r="AT306" s="225" t="s">
        <v>79</v>
      </c>
      <c r="AU306" s="225" t="s">
        <v>89</v>
      </c>
      <c r="AY306" s="224" t="s">
        <v>222</v>
      </c>
      <c r="BK306" s="226">
        <f>SUM(BK307:BK334)</f>
        <v>0</v>
      </c>
    </row>
    <row r="307" s="2" customFormat="1" ht="33" customHeight="1">
      <c r="A307" s="40"/>
      <c r="B307" s="41"/>
      <c r="C307" s="229" t="s">
        <v>412</v>
      </c>
      <c r="D307" s="229" t="s">
        <v>225</v>
      </c>
      <c r="E307" s="230" t="s">
        <v>3270</v>
      </c>
      <c r="F307" s="231" t="s">
        <v>3271</v>
      </c>
      <c r="G307" s="232" t="s">
        <v>477</v>
      </c>
      <c r="H307" s="233">
        <v>1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3.61896</v>
      </c>
      <c r="R307" s="238">
        <f>Q307*H307</f>
        <v>3.61896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114</v>
      </c>
      <c r="AT307" s="240" t="s">
        <v>225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267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3272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2978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14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14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1142</v>
      </c>
      <c r="G312" s="259"/>
      <c r="H312" s="262">
        <v>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14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14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418</v>
      </c>
      <c r="D314" s="229" t="s">
        <v>225</v>
      </c>
      <c r="E314" s="230" t="s">
        <v>3273</v>
      </c>
      <c r="F314" s="231" t="s">
        <v>3274</v>
      </c>
      <c r="G314" s="232" t="s">
        <v>477</v>
      </c>
      <c r="H314" s="233">
        <v>1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114</v>
      </c>
      <c r="AT314" s="240" t="s">
        <v>225</v>
      </c>
      <c r="AU314" s="240" t="s">
        <v>14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114</v>
      </c>
      <c r="BM314" s="240" t="s">
        <v>347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3275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14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234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2978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3" customFormat="1">
      <c r="A318" s="13"/>
      <c r="B318" s="247"/>
      <c r="C318" s="248"/>
      <c r="D318" s="249" t="s">
        <v>233</v>
      </c>
      <c r="E318" s="250" t="s">
        <v>1</v>
      </c>
      <c r="F318" s="251" t="s">
        <v>237</v>
      </c>
      <c r="G318" s="248"/>
      <c r="H318" s="250" t="s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233</v>
      </c>
      <c r="AU318" s="257" t="s">
        <v>14</v>
      </c>
      <c r="AV318" s="13" t="s">
        <v>87</v>
      </c>
      <c r="AW318" s="13" t="s">
        <v>35</v>
      </c>
      <c r="AX318" s="13" t="s">
        <v>80</v>
      </c>
      <c r="AY318" s="257" t="s">
        <v>222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1142</v>
      </c>
      <c r="G319" s="259"/>
      <c r="H319" s="262">
        <v>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14</v>
      </c>
      <c r="AV319" s="14" t="s">
        <v>89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1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80" t="s">
        <v>423</v>
      </c>
      <c r="D321" s="280" t="s">
        <v>367</v>
      </c>
      <c r="E321" s="281" t="s">
        <v>3276</v>
      </c>
      <c r="F321" s="282" t="s">
        <v>3277</v>
      </c>
      <c r="G321" s="283" t="s">
        <v>477</v>
      </c>
      <c r="H321" s="284">
        <v>1</v>
      </c>
      <c r="I321" s="285"/>
      <c r="J321" s="286">
        <f>ROUND(I321*H321,2)</f>
        <v>0</v>
      </c>
      <c r="K321" s="282" t="s">
        <v>229</v>
      </c>
      <c r="L321" s="287"/>
      <c r="M321" s="288" t="s">
        <v>1</v>
      </c>
      <c r="N321" s="289" t="s">
        <v>45</v>
      </c>
      <c r="O321" s="93"/>
      <c r="P321" s="238">
        <f>O321*H321</f>
        <v>0</v>
      </c>
      <c r="Q321" s="238">
        <v>3.7949999999999999</v>
      </c>
      <c r="R321" s="238">
        <f>Q321*H321</f>
        <v>3.7949999999999999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299</v>
      </c>
      <c r="AT321" s="240" t="s">
        <v>367</v>
      </c>
      <c r="AU321" s="240" t="s">
        <v>14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114</v>
      </c>
      <c r="BM321" s="240" t="s">
        <v>388</v>
      </c>
    </row>
    <row r="322" s="13" customFormat="1">
      <c r="A322" s="13"/>
      <c r="B322" s="247"/>
      <c r="C322" s="248"/>
      <c r="D322" s="249" t="s">
        <v>233</v>
      </c>
      <c r="E322" s="250" t="s">
        <v>1</v>
      </c>
      <c r="F322" s="251" t="s">
        <v>234</v>
      </c>
      <c r="G322" s="248"/>
      <c r="H322" s="250" t="s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233</v>
      </c>
      <c r="AU322" s="257" t="s">
        <v>14</v>
      </c>
      <c r="AV322" s="13" t="s">
        <v>87</v>
      </c>
      <c r="AW322" s="13" t="s">
        <v>35</v>
      </c>
      <c r="AX322" s="13" t="s">
        <v>80</v>
      </c>
      <c r="AY322" s="257" t="s">
        <v>222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2978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237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14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14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29" t="s">
        <v>403</v>
      </c>
      <c r="D327" s="229" t="s">
        <v>225</v>
      </c>
      <c r="E327" s="230" t="s">
        <v>3278</v>
      </c>
      <c r="F327" s="231" t="s">
        <v>3279</v>
      </c>
      <c r="G327" s="232" t="s">
        <v>477</v>
      </c>
      <c r="H327" s="233">
        <v>1</v>
      </c>
      <c r="I327" s="234"/>
      <c r="J327" s="235">
        <f>ROUND(I327*H327,2)</f>
        <v>0</v>
      </c>
      <c r="K327" s="231" t="s">
        <v>229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114</v>
      </c>
      <c r="AT327" s="240" t="s">
        <v>225</v>
      </c>
      <c r="AU327" s="240" t="s">
        <v>14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114</v>
      </c>
      <c r="BM327" s="240" t="s">
        <v>3280</v>
      </c>
    </row>
    <row r="328" s="2" customFormat="1">
      <c r="A328" s="40"/>
      <c r="B328" s="41"/>
      <c r="C328" s="42"/>
      <c r="D328" s="242" t="s">
        <v>231</v>
      </c>
      <c r="E328" s="42"/>
      <c r="F328" s="243" t="s">
        <v>3281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231</v>
      </c>
      <c r="AU328" s="19" t="s">
        <v>14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234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2978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3282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1142</v>
      </c>
      <c r="G332" s="259"/>
      <c r="H332" s="262">
        <v>1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89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1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2" customFormat="1" ht="24.15" customHeight="1">
      <c r="A334" s="40"/>
      <c r="B334" s="41"/>
      <c r="C334" s="280" t="s">
        <v>434</v>
      </c>
      <c r="D334" s="280" t="s">
        <v>367</v>
      </c>
      <c r="E334" s="281" t="s">
        <v>3283</v>
      </c>
      <c r="F334" s="282" t="s">
        <v>3284</v>
      </c>
      <c r="G334" s="283" t="s">
        <v>477</v>
      </c>
      <c r="H334" s="284">
        <v>1</v>
      </c>
      <c r="I334" s="285"/>
      <c r="J334" s="286">
        <f>ROUND(I334*H334,2)</f>
        <v>0</v>
      </c>
      <c r="K334" s="282" t="s">
        <v>1230</v>
      </c>
      <c r="L334" s="287"/>
      <c r="M334" s="288" t="s">
        <v>1</v>
      </c>
      <c r="N334" s="289" t="s">
        <v>45</v>
      </c>
      <c r="O334" s="93"/>
      <c r="P334" s="238">
        <f>O334*H334</f>
        <v>0</v>
      </c>
      <c r="Q334" s="238">
        <v>0.067000000000000004</v>
      </c>
      <c r="R334" s="238">
        <f>Q334*H334</f>
        <v>0.067000000000000004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299</v>
      </c>
      <c r="AT334" s="240" t="s">
        <v>367</v>
      </c>
      <c r="AU334" s="240" t="s">
        <v>14</v>
      </c>
      <c r="AY334" s="19" t="s">
        <v>222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87</v>
      </c>
      <c r="BK334" s="241">
        <f>ROUND(I334*H334,2)</f>
        <v>0</v>
      </c>
      <c r="BL334" s="19" t="s">
        <v>114</v>
      </c>
      <c r="BM334" s="240" t="s">
        <v>3285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114</v>
      </c>
      <c r="F335" s="227" t="s">
        <v>627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24.508160740000001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87</v>
      </c>
      <c r="AT335" s="225" t="s">
        <v>79</v>
      </c>
      <c r="AU335" s="225" t="s">
        <v>87</v>
      </c>
      <c r="AY335" s="224" t="s">
        <v>222</v>
      </c>
      <c r="BK335" s="226">
        <f>BK336</f>
        <v>0</v>
      </c>
    </row>
    <row r="336" s="12" customFormat="1" ht="20.88" customHeight="1">
      <c r="A336" s="12"/>
      <c r="B336" s="213"/>
      <c r="C336" s="214"/>
      <c r="D336" s="215" t="s">
        <v>79</v>
      </c>
      <c r="E336" s="227" t="s">
        <v>549</v>
      </c>
      <c r="F336" s="227" t="s">
        <v>3001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SUM(P337:P352)</f>
        <v>0</v>
      </c>
      <c r="Q336" s="221"/>
      <c r="R336" s="222">
        <f>SUM(R337:R352)</f>
        <v>24.508160740000001</v>
      </c>
      <c r="S336" s="221"/>
      <c r="T336" s="223">
        <f>SUM(T337:T352)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87</v>
      </c>
      <c r="AT336" s="225" t="s">
        <v>79</v>
      </c>
      <c r="AU336" s="225" t="s">
        <v>89</v>
      </c>
      <c r="AY336" s="224" t="s">
        <v>222</v>
      </c>
      <c r="BK336" s="226">
        <f>SUM(BK337:BK352)</f>
        <v>0</v>
      </c>
    </row>
    <row r="337" s="2" customFormat="1" ht="16.5" customHeight="1">
      <c r="A337" s="40"/>
      <c r="B337" s="41"/>
      <c r="C337" s="229" t="s">
        <v>439</v>
      </c>
      <c r="D337" s="229" t="s">
        <v>225</v>
      </c>
      <c r="E337" s="230" t="s">
        <v>3002</v>
      </c>
      <c r="F337" s="231" t="s">
        <v>3003</v>
      </c>
      <c r="G337" s="232" t="s">
        <v>247</v>
      </c>
      <c r="H337" s="233">
        <v>12.962</v>
      </c>
      <c r="I337" s="234"/>
      <c r="J337" s="235">
        <f>ROUND(I337*H337,2)</f>
        <v>0</v>
      </c>
      <c r="K337" s="231" t="s">
        <v>229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1.8907700000000001</v>
      </c>
      <c r="R337" s="238">
        <f>Q337*H337</f>
        <v>24.508160740000001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114</v>
      </c>
      <c r="AT337" s="240" t="s">
        <v>225</v>
      </c>
      <c r="AU337" s="240" t="s">
        <v>14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397</v>
      </c>
    </row>
    <row r="338" s="2" customFormat="1">
      <c r="A338" s="40"/>
      <c r="B338" s="41"/>
      <c r="C338" s="42"/>
      <c r="D338" s="242" t="s">
        <v>231</v>
      </c>
      <c r="E338" s="42"/>
      <c r="F338" s="243" t="s">
        <v>3004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231</v>
      </c>
      <c r="AU338" s="19" t="s">
        <v>14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234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14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2978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237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3208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3286</v>
      </c>
      <c r="G343" s="259"/>
      <c r="H343" s="262">
        <v>0.66000000000000003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3210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4" customFormat="1">
      <c r="A345" s="14"/>
      <c r="B345" s="258"/>
      <c r="C345" s="259"/>
      <c r="D345" s="249" t="s">
        <v>233</v>
      </c>
      <c r="E345" s="260" t="s">
        <v>1</v>
      </c>
      <c r="F345" s="261" t="s">
        <v>3287</v>
      </c>
      <c r="G345" s="259"/>
      <c r="H345" s="262">
        <v>1.77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233</v>
      </c>
      <c r="AU345" s="268" t="s">
        <v>14</v>
      </c>
      <c r="AV345" s="14" t="s">
        <v>89</v>
      </c>
      <c r="AW345" s="14" t="s">
        <v>35</v>
      </c>
      <c r="AX345" s="14" t="s">
        <v>80</v>
      </c>
      <c r="AY345" s="268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3212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3288</v>
      </c>
      <c r="G347" s="259"/>
      <c r="H347" s="262">
        <v>2.6419999999999999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14</v>
      </c>
      <c r="AV347" s="14" t="s">
        <v>89</v>
      </c>
      <c r="AW347" s="14" t="s">
        <v>35</v>
      </c>
      <c r="AX347" s="14" t="s">
        <v>80</v>
      </c>
      <c r="AY347" s="268" t="s">
        <v>222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3214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4" customFormat="1">
      <c r="A349" s="14"/>
      <c r="B349" s="258"/>
      <c r="C349" s="259"/>
      <c r="D349" s="249" t="s">
        <v>233</v>
      </c>
      <c r="E349" s="260" t="s">
        <v>1</v>
      </c>
      <c r="F349" s="261" t="s">
        <v>3289</v>
      </c>
      <c r="G349" s="259"/>
      <c r="H349" s="262">
        <v>5.298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233</v>
      </c>
      <c r="AU349" s="268" t="s">
        <v>14</v>
      </c>
      <c r="AV349" s="14" t="s">
        <v>89</v>
      </c>
      <c r="AW349" s="14" t="s">
        <v>35</v>
      </c>
      <c r="AX349" s="14" t="s">
        <v>80</v>
      </c>
      <c r="AY349" s="268" t="s">
        <v>222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3199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4" customFormat="1">
      <c r="A351" s="14"/>
      <c r="B351" s="258"/>
      <c r="C351" s="259"/>
      <c r="D351" s="249" t="s">
        <v>233</v>
      </c>
      <c r="E351" s="260" t="s">
        <v>1</v>
      </c>
      <c r="F351" s="261" t="s">
        <v>3290</v>
      </c>
      <c r="G351" s="259"/>
      <c r="H351" s="262">
        <v>2.5920000000000001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233</v>
      </c>
      <c r="AU351" s="268" t="s">
        <v>14</v>
      </c>
      <c r="AV351" s="14" t="s">
        <v>89</v>
      </c>
      <c r="AW351" s="14" t="s">
        <v>35</v>
      </c>
      <c r="AX351" s="14" t="s">
        <v>80</v>
      </c>
      <c r="AY351" s="268" t="s">
        <v>222</v>
      </c>
    </row>
    <row r="352" s="15" customFormat="1">
      <c r="A352" s="15"/>
      <c r="B352" s="269"/>
      <c r="C352" s="270"/>
      <c r="D352" s="249" t="s">
        <v>233</v>
      </c>
      <c r="E352" s="271" t="s">
        <v>1</v>
      </c>
      <c r="F352" s="272" t="s">
        <v>242</v>
      </c>
      <c r="G352" s="270"/>
      <c r="H352" s="273">
        <v>12.962</v>
      </c>
      <c r="I352" s="274"/>
      <c r="J352" s="270"/>
      <c r="K352" s="270"/>
      <c r="L352" s="275"/>
      <c r="M352" s="276"/>
      <c r="N352" s="277"/>
      <c r="O352" s="277"/>
      <c r="P352" s="277"/>
      <c r="Q352" s="277"/>
      <c r="R352" s="277"/>
      <c r="S352" s="277"/>
      <c r="T352" s="27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9" t="s">
        <v>233</v>
      </c>
      <c r="AU352" s="279" t="s">
        <v>14</v>
      </c>
      <c r="AV352" s="15" t="s">
        <v>114</v>
      </c>
      <c r="AW352" s="15" t="s">
        <v>35</v>
      </c>
      <c r="AX352" s="15" t="s">
        <v>87</v>
      </c>
      <c r="AY352" s="279" t="s">
        <v>222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299</v>
      </c>
      <c r="F353" s="227" t="s">
        <v>3011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P354+P381</f>
        <v>0</v>
      </c>
      <c r="Q353" s="221"/>
      <c r="R353" s="222">
        <f>R354+R381</f>
        <v>3.20818373</v>
      </c>
      <c r="S353" s="221"/>
      <c r="T353" s="223">
        <f>T354+T381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87</v>
      </c>
      <c r="AT353" s="225" t="s">
        <v>79</v>
      </c>
      <c r="AU353" s="225" t="s">
        <v>87</v>
      </c>
      <c r="AY353" s="224" t="s">
        <v>222</v>
      </c>
      <c r="BK353" s="226">
        <f>BK354+BK381</f>
        <v>0</v>
      </c>
    </row>
    <row r="354" s="12" customFormat="1" ht="20.88" customHeight="1">
      <c r="A354" s="12"/>
      <c r="B354" s="213"/>
      <c r="C354" s="214"/>
      <c r="D354" s="215" t="s">
        <v>79</v>
      </c>
      <c r="E354" s="227" t="s">
        <v>906</v>
      </c>
      <c r="F354" s="227" t="s">
        <v>3012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SUM(P355:P380)</f>
        <v>0</v>
      </c>
      <c r="Q354" s="221"/>
      <c r="R354" s="222">
        <f>SUM(R355:R380)</f>
        <v>0.6130563</v>
      </c>
      <c r="S354" s="221"/>
      <c r="T354" s="223">
        <f>SUM(T355:T380)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87</v>
      </c>
      <c r="AT354" s="225" t="s">
        <v>79</v>
      </c>
      <c r="AU354" s="225" t="s">
        <v>89</v>
      </c>
      <c r="AY354" s="224" t="s">
        <v>222</v>
      </c>
      <c r="BK354" s="226">
        <f>SUM(BK355:BK380)</f>
        <v>0</v>
      </c>
    </row>
    <row r="355" s="2" customFormat="1" ht="24.15" customHeight="1">
      <c r="A355" s="40"/>
      <c r="B355" s="41"/>
      <c r="C355" s="229" t="s">
        <v>443</v>
      </c>
      <c r="D355" s="229" t="s">
        <v>225</v>
      </c>
      <c r="E355" s="230" t="s">
        <v>3291</v>
      </c>
      <c r="F355" s="231" t="s">
        <v>3292</v>
      </c>
      <c r="G355" s="232" t="s">
        <v>526</v>
      </c>
      <c r="H355" s="233">
        <v>11</v>
      </c>
      <c r="I355" s="234"/>
      <c r="J355" s="235">
        <f>ROUND(I355*H355,2)</f>
        <v>0</v>
      </c>
      <c r="K355" s="231" t="s">
        <v>229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1.0000000000000001E-05</v>
      </c>
      <c r="R355" s="238">
        <f>Q355*H355</f>
        <v>0.00011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114</v>
      </c>
      <c r="AT355" s="240" t="s">
        <v>225</v>
      </c>
      <c r="AU355" s="240" t="s">
        <v>14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114</v>
      </c>
      <c r="BM355" s="240" t="s">
        <v>3293</v>
      </c>
    </row>
    <row r="356" s="2" customFormat="1">
      <c r="A356" s="40"/>
      <c r="B356" s="41"/>
      <c r="C356" s="42"/>
      <c r="D356" s="242" t="s">
        <v>231</v>
      </c>
      <c r="E356" s="42"/>
      <c r="F356" s="243" t="s">
        <v>3294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231</v>
      </c>
      <c r="AU356" s="19" t="s">
        <v>14</v>
      </c>
    </row>
    <row r="357" s="13" customFormat="1">
      <c r="A357" s="13"/>
      <c r="B357" s="247"/>
      <c r="C357" s="248"/>
      <c r="D357" s="249" t="s">
        <v>233</v>
      </c>
      <c r="E357" s="250" t="s">
        <v>1</v>
      </c>
      <c r="F357" s="251" t="s">
        <v>3208</v>
      </c>
      <c r="G357" s="248"/>
      <c r="H357" s="250" t="s">
        <v>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233</v>
      </c>
      <c r="AU357" s="257" t="s">
        <v>14</v>
      </c>
      <c r="AV357" s="13" t="s">
        <v>87</v>
      </c>
      <c r="AW357" s="13" t="s">
        <v>35</v>
      </c>
      <c r="AX357" s="13" t="s">
        <v>80</v>
      </c>
      <c r="AY357" s="257" t="s">
        <v>222</v>
      </c>
    </row>
    <row r="358" s="14" customFormat="1">
      <c r="A358" s="14"/>
      <c r="B358" s="258"/>
      <c r="C358" s="259"/>
      <c r="D358" s="249" t="s">
        <v>233</v>
      </c>
      <c r="E358" s="260" t="s">
        <v>1</v>
      </c>
      <c r="F358" s="261" t="s">
        <v>3295</v>
      </c>
      <c r="G358" s="259"/>
      <c r="H358" s="262">
        <v>11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233</v>
      </c>
      <c r="AU358" s="268" t="s">
        <v>14</v>
      </c>
      <c r="AV358" s="14" t="s">
        <v>89</v>
      </c>
      <c r="AW358" s="14" t="s">
        <v>35</v>
      </c>
      <c r="AX358" s="14" t="s">
        <v>80</v>
      </c>
      <c r="AY358" s="268" t="s">
        <v>222</v>
      </c>
    </row>
    <row r="359" s="15" customFormat="1">
      <c r="A359" s="15"/>
      <c r="B359" s="269"/>
      <c r="C359" s="270"/>
      <c r="D359" s="249" t="s">
        <v>233</v>
      </c>
      <c r="E359" s="271" t="s">
        <v>1</v>
      </c>
      <c r="F359" s="272" t="s">
        <v>242</v>
      </c>
      <c r="G359" s="270"/>
      <c r="H359" s="273">
        <v>11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233</v>
      </c>
      <c r="AU359" s="279" t="s">
        <v>14</v>
      </c>
      <c r="AV359" s="15" t="s">
        <v>114</v>
      </c>
      <c r="AW359" s="15" t="s">
        <v>35</v>
      </c>
      <c r="AX359" s="15" t="s">
        <v>87</v>
      </c>
      <c r="AY359" s="279" t="s">
        <v>222</v>
      </c>
    </row>
    <row r="360" s="2" customFormat="1" ht="24.15" customHeight="1">
      <c r="A360" s="40"/>
      <c r="B360" s="41"/>
      <c r="C360" s="280" t="s">
        <v>449</v>
      </c>
      <c r="D360" s="280" t="s">
        <v>367</v>
      </c>
      <c r="E360" s="281" t="s">
        <v>3296</v>
      </c>
      <c r="F360" s="282" t="s">
        <v>3297</v>
      </c>
      <c r="G360" s="283" t="s">
        <v>526</v>
      </c>
      <c r="H360" s="284">
        <v>11.164999999999999</v>
      </c>
      <c r="I360" s="285"/>
      <c r="J360" s="286">
        <f>ROUND(I360*H360,2)</f>
        <v>0</v>
      </c>
      <c r="K360" s="282" t="s">
        <v>229</v>
      </c>
      <c r="L360" s="287"/>
      <c r="M360" s="288" t="s">
        <v>1</v>
      </c>
      <c r="N360" s="289" t="s">
        <v>45</v>
      </c>
      <c r="O360" s="93"/>
      <c r="P360" s="238">
        <f>O360*H360</f>
        <v>0</v>
      </c>
      <c r="Q360" s="238">
        <v>0.0014</v>
      </c>
      <c r="R360" s="238">
        <f>Q360*H360</f>
        <v>0.015630999999999999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299</v>
      </c>
      <c r="AT360" s="240" t="s">
        <v>367</v>
      </c>
      <c r="AU360" s="240" t="s">
        <v>14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114</v>
      </c>
      <c r="BM360" s="240" t="s">
        <v>3298</v>
      </c>
    </row>
    <row r="361" s="14" customFormat="1">
      <c r="A361" s="14"/>
      <c r="B361" s="258"/>
      <c r="C361" s="259"/>
      <c r="D361" s="249" t="s">
        <v>233</v>
      </c>
      <c r="E361" s="259"/>
      <c r="F361" s="261" t="s">
        <v>3299</v>
      </c>
      <c r="G361" s="259"/>
      <c r="H361" s="262">
        <v>11.164999999999999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233</v>
      </c>
      <c r="AU361" s="268" t="s">
        <v>14</v>
      </c>
      <c r="AV361" s="14" t="s">
        <v>89</v>
      </c>
      <c r="AW361" s="14" t="s">
        <v>4</v>
      </c>
      <c r="AX361" s="14" t="s">
        <v>87</v>
      </c>
      <c r="AY361" s="268" t="s">
        <v>222</v>
      </c>
    </row>
    <row r="362" s="2" customFormat="1" ht="24.15" customHeight="1">
      <c r="A362" s="40"/>
      <c r="B362" s="41"/>
      <c r="C362" s="229" t="s">
        <v>468</v>
      </c>
      <c r="D362" s="229" t="s">
        <v>225</v>
      </c>
      <c r="E362" s="230" t="s">
        <v>3300</v>
      </c>
      <c r="F362" s="231" t="s">
        <v>3301</v>
      </c>
      <c r="G362" s="232" t="s">
        <v>526</v>
      </c>
      <c r="H362" s="233">
        <v>117.8</v>
      </c>
      <c r="I362" s="234"/>
      <c r="J362" s="235">
        <f>ROUND(I362*H362,2)</f>
        <v>0</v>
      </c>
      <c r="K362" s="231" t="s">
        <v>229</v>
      </c>
      <c r="L362" s="46"/>
      <c r="M362" s="236" t="s">
        <v>1</v>
      </c>
      <c r="N362" s="237" t="s">
        <v>45</v>
      </c>
      <c r="O362" s="93"/>
      <c r="P362" s="238">
        <f>O362*H362</f>
        <v>0</v>
      </c>
      <c r="Q362" s="238">
        <v>1.0000000000000001E-05</v>
      </c>
      <c r="R362" s="238">
        <f>Q362*H362</f>
        <v>0.001178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114</v>
      </c>
      <c r="AT362" s="240" t="s">
        <v>225</v>
      </c>
      <c r="AU362" s="240" t="s">
        <v>14</v>
      </c>
      <c r="AY362" s="19" t="s">
        <v>222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87</v>
      </c>
      <c r="BK362" s="241">
        <f>ROUND(I362*H362,2)</f>
        <v>0</v>
      </c>
      <c r="BL362" s="19" t="s">
        <v>114</v>
      </c>
      <c r="BM362" s="240" t="s">
        <v>3302</v>
      </c>
    </row>
    <row r="363" s="2" customFormat="1">
      <c r="A363" s="40"/>
      <c r="B363" s="41"/>
      <c r="C363" s="42"/>
      <c r="D363" s="242" t="s">
        <v>231</v>
      </c>
      <c r="E363" s="42"/>
      <c r="F363" s="243" t="s">
        <v>3303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231</v>
      </c>
      <c r="AU363" s="19" t="s">
        <v>14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3304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4" customFormat="1">
      <c r="A365" s="14"/>
      <c r="B365" s="258"/>
      <c r="C365" s="259"/>
      <c r="D365" s="249" t="s">
        <v>233</v>
      </c>
      <c r="E365" s="260" t="s">
        <v>1</v>
      </c>
      <c r="F365" s="261" t="s">
        <v>3305</v>
      </c>
      <c r="G365" s="259"/>
      <c r="H365" s="262">
        <v>29.5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233</v>
      </c>
      <c r="AU365" s="268" t="s">
        <v>14</v>
      </c>
      <c r="AV365" s="14" t="s">
        <v>89</v>
      </c>
      <c r="AW365" s="14" t="s">
        <v>35</v>
      </c>
      <c r="AX365" s="14" t="s">
        <v>80</v>
      </c>
      <c r="AY365" s="268" t="s">
        <v>222</v>
      </c>
    </row>
    <row r="366" s="13" customFormat="1">
      <c r="A366" s="13"/>
      <c r="B366" s="247"/>
      <c r="C366" s="248"/>
      <c r="D366" s="249" t="s">
        <v>233</v>
      </c>
      <c r="E366" s="250" t="s">
        <v>1</v>
      </c>
      <c r="F366" s="251" t="s">
        <v>3214</v>
      </c>
      <c r="G366" s="248"/>
      <c r="H366" s="250" t="s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233</v>
      </c>
      <c r="AU366" s="257" t="s">
        <v>14</v>
      </c>
      <c r="AV366" s="13" t="s">
        <v>87</v>
      </c>
      <c r="AW366" s="13" t="s">
        <v>35</v>
      </c>
      <c r="AX366" s="13" t="s">
        <v>80</v>
      </c>
      <c r="AY366" s="257" t="s">
        <v>222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3306</v>
      </c>
      <c r="G367" s="259"/>
      <c r="H367" s="262">
        <v>88.299999999999997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14</v>
      </c>
      <c r="AV367" s="14" t="s">
        <v>89</v>
      </c>
      <c r="AW367" s="14" t="s">
        <v>35</v>
      </c>
      <c r="AX367" s="14" t="s">
        <v>80</v>
      </c>
      <c r="AY367" s="268" t="s">
        <v>222</v>
      </c>
    </row>
    <row r="368" s="15" customFormat="1">
      <c r="A368" s="15"/>
      <c r="B368" s="269"/>
      <c r="C368" s="270"/>
      <c r="D368" s="249" t="s">
        <v>233</v>
      </c>
      <c r="E368" s="271" t="s">
        <v>1</v>
      </c>
      <c r="F368" s="272" t="s">
        <v>242</v>
      </c>
      <c r="G368" s="270"/>
      <c r="H368" s="273">
        <v>117.8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233</v>
      </c>
      <c r="AU368" s="279" t="s">
        <v>14</v>
      </c>
      <c r="AV368" s="15" t="s">
        <v>114</v>
      </c>
      <c r="AW368" s="15" t="s">
        <v>35</v>
      </c>
      <c r="AX368" s="15" t="s">
        <v>87</v>
      </c>
      <c r="AY368" s="279" t="s">
        <v>222</v>
      </c>
    </row>
    <row r="369" s="2" customFormat="1" ht="24.15" customHeight="1">
      <c r="A369" s="40"/>
      <c r="B369" s="41"/>
      <c r="C369" s="280" t="s">
        <v>474</v>
      </c>
      <c r="D369" s="280" t="s">
        <v>367</v>
      </c>
      <c r="E369" s="281" t="s">
        <v>3307</v>
      </c>
      <c r="F369" s="282" t="s">
        <v>3308</v>
      </c>
      <c r="G369" s="283" t="s">
        <v>526</v>
      </c>
      <c r="H369" s="284">
        <v>119.56699999999999</v>
      </c>
      <c r="I369" s="285"/>
      <c r="J369" s="286">
        <f>ROUND(I369*H369,2)</f>
        <v>0</v>
      </c>
      <c r="K369" s="282" t="s">
        <v>229</v>
      </c>
      <c r="L369" s="287"/>
      <c r="M369" s="288" t="s">
        <v>1</v>
      </c>
      <c r="N369" s="289" t="s">
        <v>45</v>
      </c>
      <c r="O369" s="93"/>
      <c r="P369" s="238">
        <f>O369*H369</f>
        <v>0</v>
      </c>
      <c r="Q369" s="238">
        <v>0.0028999999999999998</v>
      </c>
      <c r="R369" s="238">
        <f>Q369*H369</f>
        <v>0.34674429999999995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299</v>
      </c>
      <c r="AT369" s="240" t="s">
        <v>367</v>
      </c>
      <c r="AU369" s="240" t="s">
        <v>14</v>
      </c>
      <c r="AY369" s="19" t="s">
        <v>222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87</v>
      </c>
      <c r="BK369" s="241">
        <f>ROUND(I369*H369,2)</f>
        <v>0</v>
      </c>
      <c r="BL369" s="19" t="s">
        <v>114</v>
      </c>
      <c r="BM369" s="240" t="s">
        <v>3309</v>
      </c>
    </row>
    <row r="370" s="14" customFormat="1">
      <c r="A370" s="14"/>
      <c r="B370" s="258"/>
      <c r="C370" s="259"/>
      <c r="D370" s="249" t="s">
        <v>233</v>
      </c>
      <c r="E370" s="259"/>
      <c r="F370" s="261" t="s">
        <v>3310</v>
      </c>
      <c r="G370" s="259"/>
      <c r="H370" s="262">
        <v>119.56699999999999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233</v>
      </c>
      <c r="AU370" s="268" t="s">
        <v>14</v>
      </c>
      <c r="AV370" s="14" t="s">
        <v>89</v>
      </c>
      <c r="AW370" s="14" t="s">
        <v>4</v>
      </c>
      <c r="AX370" s="14" t="s">
        <v>87</v>
      </c>
      <c r="AY370" s="268" t="s">
        <v>222</v>
      </c>
    </row>
    <row r="371" s="2" customFormat="1" ht="24.15" customHeight="1">
      <c r="A371" s="40"/>
      <c r="B371" s="41"/>
      <c r="C371" s="229" t="s">
        <v>481</v>
      </c>
      <c r="D371" s="229" t="s">
        <v>225</v>
      </c>
      <c r="E371" s="230" t="s">
        <v>3311</v>
      </c>
      <c r="F371" s="231" t="s">
        <v>3312</v>
      </c>
      <c r="G371" s="232" t="s">
        <v>526</v>
      </c>
      <c r="H371" s="233">
        <v>53.299999999999997</v>
      </c>
      <c r="I371" s="234"/>
      <c r="J371" s="235">
        <f>ROUND(I371*H371,2)</f>
        <v>0</v>
      </c>
      <c r="K371" s="231" t="s">
        <v>229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1.0000000000000001E-05</v>
      </c>
      <c r="R371" s="238">
        <f>Q371*H371</f>
        <v>0.00053300000000000005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114</v>
      </c>
      <c r="AT371" s="240" t="s">
        <v>225</v>
      </c>
      <c r="AU371" s="240" t="s">
        <v>14</v>
      </c>
      <c r="AY371" s="19" t="s">
        <v>222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87</v>
      </c>
      <c r="BK371" s="241">
        <f>ROUND(I371*H371,2)</f>
        <v>0</v>
      </c>
      <c r="BL371" s="19" t="s">
        <v>114</v>
      </c>
      <c r="BM371" s="240" t="s">
        <v>3313</v>
      </c>
    </row>
    <row r="372" s="2" customFormat="1">
      <c r="A372" s="40"/>
      <c r="B372" s="41"/>
      <c r="C372" s="42"/>
      <c r="D372" s="242" t="s">
        <v>231</v>
      </c>
      <c r="E372" s="42"/>
      <c r="F372" s="243" t="s">
        <v>3314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231</v>
      </c>
      <c r="AU372" s="19" t="s">
        <v>14</v>
      </c>
    </row>
    <row r="373" s="13" customFormat="1">
      <c r="A373" s="13"/>
      <c r="B373" s="247"/>
      <c r="C373" s="248"/>
      <c r="D373" s="249" t="s">
        <v>233</v>
      </c>
      <c r="E373" s="250" t="s">
        <v>1</v>
      </c>
      <c r="F373" s="251" t="s">
        <v>3212</v>
      </c>
      <c r="G373" s="248"/>
      <c r="H373" s="250" t="s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233</v>
      </c>
      <c r="AU373" s="257" t="s">
        <v>14</v>
      </c>
      <c r="AV373" s="13" t="s">
        <v>87</v>
      </c>
      <c r="AW373" s="13" t="s">
        <v>35</v>
      </c>
      <c r="AX373" s="13" t="s">
        <v>80</v>
      </c>
      <c r="AY373" s="257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3315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4" customFormat="1">
      <c r="A375" s="14"/>
      <c r="B375" s="258"/>
      <c r="C375" s="259"/>
      <c r="D375" s="249" t="s">
        <v>233</v>
      </c>
      <c r="E375" s="260" t="s">
        <v>1</v>
      </c>
      <c r="F375" s="261" t="s">
        <v>3316</v>
      </c>
      <c r="G375" s="259"/>
      <c r="H375" s="262">
        <v>22.699999999999999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8" t="s">
        <v>233</v>
      </c>
      <c r="AU375" s="268" t="s">
        <v>14</v>
      </c>
      <c r="AV375" s="14" t="s">
        <v>89</v>
      </c>
      <c r="AW375" s="14" t="s">
        <v>35</v>
      </c>
      <c r="AX375" s="14" t="s">
        <v>80</v>
      </c>
      <c r="AY375" s="268" t="s">
        <v>222</v>
      </c>
    </row>
    <row r="376" s="13" customFormat="1">
      <c r="A376" s="13"/>
      <c r="B376" s="247"/>
      <c r="C376" s="248"/>
      <c r="D376" s="249" t="s">
        <v>233</v>
      </c>
      <c r="E376" s="250" t="s">
        <v>1</v>
      </c>
      <c r="F376" s="251" t="s">
        <v>3317</v>
      </c>
      <c r="G376" s="248"/>
      <c r="H376" s="250" t="s">
        <v>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233</v>
      </c>
      <c r="AU376" s="257" t="s">
        <v>14</v>
      </c>
      <c r="AV376" s="13" t="s">
        <v>87</v>
      </c>
      <c r="AW376" s="13" t="s">
        <v>35</v>
      </c>
      <c r="AX376" s="13" t="s">
        <v>80</v>
      </c>
      <c r="AY376" s="257" t="s">
        <v>222</v>
      </c>
    </row>
    <row r="377" s="14" customFormat="1">
      <c r="A377" s="14"/>
      <c r="B377" s="258"/>
      <c r="C377" s="259"/>
      <c r="D377" s="249" t="s">
        <v>233</v>
      </c>
      <c r="E377" s="260" t="s">
        <v>1</v>
      </c>
      <c r="F377" s="261" t="s">
        <v>3318</v>
      </c>
      <c r="G377" s="259"/>
      <c r="H377" s="262">
        <v>30.600000000000001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233</v>
      </c>
      <c r="AU377" s="268" t="s">
        <v>14</v>
      </c>
      <c r="AV377" s="14" t="s">
        <v>89</v>
      </c>
      <c r="AW377" s="14" t="s">
        <v>35</v>
      </c>
      <c r="AX377" s="14" t="s">
        <v>80</v>
      </c>
      <c r="AY377" s="268" t="s">
        <v>222</v>
      </c>
    </row>
    <row r="378" s="15" customFormat="1">
      <c r="A378" s="15"/>
      <c r="B378" s="269"/>
      <c r="C378" s="270"/>
      <c r="D378" s="249" t="s">
        <v>233</v>
      </c>
      <c r="E378" s="271" t="s">
        <v>1</v>
      </c>
      <c r="F378" s="272" t="s">
        <v>242</v>
      </c>
      <c r="G378" s="270"/>
      <c r="H378" s="273">
        <v>53.299999999999997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233</v>
      </c>
      <c r="AU378" s="279" t="s">
        <v>14</v>
      </c>
      <c r="AV378" s="15" t="s">
        <v>114</v>
      </c>
      <c r="AW378" s="15" t="s">
        <v>35</v>
      </c>
      <c r="AX378" s="15" t="s">
        <v>87</v>
      </c>
      <c r="AY378" s="279" t="s">
        <v>222</v>
      </c>
    </row>
    <row r="379" s="2" customFormat="1" ht="24.15" customHeight="1">
      <c r="A379" s="40"/>
      <c r="B379" s="41"/>
      <c r="C379" s="280" t="s">
        <v>486</v>
      </c>
      <c r="D379" s="280" t="s">
        <v>367</v>
      </c>
      <c r="E379" s="281" t="s">
        <v>3319</v>
      </c>
      <c r="F379" s="282" t="s">
        <v>3320</v>
      </c>
      <c r="G379" s="283" t="s">
        <v>526</v>
      </c>
      <c r="H379" s="284">
        <v>54.100000000000001</v>
      </c>
      <c r="I379" s="285"/>
      <c r="J379" s="286">
        <f>ROUND(I379*H379,2)</f>
        <v>0</v>
      </c>
      <c r="K379" s="282" t="s">
        <v>229</v>
      </c>
      <c r="L379" s="287"/>
      <c r="M379" s="288" t="s">
        <v>1</v>
      </c>
      <c r="N379" s="289" t="s">
        <v>45</v>
      </c>
      <c r="O379" s="93"/>
      <c r="P379" s="238">
        <f>O379*H379</f>
        <v>0</v>
      </c>
      <c r="Q379" s="238">
        <v>0.0045999999999999999</v>
      </c>
      <c r="R379" s="238">
        <f>Q379*H379</f>
        <v>0.24886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299</v>
      </c>
      <c r="AT379" s="240" t="s">
        <v>367</v>
      </c>
      <c r="AU379" s="240" t="s">
        <v>14</v>
      </c>
      <c r="AY379" s="19" t="s">
        <v>222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87</v>
      </c>
      <c r="BK379" s="241">
        <f>ROUND(I379*H379,2)</f>
        <v>0</v>
      </c>
      <c r="BL379" s="19" t="s">
        <v>114</v>
      </c>
      <c r="BM379" s="240" t="s">
        <v>3321</v>
      </c>
    </row>
    <row r="380" s="14" customFormat="1">
      <c r="A380" s="14"/>
      <c r="B380" s="258"/>
      <c r="C380" s="259"/>
      <c r="D380" s="249" t="s">
        <v>233</v>
      </c>
      <c r="E380" s="259"/>
      <c r="F380" s="261" t="s">
        <v>3322</v>
      </c>
      <c r="G380" s="259"/>
      <c r="H380" s="262">
        <v>54.100000000000001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14</v>
      </c>
      <c r="AV380" s="14" t="s">
        <v>89</v>
      </c>
      <c r="AW380" s="14" t="s">
        <v>4</v>
      </c>
      <c r="AX380" s="14" t="s">
        <v>87</v>
      </c>
      <c r="AY380" s="268" t="s">
        <v>222</v>
      </c>
    </row>
    <row r="381" s="12" customFormat="1" ht="20.88" customHeight="1">
      <c r="A381" s="12"/>
      <c r="B381" s="213"/>
      <c r="C381" s="214"/>
      <c r="D381" s="215" t="s">
        <v>79</v>
      </c>
      <c r="E381" s="227" t="s">
        <v>916</v>
      </c>
      <c r="F381" s="227" t="s">
        <v>3323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SUM(P382:P435)</f>
        <v>0</v>
      </c>
      <c r="Q381" s="221"/>
      <c r="R381" s="222">
        <f>SUM(R382:R435)</f>
        <v>2.5951274299999998</v>
      </c>
      <c r="S381" s="221"/>
      <c r="T381" s="223">
        <f>SUM(T382:T435)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87</v>
      </c>
      <c r="AT381" s="225" t="s">
        <v>79</v>
      </c>
      <c r="AU381" s="225" t="s">
        <v>89</v>
      </c>
      <c r="AY381" s="224" t="s">
        <v>222</v>
      </c>
      <c r="BK381" s="226">
        <f>SUM(BK382:BK435)</f>
        <v>0</v>
      </c>
    </row>
    <row r="382" s="2" customFormat="1" ht="21.75" customHeight="1">
      <c r="A382" s="40"/>
      <c r="B382" s="41"/>
      <c r="C382" s="229" t="s">
        <v>491</v>
      </c>
      <c r="D382" s="229" t="s">
        <v>225</v>
      </c>
      <c r="E382" s="230" t="s">
        <v>3324</v>
      </c>
      <c r="F382" s="231" t="s">
        <v>3325</v>
      </c>
      <c r="G382" s="232" t="s">
        <v>526</v>
      </c>
      <c r="H382" s="233">
        <v>11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114</v>
      </c>
      <c r="AT382" s="240" t="s">
        <v>225</v>
      </c>
      <c r="AU382" s="240" t="s">
        <v>14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114</v>
      </c>
      <c r="BM382" s="240" t="s">
        <v>468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3326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14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3208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14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4" customFormat="1">
      <c r="A385" s="14"/>
      <c r="B385" s="258"/>
      <c r="C385" s="259"/>
      <c r="D385" s="249" t="s">
        <v>233</v>
      </c>
      <c r="E385" s="260" t="s">
        <v>1</v>
      </c>
      <c r="F385" s="261" t="s">
        <v>3295</v>
      </c>
      <c r="G385" s="259"/>
      <c r="H385" s="262">
        <v>11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14</v>
      </c>
      <c r="AV385" s="14" t="s">
        <v>89</v>
      </c>
      <c r="AW385" s="14" t="s">
        <v>35</v>
      </c>
      <c r="AX385" s="14" t="s">
        <v>80</v>
      </c>
      <c r="AY385" s="268" t="s">
        <v>222</v>
      </c>
    </row>
    <row r="386" s="15" customFormat="1">
      <c r="A386" s="15"/>
      <c r="B386" s="269"/>
      <c r="C386" s="270"/>
      <c r="D386" s="249" t="s">
        <v>233</v>
      </c>
      <c r="E386" s="271" t="s">
        <v>1</v>
      </c>
      <c r="F386" s="272" t="s">
        <v>242</v>
      </c>
      <c r="G386" s="270"/>
      <c r="H386" s="273">
        <v>11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233</v>
      </c>
      <c r="AU386" s="279" t="s">
        <v>14</v>
      </c>
      <c r="AV386" s="15" t="s">
        <v>114</v>
      </c>
      <c r="AW386" s="15" t="s">
        <v>35</v>
      </c>
      <c r="AX386" s="15" t="s">
        <v>87</v>
      </c>
      <c r="AY386" s="279" t="s">
        <v>222</v>
      </c>
    </row>
    <row r="387" s="2" customFormat="1" ht="21.75" customHeight="1">
      <c r="A387" s="40"/>
      <c r="B387" s="41"/>
      <c r="C387" s="229" t="s">
        <v>496</v>
      </c>
      <c r="D387" s="229" t="s">
        <v>225</v>
      </c>
      <c r="E387" s="230" t="s">
        <v>3327</v>
      </c>
      <c r="F387" s="231" t="s">
        <v>3328</v>
      </c>
      <c r="G387" s="232" t="s">
        <v>526</v>
      </c>
      <c r="H387" s="233">
        <v>161.625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14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481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3329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14</v>
      </c>
    </row>
    <row r="389" s="13" customFormat="1">
      <c r="A389" s="13"/>
      <c r="B389" s="247"/>
      <c r="C389" s="248"/>
      <c r="D389" s="249" t="s">
        <v>233</v>
      </c>
      <c r="E389" s="250" t="s">
        <v>1</v>
      </c>
      <c r="F389" s="251" t="s">
        <v>3304</v>
      </c>
      <c r="G389" s="248"/>
      <c r="H389" s="250" t="s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233</v>
      </c>
      <c r="AU389" s="257" t="s">
        <v>14</v>
      </c>
      <c r="AV389" s="13" t="s">
        <v>87</v>
      </c>
      <c r="AW389" s="13" t="s">
        <v>35</v>
      </c>
      <c r="AX389" s="13" t="s">
        <v>80</v>
      </c>
      <c r="AY389" s="257" t="s">
        <v>222</v>
      </c>
    </row>
    <row r="390" s="14" customFormat="1">
      <c r="A390" s="14"/>
      <c r="B390" s="258"/>
      <c r="C390" s="259"/>
      <c r="D390" s="249" t="s">
        <v>233</v>
      </c>
      <c r="E390" s="260" t="s">
        <v>1</v>
      </c>
      <c r="F390" s="261" t="s">
        <v>3305</v>
      </c>
      <c r="G390" s="259"/>
      <c r="H390" s="262">
        <v>29.5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233</v>
      </c>
      <c r="AU390" s="268" t="s">
        <v>14</v>
      </c>
      <c r="AV390" s="14" t="s">
        <v>89</v>
      </c>
      <c r="AW390" s="14" t="s">
        <v>35</v>
      </c>
      <c r="AX390" s="14" t="s">
        <v>80</v>
      </c>
      <c r="AY390" s="268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3304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14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4" customFormat="1">
      <c r="A392" s="14"/>
      <c r="B392" s="258"/>
      <c r="C392" s="259"/>
      <c r="D392" s="249" t="s">
        <v>233</v>
      </c>
      <c r="E392" s="260" t="s">
        <v>1</v>
      </c>
      <c r="F392" s="261" t="s">
        <v>3330</v>
      </c>
      <c r="G392" s="259"/>
      <c r="H392" s="262">
        <v>43.825000000000003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233</v>
      </c>
      <c r="AU392" s="268" t="s">
        <v>14</v>
      </c>
      <c r="AV392" s="14" t="s">
        <v>89</v>
      </c>
      <c r="AW392" s="14" t="s">
        <v>35</v>
      </c>
      <c r="AX392" s="14" t="s">
        <v>80</v>
      </c>
      <c r="AY392" s="268" t="s">
        <v>222</v>
      </c>
    </row>
    <row r="393" s="13" customFormat="1">
      <c r="A393" s="13"/>
      <c r="B393" s="247"/>
      <c r="C393" s="248"/>
      <c r="D393" s="249" t="s">
        <v>233</v>
      </c>
      <c r="E393" s="250" t="s">
        <v>1</v>
      </c>
      <c r="F393" s="251" t="s">
        <v>3214</v>
      </c>
      <c r="G393" s="248"/>
      <c r="H393" s="250" t="s">
        <v>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233</v>
      </c>
      <c r="AU393" s="257" t="s">
        <v>14</v>
      </c>
      <c r="AV393" s="13" t="s">
        <v>87</v>
      </c>
      <c r="AW393" s="13" t="s">
        <v>35</v>
      </c>
      <c r="AX393" s="13" t="s">
        <v>80</v>
      </c>
      <c r="AY393" s="257" t="s">
        <v>222</v>
      </c>
    </row>
    <row r="394" s="14" customFormat="1">
      <c r="A394" s="14"/>
      <c r="B394" s="258"/>
      <c r="C394" s="259"/>
      <c r="D394" s="249" t="s">
        <v>233</v>
      </c>
      <c r="E394" s="260" t="s">
        <v>1</v>
      </c>
      <c r="F394" s="261" t="s">
        <v>3306</v>
      </c>
      <c r="G394" s="259"/>
      <c r="H394" s="262">
        <v>88.299999999999997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8" t="s">
        <v>233</v>
      </c>
      <c r="AU394" s="268" t="s">
        <v>14</v>
      </c>
      <c r="AV394" s="14" t="s">
        <v>89</v>
      </c>
      <c r="AW394" s="14" t="s">
        <v>35</v>
      </c>
      <c r="AX394" s="14" t="s">
        <v>80</v>
      </c>
      <c r="AY394" s="268" t="s">
        <v>222</v>
      </c>
    </row>
    <row r="395" s="15" customFormat="1">
      <c r="A395" s="15"/>
      <c r="B395" s="269"/>
      <c r="C395" s="270"/>
      <c r="D395" s="249" t="s">
        <v>233</v>
      </c>
      <c r="E395" s="271" t="s">
        <v>1</v>
      </c>
      <c r="F395" s="272" t="s">
        <v>242</v>
      </c>
      <c r="G395" s="270"/>
      <c r="H395" s="273">
        <v>161.625</v>
      </c>
      <c r="I395" s="274"/>
      <c r="J395" s="270"/>
      <c r="K395" s="270"/>
      <c r="L395" s="275"/>
      <c r="M395" s="276"/>
      <c r="N395" s="277"/>
      <c r="O395" s="277"/>
      <c r="P395" s="277"/>
      <c r="Q395" s="277"/>
      <c r="R395" s="277"/>
      <c r="S395" s="277"/>
      <c r="T395" s="27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9" t="s">
        <v>233</v>
      </c>
      <c r="AU395" s="279" t="s">
        <v>14</v>
      </c>
      <c r="AV395" s="15" t="s">
        <v>114</v>
      </c>
      <c r="AW395" s="15" t="s">
        <v>35</v>
      </c>
      <c r="AX395" s="15" t="s">
        <v>87</v>
      </c>
      <c r="AY395" s="279" t="s">
        <v>222</v>
      </c>
    </row>
    <row r="396" s="2" customFormat="1" ht="24.15" customHeight="1">
      <c r="A396" s="40"/>
      <c r="B396" s="41"/>
      <c r="C396" s="229" t="s">
        <v>499</v>
      </c>
      <c r="D396" s="229" t="s">
        <v>225</v>
      </c>
      <c r="E396" s="230" t="s">
        <v>3331</v>
      </c>
      <c r="F396" s="231" t="s">
        <v>3332</v>
      </c>
      <c r="G396" s="232" t="s">
        <v>477</v>
      </c>
      <c r="H396" s="233">
        <v>1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0.1056</v>
      </c>
      <c r="R396" s="238">
        <f>Q396*H396</f>
        <v>0.1056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14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491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3333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14</v>
      </c>
    </row>
    <row r="398" s="2" customFormat="1" ht="24.15" customHeight="1">
      <c r="A398" s="40"/>
      <c r="B398" s="41"/>
      <c r="C398" s="229" t="s">
        <v>507</v>
      </c>
      <c r="D398" s="229" t="s">
        <v>225</v>
      </c>
      <c r="E398" s="230" t="s">
        <v>3334</v>
      </c>
      <c r="F398" s="231" t="s">
        <v>3335</v>
      </c>
      <c r="G398" s="232" t="s">
        <v>477</v>
      </c>
      <c r="H398" s="233">
        <v>1</v>
      </c>
      <c r="I398" s="234"/>
      <c r="J398" s="235">
        <f>ROUND(I398*H398,2)</f>
        <v>0</v>
      </c>
      <c r="K398" s="231" t="s">
        <v>229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0.012120000000000001</v>
      </c>
      <c r="R398" s="238">
        <f>Q398*H398</f>
        <v>0.012120000000000001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114</v>
      </c>
      <c r="AT398" s="240" t="s">
        <v>225</v>
      </c>
      <c r="AU398" s="240" t="s">
        <v>14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114</v>
      </c>
      <c r="BM398" s="240" t="s">
        <v>499</v>
      </c>
    </row>
    <row r="399" s="2" customFormat="1">
      <c r="A399" s="40"/>
      <c r="B399" s="41"/>
      <c r="C399" s="42"/>
      <c r="D399" s="242" t="s">
        <v>231</v>
      </c>
      <c r="E399" s="42"/>
      <c r="F399" s="243" t="s">
        <v>3336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231</v>
      </c>
      <c r="AU399" s="19" t="s">
        <v>14</v>
      </c>
    </row>
    <row r="400" s="2" customFormat="1" ht="24.15" customHeight="1">
      <c r="A400" s="40"/>
      <c r="B400" s="41"/>
      <c r="C400" s="229" t="s">
        <v>504</v>
      </c>
      <c r="D400" s="229" t="s">
        <v>225</v>
      </c>
      <c r="E400" s="230" t="s">
        <v>3337</v>
      </c>
      <c r="F400" s="231" t="s">
        <v>3338</v>
      </c>
      <c r="G400" s="232" t="s">
        <v>477</v>
      </c>
      <c r="H400" s="233">
        <v>1</v>
      </c>
      <c r="I400" s="234"/>
      <c r="J400" s="235">
        <f>ROUND(I400*H400,2)</f>
        <v>0</v>
      </c>
      <c r="K400" s="231" t="s">
        <v>229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114</v>
      </c>
      <c r="AT400" s="240" t="s">
        <v>225</v>
      </c>
      <c r="AU400" s="240" t="s">
        <v>14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504</v>
      </c>
    </row>
    <row r="401" s="2" customFormat="1">
      <c r="A401" s="40"/>
      <c r="B401" s="41"/>
      <c r="C401" s="42"/>
      <c r="D401" s="242" t="s">
        <v>231</v>
      </c>
      <c r="E401" s="42"/>
      <c r="F401" s="243" t="s">
        <v>3339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231</v>
      </c>
      <c r="AU401" s="19" t="s">
        <v>14</v>
      </c>
    </row>
    <row r="402" s="2" customFormat="1" ht="33" customHeight="1">
      <c r="A402" s="40"/>
      <c r="B402" s="41"/>
      <c r="C402" s="229" t="s">
        <v>518</v>
      </c>
      <c r="D402" s="229" t="s">
        <v>225</v>
      </c>
      <c r="E402" s="230" t="s">
        <v>3340</v>
      </c>
      <c r="F402" s="231" t="s">
        <v>3341</v>
      </c>
      <c r="G402" s="232" t="s">
        <v>477</v>
      </c>
      <c r="H402" s="233">
        <v>1</v>
      </c>
      <c r="I402" s="234"/>
      <c r="J402" s="235">
        <f>ROUND(I402*H402,2)</f>
        <v>0</v>
      </c>
      <c r="K402" s="231" t="s">
        <v>229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0.42115999999999998</v>
      </c>
      <c r="R402" s="238">
        <f>Q402*H402</f>
        <v>0.42115999999999998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114</v>
      </c>
      <c r="AT402" s="240" t="s">
        <v>225</v>
      </c>
      <c r="AU402" s="240" t="s">
        <v>14</v>
      </c>
      <c r="AY402" s="19" t="s">
        <v>222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87</v>
      </c>
      <c r="BK402" s="241">
        <f>ROUND(I402*H402,2)</f>
        <v>0</v>
      </c>
      <c r="BL402" s="19" t="s">
        <v>114</v>
      </c>
      <c r="BM402" s="240" t="s">
        <v>510</v>
      </c>
    </row>
    <row r="403" s="2" customFormat="1">
      <c r="A403" s="40"/>
      <c r="B403" s="41"/>
      <c r="C403" s="42"/>
      <c r="D403" s="242" t="s">
        <v>231</v>
      </c>
      <c r="E403" s="42"/>
      <c r="F403" s="243" t="s">
        <v>3342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231</v>
      </c>
      <c r="AU403" s="19" t="s">
        <v>14</v>
      </c>
    </row>
    <row r="404" s="2" customFormat="1" ht="44.25" customHeight="1">
      <c r="A404" s="40"/>
      <c r="B404" s="41"/>
      <c r="C404" s="229" t="s">
        <v>510</v>
      </c>
      <c r="D404" s="229" t="s">
        <v>225</v>
      </c>
      <c r="E404" s="230" t="s">
        <v>3343</v>
      </c>
      <c r="F404" s="231" t="s">
        <v>3344</v>
      </c>
      <c r="G404" s="232" t="s">
        <v>247</v>
      </c>
      <c r="H404" s="233">
        <v>13.824</v>
      </c>
      <c r="I404" s="234"/>
      <c r="J404" s="235">
        <f>ROUND(I404*H404,2)</f>
        <v>0</v>
      </c>
      <c r="K404" s="231" t="s">
        <v>229</v>
      </c>
      <c r="L404" s="46"/>
      <c r="M404" s="236" t="s">
        <v>1</v>
      </c>
      <c r="N404" s="237" t="s">
        <v>45</v>
      </c>
      <c r="O404" s="93"/>
      <c r="P404" s="238">
        <f>O404*H404</f>
        <v>0</v>
      </c>
      <c r="Q404" s="238">
        <v>0.04512</v>
      </c>
      <c r="R404" s="238">
        <f>Q404*H404</f>
        <v>0.62373888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114</v>
      </c>
      <c r="AT404" s="240" t="s">
        <v>225</v>
      </c>
      <c r="AU404" s="240" t="s">
        <v>14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515</v>
      </c>
    </row>
    <row r="405" s="2" customFormat="1">
      <c r="A405" s="40"/>
      <c r="B405" s="41"/>
      <c r="C405" s="42"/>
      <c r="D405" s="242" t="s">
        <v>231</v>
      </c>
      <c r="E405" s="42"/>
      <c r="F405" s="243" t="s">
        <v>3345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231</v>
      </c>
      <c r="AU405" s="19" t="s">
        <v>14</v>
      </c>
    </row>
    <row r="406" s="13" customFormat="1">
      <c r="A406" s="13"/>
      <c r="B406" s="247"/>
      <c r="C406" s="248"/>
      <c r="D406" s="249" t="s">
        <v>233</v>
      </c>
      <c r="E406" s="250" t="s">
        <v>1</v>
      </c>
      <c r="F406" s="251" t="s">
        <v>3346</v>
      </c>
      <c r="G406" s="248"/>
      <c r="H406" s="250" t="s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233</v>
      </c>
      <c r="AU406" s="257" t="s">
        <v>14</v>
      </c>
      <c r="AV406" s="13" t="s">
        <v>87</v>
      </c>
      <c r="AW406" s="13" t="s">
        <v>35</v>
      </c>
      <c r="AX406" s="13" t="s">
        <v>80</v>
      </c>
      <c r="AY406" s="257" t="s">
        <v>222</v>
      </c>
    </row>
    <row r="407" s="14" customFormat="1">
      <c r="A407" s="14"/>
      <c r="B407" s="258"/>
      <c r="C407" s="259"/>
      <c r="D407" s="249" t="s">
        <v>233</v>
      </c>
      <c r="E407" s="260" t="s">
        <v>1</v>
      </c>
      <c r="F407" s="261" t="s">
        <v>3347</v>
      </c>
      <c r="G407" s="259"/>
      <c r="H407" s="262">
        <v>13.824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233</v>
      </c>
      <c r="AU407" s="268" t="s">
        <v>14</v>
      </c>
      <c r="AV407" s="14" t="s">
        <v>89</v>
      </c>
      <c r="AW407" s="14" t="s">
        <v>35</v>
      </c>
      <c r="AX407" s="14" t="s">
        <v>80</v>
      </c>
      <c r="AY407" s="268" t="s">
        <v>222</v>
      </c>
    </row>
    <row r="408" s="15" customFormat="1">
      <c r="A408" s="15"/>
      <c r="B408" s="269"/>
      <c r="C408" s="270"/>
      <c r="D408" s="249" t="s">
        <v>233</v>
      </c>
      <c r="E408" s="271" t="s">
        <v>1</v>
      </c>
      <c r="F408" s="272" t="s">
        <v>242</v>
      </c>
      <c r="G408" s="270"/>
      <c r="H408" s="273">
        <v>13.824</v>
      </c>
      <c r="I408" s="274"/>
      <c r="J408" s="270"/>
      <c r="K408" s="270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233</v>
      </c>
      <c r="AU408" s="279" t="s">
        <v>14</v>
      </c>
      <c r="AV408" s="15" t="s">
        <v>114</v>
      </c>
      <c r="AW408" s="15" t="s">
        <v>35</v>
      </c>
      <c r="AX408" s="15" t="s">
        <v>87</v>
      </c>
      <c r="AY408" s="279" t="s">
        <v>222</v>
      </c>
    </row>
    <row r="409" s="2" customFormat="1" ht="24.15" customHeight="1">
      <c r="A409" s="40"/>
      <c r="B409" s="41"/>
      <c r="C409" s="229" t="s">
        <v>530</v>
      </c>
      <c r="D409" s="229" t="s">
        <v>225</v>
      </c>
      <c r="E409" s="230" t="s">
        <v>3348</v>
      </c>
      <c r="F409" s="231" t="s">
        <v>3349</v>
      </c>
      <c r="G409" s="232" t="s">
        <v>247</v>
      </c>
      <c r="H409" s="233">
        <v>0.59999999999999998</v>
      </c>
      <c r="I409" s="234"/>
      <c r="J409" s="235">
        <f>ROUND(I409*H409,2)</f>
        <v>0</v>
      </c>
      <c r="K409" s="231" t="s">
        <v>229</v>
      </c>
      <c r="L409" s="46"/>
      <c r="M409" s="236" t="s">
        <v>1</v>
      </c>
      <c r="N409" s="237" t="s">
        <v>45</v>
      </c>
      <c r="O409" s="93"/>
      <c r="P409" s="238">
        <f>O409*H409</f>
        <v>0</v>
      </c>
      <c r="Q409" s="238">
        <v>2.3010199999999998</v>
      </c>
      <c r="R409" s="238">
        <f>Q409*H409</f>
        <v>1.380612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114</v>
      </c>
      <c r="AT409" s="240" t="s">
        <v>225</v>
      </c>
      <c r="AU409" s="240" t="s">
        <v>14</v>
      </c>
      <c r="AY409" s="19" t="s">
        <v>222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87</v>
      </c>
      <c r="BK409" s="241">
        <f>ROUND(I409*H409,2)</f>
        <v>0</v>
      </c>
      <c r="BL409" s="19" t="s">
        <v>114</v>
      </c>
      <c r="BM409" s="240" t="s">
        <v>521</v>
      </c>
    </row>
    <row r="410" s="2" customFormat="1">
      <c r="A410" s="40"/>
      <c r="B410" s="41"/>
      <c r="C410" s="42"/>
      <c r="D410" s="242" t="s">
        <v>231</v>
      </c>
      <c r="E410" s="42"/>
      <c r="F410" s="243" t="s">
        <v>3350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231</v>
      </c>
      <c r="AU410" s="19" t="s">
        <v>14</v>
      </c>
    </row>
    <row r="411" s="2" customFormat="1" ht="16.5" customHeight="1">
      <c r="A411" s="40"/>
      <c r="B411" s="41"/>
      <c r="C411" s="229" t="s">
        <v>515</v>
      </c>
      <c r="D411" s="229" t="s">
        <v>225</v>
      </c>
      <c r="E411" s="230" t="s">
        <v>3351</v>
      </c>
      <c r="F411" s="231" t="s">
        <v>3352</v>
      </c>
      <c r="G411" s="232" t="s">
        <v>526</v>
      </c>
      <c r="H411" s="233">
        <v>128.80000000000001</v>
      </c>
      <c r="I411" s="234"/>
      <c r="J411" s="235">
        <f>ROUND(I411*H411,2)</f>
        <v>0</v>
      </c>
      <c r="K411" s="231" t="s">
        <v>229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0.00019000000000000001</v>
      </c>
      <c r="R411" s="238">
        <f>Q411*H411</f>
        <v>0.024472000000000004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114</v>
      </c>
      <c r="AT411" s="240" t="s">
        <v>225</v>
      </c>
      <c r="AU411" s="240" t="s">
        <v>14</v>
      </c>
      <c r="AY411" s="19" t="s">
        <v>222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87</v>
      </c>
      <c r="BK411" s="241">
        <f>ROUND(I411*H411,2)</f>
        <v>0</v>
      </c>
      <c r="BL411" s="19" t="s">
        <v>114</v>
      </c>
      <c r="BM411" s="240" t="s">
        <v>527</v>
      </c>
    </row>
    <row r="412" s="2" customFormat="1">
      <c r="A412" s="40"/>
      <c r="B412" s="41"/>
      <c r="C412" s="42"/>
      <c r="D412" s="242" t="s">
        <v>231</v>
      </c>
      <c r="E412" s="42"/>
      <c r="F412" s="243" t="s">
        <v>3353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231</v>
      </c>
      <c r="AU412" s="19" t="s">
        <v>14</v>
      </c>
    </row>
    <row r="413" s="13" customFormat="1">
      <c r="A413" s="13"/>
      <c r="B413" s="247"/>
      <c r="C413" s="248"/>
      <c r="D413" s="249" t="s">
        <v>233</v>
      </c>
      <c r="E413" s="250" t="s">
        <v>1</v>
      </c>
      <c r="F413" s="251" t="s">
        <v>3208</v>
      </c>
      <c r="G413" s="248"/>
      <c r="H413" s="250" t="s">
        <v>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233</v>
      </c>
      <c r="AU413" s="257" t="s">
        <v>14</v>
      </c>
      <c r="AV413" s="13" t="s">
        <v>87</v>
      </c>
      <c r="AW413" s="13" t="s">
        <v>35</v>
      </c>
      <c r="AX413" s="13" t="s">
        <v>80</v>
      </c>
      <c r="AY413" s="257" t="s">
        <v>222</v>
      </c>
    </row>
    <row r="414" s="14" customFormat="1">
      <c r="A414" s="14"/>
      <c r="B414" s="258"/>
      <c r="C414" s="259"/>
      <c r="D414" s="249" t="s">
        <v>233</v>
      </c>
      <c r="E414" s="260" t="s">
        <v>1</v>
      </c>
      <c r="F414" s="261" t="s">
        <v>3295</v>
      </c>
      <c r="G414" s="259"/>
      <c r="H414" s="262">
        <v>11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8" t="s">
        <v>233</v>
      </c>
      <c r="AU414" s="268" t="s">
        <v>14</v>
      </c>
      <c r="AV414" s="14" t="s">
        <v>89</v>
      </c>
      <c r="AW414" s="14" t="s">
        <v>35</v>
      </c>
      <c r="AX414" s="14" t="s">
        <v>80</v>
      </c>
      <c r="AY414" s="268" t="s">
        <v>222</v>
      </c>
    </row>
    <row r="415" s="13" customFormat="1">
      <c r="A415" s="13"/>
      <c r="B415" s="247"/>
      <c r="C415" s="248"/>
      <c r="D415" s="249" t="s">
        <v>233</v>
      </c>
      <c r="E415" s="250" t="s">
        <v>1</v>
      </c>
      <c r="F415" s="251" t="s">
        <v>3210</v>
      </c>
      <c r="G415" s="248"/>
      <c r="H415" s="250" t="s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233</v>
      </c>
      <c r="AU415" s="257" t="s">
        <v>14</v>
      </c>
      <c r="AV415" s="13" t="s">
        <v>87</v>
      </c>
      <c r="AW415" s="13" t="s">
        <v>35</v>
      </c>
      <c r="AX415" s="13" t="s">
        <v>80</v>
      </c>
      <c r="AY415" s="257" t="s">
        <v>222</v>
      </c>
    </row>
    <row r="416" s="14" customFormat="1">
      <c r="A416" s="14"/>
      <c r="B416" s="258"/>
      <c r="C416" s="259"/>
      <c r="D416" s="249" t="s">
        <v>233</v>
      </c>
      <c r="E416" s="260" t="s">
        <v>1</v>
      </c>
      <c r="F416" s="261" t="s">
        <v>3305</v>
      </c>
      <c r="G416" s="259"/>
      <c r="H416" s="262">
        <v>29.5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8" t="s">
        <v>233</v>
      </c>
      <c r="AU416" s="268" t="s">
        <v>14</v>
      </c>
      <c r="AV416" s="14" t="s">
        <v>89</v>
      </c>
      <c r="AW416" s="14" t="s">
        <v>35</v>
      </c>
      <c r="AX416" s="14" t="s">
        <v>80</v>
      </c>
      <c r="AY416" s="268" t="s">
        <v>222</v>
      </c>
    </row>
    <row r="417" s="13" customFormat="1">
      <c r="A417" s="13"/>
      <c r="B417" s="247"/>
      <c r="C417" s="248"/>
      <c r="D417" s="249" t="s">
        <v>233</v>
      </c>
      <c r="E417" s="250" t="s">
        <v>1</v>
      </c>
      <c r="F417" s="251" t="s">
        <v>3214</v>
      </c>
      <c r="G417" s="248"/>
      <c r="H417" s="250" t="s">
        <v>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233</v>
      </c>
      <c r="AU417" s="257" t="s">
        <v>14</v>
      </c>
      <c r="AV417" s="13" t="s">
        <v>87</v>
      </c>
      <c r="AW417" s="13" t="s">
        <v>35</v>
      </c>
      <c r="AX417" s="13" t="s">
        <v>80</v>
      </c>
      <c r="AY417" s="257" t="s">
        <v>222</v>
      </c>
    </row>
    <row r="418" s="14" customFormat="1">
      <c r="A418" s="14"/>
      <c r="B418" s="258"/>
      <c r="C418" s="259"/>
      <c r="D418" s="249" t="s">
        <v>233</v>
      </c>
      <c r="E418" s="260" t="s">
        <v>1</v>
      </c>
      <c r="F418" s="261" t="s">
        <v>3306</v>
      </c>
      <c r="G418" s="259"/>
      <c r="H418" s="262">
        <v>88.299999999999997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233</v>
      </c>
      <c r="AU418" s="268" t="s">
        <v>14</v>
      </c>
      <c r="AV418" s="14" t="s">
        <v>89</v>
      </c>
      <c r="AW418" s="14" t="s">
        <v>35</v>
      </c>
      <c r="AX418" s="14" t="s">
        <v>80</v>
      </c>
      <c r="AY418" s="268" t="s">
        <v>222</v>
      </c>
    </row>
    <row r="419" s="15" customFormat="1">
      <c r="A419" s="15"/>
      <c r="B419" s="269"/>
      <c r="C419" s="270"/>
      <c r="D419" s="249" t="s">
        <v>233</v>
      </c>
      <c r="E419" s="271" t="s">
        <v>1</v>
      </c>
      <c r="F419" s="272" t="s">
        <v>242</v>
      </c>
      <c r="G419" s="270"/>
      <c r="H419" s="273">
        <v>128.80000000000001</v>
      </c>
      <c r="I419" s="274"/>
      <c r="J419" s="270"/>
      <c r="K419" s="270"/>
      <c r="L419" s="275"/>
      <c r="M419" s="276"/>
      <c r="N419" s="277"/>
      <c r="O419" s="277"/>
      <c r="P419" s="277"/>
      <c r="Q419" s="277"/>
      <c r="R419" s="277"/>
      <c r="S419" s="277"/>
      <c r="T419" s="27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9" t="s">
        <v>233</v>
      </c>
      <c r="AU419" s="279" t="s">
        <v>14</v>
      </c>
      <c r="AV419" s="15" t="s">
        <v>114</v>
      </c>
      <c r="AW419" s="15" t="s">
        <v>35</v>
      </c>
      <c r="AX419" s="15" t="s">
        <v>87</v>
      </c>
      <c r="AY419" s="279" t="s">
        <v>222</v>
      </c>
    </row>
    <row r="420" s="2" customFormat="1" ht="16.5" customHeight="1">
      <c r="A420" s="40"/>
      <c r="B420" s="41"/>
      <c r="C420" s="229" t="s">
        <v>549</v>
      </c>
      <c r="D420" s="229" t="s">
        <v>225</v>
      </c>
      <c r="E420" s="230" t="s">
        <v>3354</v>
      </c>
      <c r="F420" s="231" t="s">
        <v>3355</v>
      </c>
      <c r="G420" s="232" t="s">
        <v>526</v>
      </c>
      <c r="H420" s="233">
        <v>22.699999999999999</v>
      </c>
      <c r="I420" s="234"/>
      <c r="J420" s="235">
        <f>ROUND(I420*H420,2)</f>
        <v>0</v>
      </c>
      <c r="K420" s="231" t="s">
        <v>229</v>
      </c>
      <c r="L420" s="46"/>
      <c r="M420" s="236" t="s">
        <v>1</v>
      </c>
      <c r="N420" s="237" t="s">
        <v>45</v>
      </c>
      <c r="O420" s="93"/>
      <c r="P420" s="238">
        <f>O420*H420</f>
        <v>0</v>
      </c>
      <c r="Q420" s="238">
        <v>0.00020000000000000001</v>
      </c>
      <c r="R420" s="238">
        <f>Q420*H420</f>
        <v>0.0045399999999999998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114</v>
      </c>
      <c r="AT420" s="240" t="s">
        <v>225</v>
      </c>
      <c r="AU420" s="240" t="s">
        <v>14</v>
      </c>
      <c r="AY420" s="19" t="s">
        <v>222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87</v>
      </c>
      <c r="BK420" s="241">
        <f>ROUND(I420*H420,2)</f>
        <v>0</v>
      </c>
      <c r="BL420" s="19" t="s">
        <v>114</v>
      </c>
      <c r="BM420" s="240" t="s">
        <v>533</v>
      </c>
    </row>
    <row r="421" s="2" customFormat="1">
      <c r="A421" s="40"/>
      <c r="B421" s="41"/>
      <c r="C421" s="42"/>
      <c r="D421" s="242" t="s">
        <v>231</v>
      </c>
      <c r="E421" s="42"/>
      <c r="F421" s="243" t="s">
        <v>3356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231</v>
      </c>
      <c r="AU421" s="19" t="s">
        <v>14</v>
      </c>
    </row>
    <row r="422" s="13" customFormat="1">
      <c r="A422" s="13"/>
      <c r="B422" s="247"/>
      <c r="C422" s="248"/>
      <c r="D422" s="249" t="s">
        <v>233</v>
      </c>
      <c r="E422" s="250" t="s">
        <v>1</v>
      </c>
      <c r="F422" s="251" t="s">
        <v>3212</v>
      </c>
      <c r="G422" s="248"/>
      <c r="H422" s="250" t="s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7" t="s">
        <v>233</v>
      </c>
      <c r="AU422" s="257" t="s">
        <v>14</v>
      </c>
      <c r="AV422" s="13" t="s">
        <v>87</v>
      </c>
      <c r="AW422" s="13" t="s">
        <v>35</v>
      </c>
      <c r="AX422" s="13" t="s">
        <v>80</v>
      </c>
      <c r="AY422" s="257" t="s">
        <v>222</v>
      </c>
    </row>
    <row r="423" s="14" customFormat="1">
      <c r="A423" s="14"/>
      <c r="B423" s="258"/>
      <c r="C423" s="259"/>
      <c r="D423" s="249" t="s">
        <v>233</v>
      </c>
      <c r="E423" s="260" t="s">
        <v>1</v>
      </c>
      <c r="F423" s="261" t="s">
        <v>3316</v>
      </c>
      <c r="G423" s="259"/>
      <c r="H423" s="262">
        <v>22.699999999999999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8" t="s">
        <v>233</v>
      </c>
      <c r="AU423" s="268" t="s">
        <v>14</v>
      </c>
      <c r="AV423" s="14" t="s">
        <v>89</v>
      </c>
      <c r="AW423" s="14" t="s">
        <v>35</v>
      </c>
      <c r="AX423" s="14" t="s">
        <v>80</v>
      </c>
      <c r="AY423" s="268" t="s">
        <v>222</v>
      </c>
    </row>
    <row r="424" s="15" customFormat="1">
      <c r="A424" s="15"/>
      <c r="B424" s="269"/>
      <c r="C424" s="270"/>
      <c r="D424" s="249" t="s">
        <v>233</v>
      </c>
      <c r="E424" s="271" t="s">
        <v>1</v>
      </c>
      <c r="F424" s="272" t="s">
        <v>242</v>
      </c>
      <c r="G424" s="270"/>
      <c r="H424" s="273">
        <v>22.699999999999999</v>
      </c>
      <c r="I424" s="274"/>
      <c r="J424" s="270"/>
      <c r="K424" s="270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233</v>
      </c>
      <c r="AU424" s="279" t="s">
        <v>14</v>
      </c>
      <c r="AV424" s="15" t="s">
        <v>114</v>
      </c>
      <c r="AW424" s="15" t="s">
        <v>35</v>
      </c>
      <c r="AX424" s="15" t="s">
        <v>87</v>
      </c>
      <c r="AY424" s="279" t="s">
        <v>222</v>
      </c>
    </row>
    <row r="425" s="2" customFormat="1" ht="24.15" customHeight="1">
      <c r="A425" s="40"/>
      <c r="B425" s="41"/>
      <c r="C425" s="229" t="s">
        <v>521</v>
      </c>
      <c r="D425" s="229" t="s">
        <v>225</v>
      </c>
      <c r="E425" s="230" t="s">
        <v>3357</v>
      </c>
      <c r="F425" s="231" t="s">
        <v>3358</v>
      </c>
      <c r="G425" s="232" t="s">
        <v>526</v>
      </c>
      <c r="H425" s="233">
        <v>176.035</v>
      </c>
      <c r="I425" s="234"/>
      <c r="J425" s="235">
        <f>ROUND(I425*H425,2)</f>
        <v>0</v>
      </c>
      <c r="K425" s="231" t="s">
        <v>229</v>
      </c>
      <c r="L425" s="46"/>
      <c r="M425" s="236" t="s">
        <v>1</v>
      </c>
      <c r="N425" s="237" t="s">
        <v>45</v>
      </c>
      <c r="O425" s="93"/>
      <c r="P425" s="238">
        <f>O425*H425</f>
        <v>0</v>
      </c>
      <c r="Q425" s="238">
        <v>0.00012999999999999999</v>
      </c>
      <c r="R425" s="238">
        <f>Q425*H425</f>
        <v>0.022884549999999997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114</v>
      </c>
      <c r="AT425" s="240" t="s">
        <v>225</v>
      </c>
      <c r="AU425" s="240" t="s">
        <v>14</v>
      </c>
      <c r="AY425" s="19" t="s">
        <v>222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87</v>
      </c>
      <c r="BK425" s="241">
        <f>ROUND(I425*H425,2)</f>
        <v>0</v>
      </c>
      <c r="BL425" s="19" t="s">
        <v>114</v>
      </c>
      <c r="BM425" s="240" t="s">
        <v>545</v>
      </c>
    </row>
    <row r="426" s="2" customFormat="1">
      <c r="A426" s="40"/>
      <c r="B426" s="41"/>
      <c r="C426" s="42"/>
      <c r="D426" s="242" t="s">
        <v>231</v>
      </c>
      <c r="E426" s="42"/>
      <c r="F426" s="243" t="s">
        <v>3359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231</v>
      </c>
      <c r="AU426" s="19" t="s">
        <v>14</v>
      </c>
    </row>
    <row r="427" s="13" customFormat="1">
      <c r="A427" s="13"/>
      <c r="B427" s="247"/>
      <c r="C427" s="248"/>
      <c r="D427" s="249" t="s">
        <v>233</v>
      </c>
      <c r="E427" s="250" t="s">
        <v>1</v>
      </c>
      <c r="F427" s="251" t="s">
        <v>3208</v>
      </c>
      <c r="G427" s="248"/>
      <c r="H427" s="250" t="s">
        <v>1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233</v>
      </c>
      <c r="AU427" s="257" t="s">
        <v>14</v>
      </c>
      <c r="AV427" s="13" t="s">
        <v>87</v>
      </c>
      <c r="AW427" s="13" t="s">
        <v>35</v>
      </c>
      <c r="AX427" s="13" t="s">
        <v>80</v>
      </c>
      <c r="AY427" s="257" t="s">
        <v>222</v>
      </c>
    </row>
    <row r="428" s="14" customFormat="1">
      <c r="A428" s="14"/>
      <c r="B428" s="258"/>
      <c r="C428" s="259"/>
      <c r="D428" s="249" t="s">
        <v>233</v>
      </c>
      <c r="E428" s="260" t="s">
        <v>1</v>
      </c>
      <c r="F428" s="261" t="s">
        <v>3295</v>
      </c>
      <c r="G428" s="259"/>
      <c r="H428" s="262">
        <v>11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8" t="s">
        <v>233</v>
      </c>
      <c r="AU428" s="268" t="s">
        <v>14</v>
      </c>
      <c r="AV428" s="14" t="s">
        <v>89</v>
      </c>
      <c r="AW428" s="14" t="s">
        <v>35</v>
      </c>
      <c r="AX428" s="14" t="s">
        <v>80</v>
      </c>
      <c r="AY428" s="268" t="s">
        <v>222</v>
      </c>
    </row>
    <row r="429" s="13" customFormat="1">
      <c r="A429" s="13"/>
      <c r="B429" s="247"/>
      <c r="C429" s="248"/>
      <c r="D429" s="249" t="s">
        <v>233</v>
      </c>
      <c r="E429" s="250" t="s">
        <v>1</v>
      </c>
      <c r="F429" s="251" t="s">
        <v>3210</v>
      </c>
      <c r="G429" s="248"/>
      <c r="H429" s="250" t="s">
        <v>1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7" t="s">
        <v>233</v>
      </c>
      <c r="AU429" s="257" t="s">
        <v>14</v>
      </c>
      <c r="AV429" s="13" t="s">
        <v>87</v>
      </c>
      <c r="AW429" s="13" t="s">
        <v>35</v>
      </c>
      <c r="AX429" s="13" t="s">
        <v>80</v>
      </c>
      <c r="AY429" s="257" t="s">
        <v>222</v>
      </c>
    </row>
    <row r="430" s="14" customFormat="1">
      <c r="A430" s="14"/>
      <c r="B430" s="258"/>
      <c r="C430" s="259"/>
      <c r="D430" s="249" t="s">
        <v>233</v>
      </c>
      <c r="E430" s="260" t="s">
        <v>1</v>
      </c>
      <c r="F430" s="261" t="s">
        <v>3305</v>
      </c>
      <c r="G430" s="259"/>
      <c r="H430" s="262">
        <v>29.5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233</v>
      </c>
      <c r="AU430" s="268" t="s">
        <v>14</v>
      </c>
      <c r="AV430" s="14" t="s">
        <v>89</v>
      </c>
      <c r="AW430" s="14" t="s">
        <v>35</v>
      </c>
      <c r="AX430" s="14" t="s">
        <v>80</v>
      </c>
      <c r="AY430" s="268" t="s">
        <v>222</v>
      </c>
    </row>
    <row r="431" s="13" customFormat="1">
      <c r="A431" s="13"/>
      <c r="B431" s="247"/>
      <c r="C431" s="248"/>
      <c r="D431" s="249" t="s">
        <v>233</v>
      </c>
      <c r="E431" s="250" t="s">
        <v>1</v>
      </c>
      <c r="F431" s="251" t="s">
        <v>3212</v>
      </c>
      <c r="G431" s="248"/>
      <c r="H431" s="250" t="s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233</v>
      </c>
      <c r="AU431" s="257" t="s">
        <v>14</v>
      </c>
      <c r="AV431" s="13" t="s">
        <v>87</v>
      </c>
      <c r="AW431" s="13" t="s">
        <v>35</v>
      </c>
      <c r="AX431" s="13" t="s">
        <v>80</v>
      </c>
      <c r="AY431" s="257" t="s">
        <v>222</v>
      </c>
    </row>
    <row r="432" s="14" customFormat="1">
      <c r="A432" s="14"/>
      <c r="B432" s="258"/>
      <c r="C432" s="259"/>
      <c r="D432" s="249" t="s">
        <v>233</v>
      </c>
      <c r="E432" s="260" t="s">
        <v>1</v>
      </c>
      <c r="F432" s="261" t="s">
        <v>3360</v>
      </c>
      <c r="G432" s="259"/>
      <c r="H432" s="262">
        <v>47.234999999999999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233</v>
      </c>
      <c r="AU432" s="268" t="s">
        <v>14</v>
      </c>
      <c r="AV432" s="14" t="s">
        <v>89</v>
      </c>
      <c r="AW432" s="14" t="s">
        <v>35</v>
      </c>
      <c r="AX432" s="14" t="s">
        <v>80</v>
      </c>
      <c r="AY432" s="268" t="s">
        <v>222</v>
      </c>
    </row>
    <row r="433" s="13" customFormat="1">
      <c r="A433" s="13"/>
      <c r="B433" s="247"/>
      <c r="C433" s="248"/>
      <c r="D433" s="249" t="s">
        <v>233</v>
      </c>
      <c r="E433" s="250" t="s">
        <v>1</v>
      </c>
      <c r="F433" s="251" t="s">
        <v>3214</v>
      </c>
      <c r="G433" s="248"/>
      <c r="H433" s="250" t="s">
        <v>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233</v>
      </c>
      <c r="AU433" s="257" t="s">
        <v>14</v>
      </c>
      <c r="AV433" s="13" t="s">
        <v>87</v>
      </c>
      <c r="AW433" s="13" t="s">
        <v>35</v>
      </c>
      <c r="AX433" s="13" t="s">
        <v>80</v>
      </c>
      <c r="AY433" s="257" t="s">
        <v>222</v>
      </c>
    </row>
    <row r="434" s="14" customFormat="1">
      <c r="A434" s="14"/>
      <c r="B434" s="258"/>
      <c r="C434" s="259"/>
      <c r="D434" s="249" t="s">
        <v>233</v>
      </c>
      <c r="E434" s="260" t="s">
        <v>1</v>
      </c>
      <c r="F434" s="261" t="s">
        <v>3306</v>
      </c>
      <c r="G434" s="259"/>
      <c r="H434" s="262">
        <v>88.299999999999997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8" t="s">
        <v>233</v>
      </c>
      <c r="AU434" s="268" t="s">
        <v>14</v>
      </c>
      <c r="AV434" s="14" t="s">
        <v>89</v>
      </c>
      <c r="AW434" s="14" t="s">
        <v>35</v>
      </c>
      <c r="AX434" s="14" t="s">
        <v>80</v>
      </c>
      <c r="AY434" s="268" t="s">
        <v>222</v>
      </c>
    </row>
    <row r="435" s="15" customFormat="1">
      <c r="A435" s="15"/>
      <c r="B435" s="269"/>
      <c r="C435" s="270"/>
      <c r="D435" s="249" t="s">
        <v>233</v>
      </c>
      <c r="E435" s="271" t="s">
        <v>1</v>
      </c>
      <c r="F435" s="272" t="s">
        <v>242</v>
      </c>
      <c r="G435" s="270"/>
      <c r="H435" s="273">
        <v>176.035</v>
      </c>
      <c r="I435" s="274"/>
      <c r="J435" s="270"/>
      <c r="K435" s="270"/>
      <c r="L435" s="275"/>
      <c r="M435" s="276"/>
      <c r="N435" s="277"/>
      <c r="O435" s="277"/>
      <c r="P435" s="277"/>
      <c r="Q435" s="277"/>
      <c r="R435" s="277"/>
      <c r="S435" s="277"/>
      <c r="T435" s="27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9" t="s">
        <v>233</v>
      </c>
      <c r="AU435" s="279" t="s">
        <v>14</v>
      </c>
      <c r="AV435" s="15" t="s">
        <v>114</v>
      </c>
      <c r="AW435" s="15" t="s">
        <v>35</v>
      </c>
      <c r="AX435" s="15" t="s">
        <v>87</v>
      </c>
      <c r="AY435" s="279" t="s">
        <v>222</v>
      </c>
    </row>
    <row r="436" s="12" customFormat="1" ht="22.8" customHeight="1">
      <c r="A436" s="12"/>
      <c r="B436" s="213"/>
      <c r="C436" s="214"/>
      <c r="D436" s="215" t="s">
        <v>79</v>
      </c>
      <c r="E436" s="227" t="s">
        <v>305</v>
      </c>
      <c r="F436" s="227" t="s">
        <v>920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P437</f>
        <v>0</v>
      </c>
      <c r="Q436" s="221"/>
      <c r="R436" s="222">
        <f>R437</f>
        <v>0</v>
      </c>
      <c r="S436" s="221"/>
      <c r="T436" s="223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87</v>
      </c>
      <c r="AT436" s="225" t="s">
        <v>79</v>
      </c>
      <c r="AU436" s="225" t="s">
        <v>87</v>
      </c>
      <c r="AY436" s="224" t="s">
        <v>222</v>
      </c>
      <c r="BK436" s="226">
        <f>BK437</f>
        <v>0</v>
      </c>
    </row>
    <row r="437" s="12" customFormat="1" ht="20.88" customHeight="1">
      <c r="A437" s="12"/>
      <c r="B437" s="213"/>
      <c r="C437" s="214"/>
      <c r="D437" s="215" t="s">
        <v>79</v>
      </c>
      <c r="E437" s="227" t="s">
        <v>990</v>
      </c>
      <c r="F437" s="227" t="s">
        <v>1000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P438+P441</f>
        <v>0</v>
      </c>
      <c r="Q437" s="221"/>
      <c r="R437" s="222">
        <f>R438+R441</f>
        <v>0</v>
      </c>
      <c r="S437" s="221"/>
      <c r="T437" s="223">
        <f>T438+T441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87</v>
      </c>
      <c r="AT437" s="225" t="s">
        <v>79</v>
      </c>
      <c r="AU437" s="225" t="s">
        <v>89</v>
      </c>
      <c r="AY437" s="224" t="s">
        <v>222</v>
      </c>
      <c r="BK437" s="226">
        <f>BK438+BK441</f>
        <v>0</v>
      </c>
    </row>
    <row r="438" s="17" customFormat="1" ht="20.88" customHeight="1">
      <c r="A438" s="17"/>
      <c r="B438" s="301"/>
      <c r="C438" s="302"/>
      <c r="D438" s="303" t="s">
        <v>79</v>
      </c>
      <c r="E438" s="303" t="s">
        <v>2797</v>
      </c>
      <c r="F438" s="303" t="s">
        <v>2798</v>
      </c>
      <c r="G438" s="302"/>
      <c r="H438" s="302"/>
      <c r="I438" s="304"/>
      <c r="J438" s="305">
        <f>BK438</f>
        <v>0</v>
      </c>
      <c r="K438" s="302"/>
      <c r="L438" s="306"/>
      <c r="M438" s="307"/>
      <c r="N438" s="308"/>
      <c r="O438" s="308"/>
      <c r="P438" s="309">
        <f>SUM(P439:P440)</f>
        <v>0</v>
      </c>
      <c r="Q438" s="308"/>
      <c r="R438" s="309">
        <f>SUM(R439:R440)</f>
        <v>0</v>
      </c>
      <c r="S438" s="308"/>
      <c r="T438" s="310">
        <f>SUM(T439:T440)</f>
        <v>0</v>
      </c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R438" s="311" t="s">
        <v>87</v>
      </c>
      <c r="AT438" s="312" t="s">
        <v>79</v>
      </c>
      <c r="AU438" s="312" t="s">
        <v>14</v>
      </c>
      <c r="AY438" s="311" t="s">
        <v>222</v>
      </c>
      <c r="BK438" s="313">
        <f>SUM(BK439:BK440)</f>
        <v>0</v>
      </c>
    </row>
    <row r="439" s="2" customFormat="1" ht="33" customHeight="1">
      <c r="A439" s="40"/>
      <c r="B439" s="41"/>
      <c r="C439" s="229" t="s">
        <v>566</v>
      </c>
      <c r="D439" s="229" t="s">
        <v>225</v>
      </c>
      <c r="E439" s="230" t="s">
        <v>3361</v>
      </c>
      <c r="F439" s="231" t="s">
        <v>3362</v>
      </c>
      <c r="G439" s="232" t="s">
        <v>329</v>
      </c>
      <c r="H439" s="233">
        <v>1.75</v>
      </c>
      <c r="I439" s="234"/>
      <c r="J439" s="235">
        <f>ROUND(I439*H439,2)</f>
        <v>0</v>
      </c>
      <c r="K439" s="231" t="s">
        <v>229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114</v>
      </c>
      <c r="AT439" s="240" t="s">
        <v>225</v>
      </c>
      <c r="AU439" s="240" t="s">
        <v>114</v>
      </c>
      <c r="AY439" s="19" t="s">
        <v>222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87</v>
      </c>
      <c r="BK439" s="241">
        <f>ROUND(I439*H439,2)</f>
        <v>0</v>
      </c>
      <c r="BL439" s="19" t="s">
        <v>114</v>
      </c>
      <c r="BM439" s="240" t="s">
        <v>3363</v>
      </c>
    </row>
    <row r="440" s="2" customFormat="1">
      <c r="A440" s="40"/>
      <c r="B440" s="41"/>
      <c r="C440" s="42"/>
      <c r="D440" s="242" t="s">
        <v>231</v>
      </c>
      <c r="E440" s="42"/>
      <c r="F440" s="243" t="s">
        <v>3364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231</v>
      </c>
      <c r="AU440" s="19" t="s">
        <v>114</v>
      </c>
    </row>
    <row r="441" s="17" customFormat="1" ht="20.88" customHeight="1">
      <c r="A441" s="17"/>
      <c r="B441" s="301"/>
      <c r="C441" s="302"/>
      <c r="D441" s="303" t="s">
        <v>79</v>
      </c>
      <c r="E441" s="303" t="s">
        <v>1001</v>
      </c>
      <c r="F441" s="303" t="s">
        <v>1002</v>
      </c>
      <c r="G441" s="302"/>
      <c r="H441" s="302"/>
      <c r="I441" s="304"/>
      <c r="J441" s="305">
        <f>BK441</f>
        <v>0</v>
      </c>
      <c r="K441" s="302"/>
      <c r="L441" s="306"/>
      <c r="M441" s="307"/>
      <c r="N441" s="308"/>
      <c r="O441" s="308"/>
      <c r="P441" s="309">
        <f>SUM(P442:P443)</f>
        <v>0</v>
      </c>
      <c r="Q441" s="308"/>
      <c r="R441" s="309">
        <f>SUM(R442:R443)</f>
        <v>0</v>
      </c>
      <c r="S441" s="308"/>
      <c r="T441" s="310">
        <f>SUM(T442:T443)</f>
        <v>0</v>
      </c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R441" s="311" t="s">
        <v>87</v>
      </c>
      <c r="AT441" s="312" t="s">
        <v>79</v>
      </c>
      <c r="AU441" s="312" t="s">
        <v>14</v>
      </c>
      <c r="AY441" s="311" t="s">
        <v>222</v>
      </c>
      <c r="BK441" s="313">
        <f>SUM(BK442:BK443)</f>
        <v>0</v>
      </c>
    </row>
    <row r="442" s="2" customFormat="1" ht="24.15" customHeight="1">
      <c r="A442" s="40"/>
      <c r="B442" s="41"/>
      <c r="C442" s="229" t="s">
        <v>527</v>
      </c>
      <c r="D442" s="229" t="s">
        <v>225</v>
      </c>
      <c r="E442" s="230" t="s">
        <v>3365</v>
      </c>
      <c r="F442" s="231" t="s">
        <v>3366</v>
      </c>
      <c r="G442" s="232" t="s">
        <v>329</v>
      </c>
      <c r="H442" s="233">
        <v>130.56399999999999</v>
      </c>
      <c r="I442" s="234"/>
      <c r="J442" s="235">
        <f>ROUND(I442*H442,2)</f>
        <v>0</v>
      </c>
      <c r="K442" s="231" t="s">
        <v>229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114</v>
      </c>
      <c r="AT442" s="240" t="s">
        <v>225</v>
      </c>
      <c r="AU442" s="240" t="s">
        <v>114</v>
      </c>
      <c r="AY442" s="19" t="s">
        <v>222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87</v>
      </c>
      <c r="BK442" s="241">
        <f>ROUND(I442*H442,2)</f>
        <v>0</v>
      </c>
      <c r="BL442" s="19" t="s">
        <v>114</v>
      </c>
      <c r="BM442" s="240" t="s">
        <v>552</v>
      </c>
    </row>
    <row r="443" s="2" customFormat="1">
      <c r="A443" s="40"/>
      <c r="B443" s="41"/>
      <c r="C443" s="42"/>
      <c r="D443" s="242" t="s">
        <v>231</v>
      </c>
      <c r="E443" s="42"/>
      <c r="F443" s="243" t="s">
        <v>3367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231</v>
      </c>
      <c r="AU443" s="19" t="s">
        <v>114</v>
      </c>
    </row>
    <row r="444" s="12" customFormat="1" ht="25.92" customHeight="1">
      <c r="A444" s="12"/>
      <c r="B444" s="213"/>
      <c r="C444" s="214"/>
      <c r="D444" s="215" t="s">
        <v>79</v>
      </c>
      <c r="E444" s="216" t="s">
        <v>1008</v>
      </c>
      <c r="F444" s="216" t="s">
        <v>1009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P445+P460+P505+P635+P645</f>
        <v>0</v>
      </c>
      <c r="Q444" s="221"/>
      <c r="R444" s="222">
        <f>R445+R460+R505+R635+R645</f>
        <v>0.3945205</v>
      </c>
      <c r="S444" s="221"/>
      <c r="T444" s="223">
        <f>T445+T460+T505+T635+T645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89</v>
      </c>
      <c r="AT444" s="225" t="s">
        <v>79</v>
      </c>
      <c r="AU444" s="225" t="s">
        <v>80</v>
      </c>
      <c r="AY444" s="224" t="s">
        <v>222</v>
      </c>
      <c r="BK444" s="226">
        <f>BK445+BK460+BK505+BK635+BK645</f>
        <v>0</v>
      </c>
    </row>
    <row r="445" s="12" customFormat="1" ht="22.8" customHeight="1">
      <c r="A445" s="12"/>
      <c r="B445" s="213"/>
      <c r="C445" s="214"/>
      <c r="D445" s="215" t="s">
        <v>79</v>
      </c>
      <c r="E445" s="227" t="s">
        <v>1010</v>
      </c>
      <c r="F445" s="227" t="s">
        <v>1011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SUM(P446:P459)</f>
        <v>0</v>
      </c>
      <c r="Q445" s="221"/>
      <c r="R445" s="222">
        <f>SUM(R446:R459)</f>
        <v>0.015190499999999997</v>
      </c>
      <c r="S445" s="221"/>
      <c r="T445" s="223">
        <f>SUM(T446:T459)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89</v>
      </c>
      <c r="AT445" s="225" t="s">
        <v>79</v>
      </c>
      <c r="AU445" s="225" t="s">
        <v>87</v>
      </c>
      <c r="AY445" s="224" t="s">
        <v>222</v>
      </c>
      <c r="BK445" s="226">
        <f>SUM(BK446:BK459)</f>
        <v>0</v>
      </c>
    </row>
    <row r="446" s="2" customFormat="1" ht="24.15" customHeight="1">
      <c r="A446" s="40"/>
      <c r="B446" s="41"/>
      <c r="C446" s="229" t="s">
        <v>599</v>
      </c>
      <c r="D446" s="229" t="s">
        <v>225</v>
      </c>
      <c r="E446" s="230" t="s">
        <v>3368</v>
      </c>
      <c r="F446" s="231" t="s">
        <v>3369</v>
      </c>
      <c r="G446" s="232" t="s">
        <v>228</v>
      </c>
      <c r="H446" s="233">
        <v>48.223999999999997</v>
      </c>
      <c r="I446" s="234"/>
      <c r="J446" s="235">
        <f>ROUND(I446*H446,2)</f>
        <v>0</v>
      </c>
      <c r="K446" s="231" t="s">
        <v>229</v>
      </c>
      <c r="L446" s="46"/>
      <c r="M446" s="236" t="s">
        <v>1</v>
      </c>
      <c r="N446" s="237" t="s">
        <v>45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267</v>
      </c>
      <c r="AT446" s="240" t="s">
        <v>225</v>
      </c>
      <c r="AU446" s="240" t="s">
        <v>89</v>
      </c>
      <c r="AY446" s="19" t="s">
        <v>222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87</v>
      </c>
      <c r="BK446" s="241">
        <f>ROUND(I446*H446,2)</f>
        <v>0</v>
      </c>
      <c r="BL446" s="19" t="s">
        <v>267</v>
      </c>
      <c r="BM446" s="240" t="s">
        <v>558</v>
      </c>
    </row>
    <row r="447" s="2" customFormat="1">
      <c r="A447" s="40"/>
      <c r="B447" s="41"/>
      <c r="C447" s="42"/>
      <c r="D447" s="242" t="s">
        <v>231</v>
      </c>
      <c r="E447" s="42"/>
      <c r="F447" s="243" t="s">
        <v>3370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231</v>
      </c>
      <c r="AU447" s="19" t="s">
        <v>89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234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89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3" customFormat="1">
      <c r="A449" s="13"/>
      <c r="B449" s="247"/>
      <c r="C449" s="248"/>
      <c r="D449" s="249" t="s">
        <v>233</v>
      </c>
      <c r="E449" s="250" t="s">
        <v>1</v>
      </c>
      <c r="F449" s="251" t="s">
        <v>2978</v>
      </c>
      <c r="G449" s="248"/>
      <c r="H449" s="250" t="s">
        <v>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233</v>
      </c>
      <c r="AU449" s="257" t="s">
        <v>89</v>
      </c>
      <c r="AV449" s="13" t="s">
        <v>87</v>
      </c>
      <c r="AW449" s="13" t="s">
        <v>35</v>
      </c>
      <c r="AX449" s="13" t="s">
        <v>80</v>
      </c>
      <c r="AY449" s="257" t="s">
        <v>222</v>
      </c>
    </row>
    <row r="450" s="13" customFormat="1">
      <c r="A450" s="13"/>
      <c r="B450" s="247"/>
      <c r="C450" s="248"/>
      <c r="D450" s="249" t="s">
        <v>233</v>
      </c>
      <c r="E450" s="250" t="s">
        <v>1</v>
      </c>
      <c r="F450" s="251" t="s">
        <v>237</v>
      </c>
      <c r="G450" s="248"/>
      <c r="H450" s="250" t="s">
        <v>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233</v>
      </c>
      <c r="AU450" s="257" t="s">
        <v>89</v>
      </c>
      <c r="AV450" s="13" t="s">
        <v>87</v>
      </c>
      <c r="AW450" s="13" t="s">
        <v>35</v>
      </c>
      <c r="AX450" s="13" t="s">
        <v>80</v>
      </c>
      <c r="AY450" s="257" t="s">
        <v>222</v>
      </c>
    </row>
    <row r="451" s="13" customFormat="1">
      <c r="A451" s="13"/>
      <c r="B451" s="247"/>
      <c r="C451" s="248"/>
      <c r="D451" s="249" t="s">
        <v>233</v>
      </c>
      <c r="E451" s="250" t="s">
        <v>1</v>
      </c>
      <c r="F451" s="251" t="s">
        <v>3199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233</v>
      </c>
      <c r="AU451" s="257" t="s">
        <v>89</v>
      </c>
      <c r="AV451" s="13" t="s">
        <v>87</v>
      </c>
      <c r="AW451" s="13" t="s">
        <v>35</v>
      </c>
      <c r="AX451" s="13" t="s">
        <v>80</v>
      </c>
      <c r="AY451" s="257" t="s">
        <v>222</v>
      </c>
    </row>
    <row r="452" s="14" customFormat="1">
      <c r="A452" s="14"/>
      <c r="B452" s="258"/>
      <c r="C452" s="259"/>
      <c r="D452" s="249" t="s">
        <v>233</v>
      </c>
      <c r="E452" s="260" t="s">
        <v>1</v>
      </c>
      <c r="F452" s="261" t="s">
        <v>3371</v>
      </c>
      <c r="G452" s="259"/>
      <c r="H452" s="262">
        <v>30.335999999999999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233</v>
      </c>
      <c r="AU452" s="268" t="s">
        <v>89</v>
      </c>
      <c r="AV452" s="14" t="s">
        <v>89</v>
      </c>
      <c r="AW452" s="14" t="s">
        <v>35</v>
      </c>
      <c r="AX452" s="14" t="s">
        <v>80</v>
      </c>
      <c r="AY452" s="268" t="s">
        <v>222</v>
      </c>
    </row>
    <row r="453" s="14" customFormat="1">
      <c r="A453" s="14"/>
      <c r="B453" s="258"/>
      <c r="C453" s="259"/>
      <c r="D453" s="249" t="s">
        <v>233</v>
      </c>
      <c r="E453" s="260" t="s">
        <v>1</v>
      </c>
      <c r="F453" s="261" t="s">
        <v>3372</v>
      </c>
      <c r="G453" s="259"/>
      <c r="H453" s="262">
        <v>17.888000000000002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233</v>
      </c>
      <c r="AU453" s="268" t="s">
        <v>89</v>
      </c>
      <c r="AV453" s="14" t="s">
        <v>89</v>
      </c>
      <c r="AW453" s="14" t="s">
        <v>35</v>
      </c>
      <c r="AX453" s="14" t="s">
        <v>80</v>
      </c>
      <c r="AY453" s="268" t="s">
        <v>222</v>
      </c>
    </row>
    <row r="454" s="15" customFormat="1">
      <c r="A454" s="15"/>
      <c r="B454" s="269"/>
      <c r="C454" s="270"/>
      <c r="D454" s="249" t="s">
        <v>233</v>
      </c>
      <c r="E454" s="271" t="s">
        <v>1</v>
      </c>
      <c r="F454" s="272" t="s">
        <v>242</v>
      </c>
      <c r="G454" s="270"/>
      <c r="H454" s="273">
        <v>48.223999999999997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9" t="s">
        <v>233</v>
      </c>
      <c r="AU454" s="279" t="s">
        <v>89</v>
      </c>
      <c r="AV454" s="15" t="s">
        <v>114</v>
      </c>
      <c r="AW454" s="15" t="s">
        <v>35</v>
      </c>
      <c r="AX454" s="15" t="s">
        <v>87</v>
      </c>
      <c r="AY454" s="279" t="s">
        <v>222</v>
      </c>
    </row>
    <row r="455" s="2" customFormat="1" ht="16.5" customHeight="1">
      <c r="A455" s="40"/>
      <c r="B455" s="41"/>
      <c r="C455" s="280" t="s">
        <v>533</v>
      </c>
      <c r="D455" s="280" t="s">
        <v>367</v>
      </c>
      <c r="E455" s="281" t="s">
        <v>3373</v>
      </c>
      <c r="F455" s="282" t="s">
        <v>3374</v>
      </c>
      <c r="G455" s="283" t="s">
        <v>228</v>
      </c>
      <c r="H455" s="284">
        <v>50.634999999999998</v>
      </c>
      <c r="I455" s="285"/>
      <c r="J455" s="286">
        <f>ROUND(I455*H455,2)</f>
        <v>0</v>
      </c>
      <c r="K455" s="282" t="s">
        <v>229</v>
      </c>
      <c r="L455" s="287"/>
      <c r="M455" s="288" t="s">
        <v>1</v>
      </c>
      <c r="N455" s="289" t="s">
        <v>45</v>
      </c>
      <c r="O455" s="93"/>
      <c r="P455" s="238">
        <f>O455*H455</f>
        <v>0</v>
      </c>
      <c r="Q455" s="238">
        <v>0.00029999999999999997</v>
      </c>
      <c r="R455" s="238">
        <f>Q455*H455</f>
        <v>0.015190499999999997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468</v>
      </c>
      <c r="AT455" s="240" t="s">
        <v>367</v>
      </c>
      <c r="AU455" s="240" t="s">
        <v>89</v>
      </c>
      <c r="AY455" s="19" t="s">
        <v>222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87</v>
      </c>
      <c r="BK455" s="241">
        <f>ROUND(I455*H455,2)</f>
        <v>0</v>
      </c>
      <c r="BL455" s="19" t="s">
        <v>267</v>
      </c>
      <c r="BM455" s="240" t="s">
        <v>569</v>
      </c>
    </row>
    <row r="456" s="14" customFormat="1">
      <c r="A456" s="14"/>
      <c r="B456" s="258"/>
      <c r="C456" s="259"/>
      <c r="D456" s="249" t="s">
        <v>233</v>
      </c>
      <c r="E456" s="260" t="s">
        <v>1</v>
      </c>
      <c r="F456" s="261" t="s">
        <v>3375</v>
      </c>
      <c r="G456" s="259"/>
      <c r="H456" s="262">
        <v>50.634999999999998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8" t="s">
        <v>233</v>
      </c>
      <c r="AU456" s="268" t="s">
        <v>89</v>
      </c>
      <c r="AV456" s="14" t="s">
        <v>89</v>
      </c>
      <c r="AW456" s="14" t="s">
        <v>35</v>
      </c>
      <c r="AX456" s="14" t="s">
        <v>80</v>
      </c>
      <c r="AY456" s="268" t="s">
        <v>222</v>
      </c>
    </row>
    <row r="457" s="15" customFormat="1">
      <c r="A457" s="15"/>
      <c r="B457" s="269"/>
      <c r="C457" s="270"/>
      <c r="D457" s="249" t="s">
        <v>233</v>
      </c>
      <c r="E457" s="271" t="s">
        <v>1</v>
      </c>
      <c r="F457" s="272" t="s">
        <v>242</v>
      </c>
      <c r="G457" s="270"/>
      <c r="H457" s="273">
        <v>50.634999999999998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9" t="s">
        <v>233</v>
      </c>
      <c r="AU457" s="279" t="s">
        <v>89</v>
      </c>
      <c r="AV457" s="15" t="s">
        <v>114</v>
      </c>
      <c r="AW457" s="15" t="s">
        <v>35</v>
      </c>
      <c r="AX457" s="15" t="s">
        <v>87</v>
      </c>
      <c r="AY457" s="279" t="s">
        <v>222</v>
      </c>
    </row>
    <row r="458" s="2" customFormat="1" ht="24.15" customHeight="1">
      <c r="A458" s="40"/>
      <c r="B458" s="41"/>
      <c r="C458" s="229" t="s">
        <v>615</v>
      </c>
      <c r="D458" s="229" t="s">
        <v>225</v>
      </c>
      <c r="E458" s="230" t="s">
        <v>1041</v>
      </c>
      <c r="F458" s="231" t="s">
        <v>1042</v>
      </c>
      <c r="G458" s="232" t="s">
        <v>329</v>
      </c>
      <c r="H458" s="233">
        <v>0.014999999999999999</v>
      </c>
      <c r="I458" s="234"/>
      <c r="J458" s="235">
        <f>ROUND(I458*H458,2)</f>
        <v>0</v>
      </c>
      <c r="K458" s="231" t="s">
        <v>229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267</v>
      </c>
      <c r="AT458" s="240" t="s">
        <v>225</v>
      </c>
      <c r="AU458" s="240" t="s">
        <v>89</v>
      </c>
      <c r="AY458" s="19" t="s">
        <v>222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87</v>
      </c>
      <c r="BK458" s="241">
        <f>ROUND(I458*H458,2)</f>
        <v>0</v>
      </c>
      <c r="BL458" s="19" t="s">
        <v>267</v>
      </c>
      <c r="BM458" s="240" t="s">
        <v>576</v>
      </c>
    </row>
    <row r="459" s="2" customFormat="1">
      <c r="A459" s="40"/>
      <c r="B459" s="41"/>
      <c r="C459" s="42"/>
      <c r="D459" s="242" t="s">
        <v>231</v>
      </c>
      <c r="E459" s="42"/>
      <c r="F459" s="243" t="s">
        <v>1044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231</v>
      </c>
      <c r="AU459" s="19" t="s">
        <v>89</v>
      </c>
    </row>
    <row r="460" s="12" customFormat="1" ht="22.8" customHeight="1">
      <c r="A460" s="12"/>
      <c r="B460" s="213"/>
      <c r="C460" s="214"/>
      <c r="D460" s="215" t="s">
        <v>79</v>
      </c>
      <c r="E460" s="227" t="s">
        <v>1124</v>
      </c>
      <c r="F460" s="227" t="s">
        <v>1125</v>
      </c>
      <c r="G460" s="214"/>
      <c r="H460" s="214"/>
      <c r="I460" s="217"/>
      <c r="J460" s="228">
        <f>BK460</f>
        <v>0</v>
      </c>
      <c r="K460" s="214"/>
      <c r="L460" s="219"/>
      <c r="M460" s="220"/>
      <c r="N460" s="221"/>
      <c r="O460" s="221"/>
      <c r="P460" s="222">
        <f>SUM(P461:P504)</f>
        <v>0</v>
      </c>
      <c r="Q460" s="221"/>
      <c r="R460" s="222">
        <f>SUM(R461:R504)</f>
        <v>0.048780000000000004</v>
      </c>
      <c r="S460" s="221"/>
      <c r="T460" s="223">
        <f>SUM(T461:T504)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89</v>
      </c>
      <c r="AT460" s="225" t="s">
        <v>79</v>
      </c>
      <c r="AU460" s="225" t="s">
        <v>87</v>
      </c>
      <c r="AY460" s="224" t="s">
        <v>222</v>
      </c>
      <c r="BK460" s="226">
        <f>SUM(BK461:BK504)</f>
        <v>0</v>
      </c>
    </row>
    <row r="461" s="2" customFormat="1" ht="16.5" customHeight="1">
      <c r="A461" s="40"/>
      <c r="B461" s="41"/>
      <c r="C461" s="229" t="s">
        <v>545</v>
      </c>
      <c r="D461" s="229" t="s">
        <v>225</v>
      </c>
      <c r="E461" s="230" t="s">
        <v>3376</v>
      </c>
      <c r="F461" s="231" t="s">
        <v>3377</v>
      </c>
      <c r="G461" s="232" t="s">
        <v>526</v>
      </c>
      <c r="H461" s="233">
        <v>12</v>
      </c>
      <c r="I461" s="234"/>
      <c r="J461" s="235">
        <f>ROUND(I461*H461,2)</f>
        <v>0</v>
      </c>
      <c r="K461" s="231" t="s">
        <v>229</v>
      </c>
      <c r="L461" s="46"/>
      <c r="M461" s="236" t="s">
        <v>1</v>
      </c>
      <c r="N461" s="237" t="s">
        <v>45</v>
      </c>
      <c r="O461" s="93"/>
      <c r="P461" s="238">
        <f>O461*H461</f>
        <v>0</v>
      </c>
      <c r="Q461" s="238">
        <v>0.0020100000000000001</v>
      </c>
      <c r="R461" s="238">
        <f>Q461*H461</f>
        <v>0.024120000000000003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267</v>
      </c>
      <c r="AT461" s="240" t="s">
        <v>225</v>
      </c>
      <c r="AU461" s="240" t="s">
        <v>89</v>
      </c>
      <c r="AY461" s="19" t="s">
        <v>222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87</v>
      </c>
      <c r="BK461" s="241">
        <f>ROUND(I461*H461,2)</f>
        <v>0</v>
      </c>
      <c r="BL461" s="19" t="s">
        <v>267</v>
      </c>
      <c r="BM461" s="240" t="s">
        <v>602</v>
      </c>
    </row>
    <row r="462" s="2" customFormat="1">
      <c r="A462" s="40"/>
      <c r="B462" s="41"/>
      <c r="C462" s="42"/>
      <c r="D462" s="242" t="s">
        <v>231</v>
      </c>
      <c r="E462" s="42"/>
      <c r="F462" s="243" t="s">
        <v>3378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231</v>
      </c>
      <c r="AU462" s="19" t="s">
        <v>89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234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89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2978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89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3" customFormat="1">
      <c r="A465" s="13"/>
      <c r="B465" s="247"/>
      <c r="C465" s="248"/>
      <c r="D465" s="249" t="s">
        <v>233</v>
      </c>
      <c r="E465" s="250" t="s">
        <v>1</v>
      </c>
      <c r="F465" s="251" t="s">
        <v>237</v>
      </c>
      <c r="G465" s="248"/>
      <c r="H465" s="250" t="s">
        <v>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233</v>
      </c>
      <c r="AU465" s="257" t="s">
        <v>89</v>
      </c>
      <c r="AV465" s="13" t="s">
        <v>87</v>
      </c>
      <c r="AW465" s="13" t="s">
        <v>35</v>
      </c>
      <c r="AX465" s="13" t="s">
        <v>80</v>
      </c>
      <c r="AY465" s="257" t="s">
        <v>222</v>
      </c>
    </row>
    <row r="466" s="14" customFormat="1">
      <c r="A466" s="14"/>
      <c r="B466" s="258"/>
      <c r="C466" s="259"/>
      <c r="D466" s="249" t="s">
        <v>233</v>
      </c>
      <c r="E466" s="260" t="s">
        <v>1</v>
      </c>
      <c r="F466" s="261" t="s">
        <v>3379</v>
      </c>
      <c r="G466" s="259"/>
      <c r="H466" s="262">
        <v>12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233</v>
      </c>
      <c r="AU466" s="268" t="s">
        <v>89</v>
      </c>
      <c r="AV466" s="14" t="s">
        <v>89</v>
      </c>
      <c r="AW466" s="14" t="s">
        <v>35</v>
      </c>
      <c r="AX466" s="14" t="s">
        <v>80</v>
      </c>
      <c r="AY466" s="268" t="s">
        <v>222</v>
      </c>
    </row>
    <row r="467" s="15" customFormat="1">
      <c r="A467" s="15"/>
      <c r="B467" s="269"/>
      <c r="C467" s="270"/>
      <c r="D467" s="249" t="s">
        <v>233</v>
      </c>
      <c r="E467" s="271" t="s">
        <v>1</v>
      </c>
      <c r="F467" s="272" t="s">
        <v>242</v>
      </c>
      <c r="G467" s="270"/>
      <c r="H467" s="273">
        <v>12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233</v>
      </c>
      <c r="AU467" s="279" t="s">
        <v>89</v>
      </c>
      <c r="AV467" s="15" t="s">
        <v>114</v>
      </c>
      <c r="AW467" s="15" t="s">
        <v>35</v>
      </c>
      <c r="AX467" s="15" t="s">
        <v>87</v>
      </c>
      <c r="AY467" s="279" t="s">
        <v>222</v>
      </c>
    </row>
    <row r="468" s="2" customFormat="1" ht="16.5" customHeight="1">
      <c r="A468" s="40"/>
      <c r="B468" s="41"/>
      <c r="C468" s="229" t="s">
        <v>635</v>
      </c>
      <c r="D468" s="229" t="s">
        <v>225</v>
      </c>
      <c r="E468" s="230" t="s">
        <v>3380</v>
      </c>
      <c r="F468" s="231" t="s">
        <v>3381</v>
      </c>
      <c r="G468" s="232" t="s">
        <v>526</v>
      </c>
      <c r="H468" s="233">
        <v>5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0.00040000000000000002</v>
      </c>
      <c r="R468" s="238">
        <f>Q468*H468</f>
        <v>0.002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267</v>
      </c>
      <c r="AT468" s="240" t="s">
        <v>225</v>
      </c>
      <c r="AU468" s="240" t="s">
        <v>89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267</v>
      </c>
      <c r="BM468" s="240" t="s">
        <v>611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3382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89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89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2978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89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89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4" customFormat="1">
      <c r="A473" s="14"/>
      <c r="B473" s="258"/>
      <c r="C473" s="259"/>
      <c r="D473" s="249" t="s">
        <v>233</v>
      </c>
      <c r="E473" s="260" t="s">
        <v>1</v>
      </c>
      <c r="F473" s="261" t="s">
        <v>1130</v>
      </c>
      <c r="G473" s="259"/>
      <c r="H473" s="262">
        <v>5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233</v>
      </c>
      <c r="AU473" s="268" t="s">
        <v>89</v>
      </c>
      <c r="AV473" s="14" t="s">
        <v>89</v>
      </c>
      <c r="AW473" s="14" t="s">
        <v>35</v>
      </c>
      <c r="AX473" s="14" t="s">
        <v>80</v>
      </c>
      <c r="AY473" s="268" t="s">
        <v>222</v>
      </c>
    </row>
    <row r="474" s="15" customFormat="1">
      <c r="A474" s="15"/>
      <c r="B474" s="269"/>
      <c r="C474" s="270"/>
      <c r="D474" s="249" t="s">
        <v>233</v>
      </c>
      <c r="E474" s="271" t="s">
        <v>1</v>
      </c>
      <c r="F474" s="272" t="s">
        <v>242</v>
      </c>
      <c r="G474" s="270"/>
      <c r="H474" s="273">
        <v>5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233</v>
      </c>
      <c r="AU474" s="279" t="s">
        <v>89</v>
      </c>
      <c r="AV474" s="15" t="s">
        <v>114</v>
      </c>
      <c r="AW474" s="15" t="s">
        <v>35</v>
      </c>
      <c r="AX474" s="15" t="s">
        <v>87</v>
      </c>
      <c r="AY474" s="279" t="s">
        <v>222</v>
      </c>
    </row>
    <row r="475" s="2" customFormat="1" ht="16.5" customHeight="1">
      <c r="A475" s="40"/>
      <c r="B475" s="41"/>
      <c r="C475" s="229" t="s">
        <v>552</v>
      </c>
      <c r="D475" s="229" t="s">
        <v>225</v>
      </c>
      <c r="E475" s="230" t="s">
        <v>3383</v>
      </c>
      <c r="F475" s="231" t="s">
        <v>3384</v>
      </c>
      <c r="G475" s="232" t="s">
        <v>526</v>
      </c>
      <c r="H475" s="233">
        <v>17</v>
      </c>
      <c r="I475" s="234"/>
      <c r="J475" s="235">
        <f>ROUND(I475*H475,2)</f>
        <v>0</v>
      </c>
      <c r="K475" s="231" t="s">
        <v>229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0.00048000000000000001</v>
      </c>
      <c r="R475" s="238">
        <f>Q475*H475</f>
        <v>0.0081600000000000006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267</v>
      </c>
      <c r="AT475" s="240" t="s">
        <v>225</v>
      </c>
      <c r="AU475" s="240" t="s">
        <v>89</v>
      </c>
      <c r="AY475" s="19" t="s">
        <v>222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87</v>
      </c>
      <c r="BK475" s="241">
        <f>ROUND(I475*H475,2)</f>
        <v>0</v>
      </c>
      <c r="BL475" s="19" t="s">
        <v>267</v>
      </c>
      <c r="BM475" s="240" t="s">
        <v>618</v>
      </c>
    </row>
    <row r="476" s="2" customFormat="1">
      <c r="A476" s="40"/>
      <c r="B476" s="41"/>
      <c r="C476" s="42"/>
      <c r="D476" s="242" t="s">
        <v>231</v>
      </c>
      <c r="E476" s="42"/>
      <c r="F476" s="243" t="s">
        <v>3385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231</v>
      </c>
      <c r="AU476" s="19" t="s">
        <v>89</v>
      </c>
    </row>
    <row r="477" s="13" customFormat="1">
      <c r="A477" s="13"/>
      <c r="B477" s="247"/>
      <c r="C477" s="248"/>
      <c r="D477" s="249" t="s">
        <v>233</v>
      </c>
      <c r="E477" s="250" t="s">
        <v>1</v>
      </c>
      <c r="F477" s="251" t="s">
        <v>234</v>
      </c>
      <c r="G477" s="248"/>
      <c r="H477" s="250" t="s">
        <v>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7" t="s">
        <v>233</v>
      </c>
      <c r="AU477" s="257" t="s">
        <v>89</v>
      </c>
      <c r="AV477" s="13" t="s">
        <v>87</v>
      </c>
      <c r="AW477" s="13" t="s">
        <v>35</v>
      </c>
      <c r="AX477" s="13" t="s">
        <v>80</v>
      </c>
      <c r="AY477" s="257" t="s">
        <v>222</v>
      </c>
    </row>
    <row r="478" s="13" customFormat="1">
      <c r="A478" s="13"/>
      <c r="B478" s="247"/>
      <c r="C478" s="248"/>
      <c r="D478" s="249" t="s">
        <v>233</v>
      </c>
      <c r="E478" s="250" t="s">
        <v>1</v>
      </c>
      <c r="F478" s="251" t="s">
        <v>2978</v>
      </c>
      <c r="G478" s="248"/>
      <c r="H478" s="250" t="s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233</v>
      </c>
      <c r="AU478" s="257" t="s">
        <v>89</v>
      </c>
      <c r="AV478" s="13" t="s">
        <v>87</v>
      </c>
      <c r="AW478" s="13" t="s">
        <v>35</v>
      </c>
      <c r="AX478" s="13" t="s">
        <v>80</v>
      </c>
      <c r="AY478" s="257" t="s">
        <v>222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237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89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4" customFormat="1">
      <c r="A480" s="14"/>
      <c r="B480" s="258"/>
      <c r="C480" s="259"/>
      <c r="D480" s="249" t="s">
        <v>233</v>
      </c>
      <c r="E480" s="260" t="s">
        <v>1</v>
      </c>
      <c r="F480" s="261" t="s">
        <v>3386</v>
      </c>
      <c r="G480" s="259"/>
      <c r="H480" s="262">
        <v>17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8" t="s">
        <v>233</v>
      </c>
      <c r="AU480" s="268" t="s">
        <v>89</v>
      </c>
      <c r="AV480" s="14" t="s">
        <v>89</v>
      </c>
      <c r="AW480" s="14" t="s">
        <v>35</v>
      </c>
      <c r="AX480" s="14" t="s">
        <v>80</v>
      </c>
      <c r="AY480" s="268" t="s">
        <v>222</v>
      </c>
    </row>
    <row r="481" s="15" customFormat="1">
      <c r="A481" s="15"/>
      <c r="B481" s="269"/>
      <c r="C481" s="270"/>
      <c r="D481" s="249" t="s">
        <v>233</v>
      </c>
      <c r="E481" s="271" t="s">
        <v>1</v>
      </c>
      <c r="F481" s="272" t="s">
        <v>242</v>
      </c>
      <c r="G481" s="270"/>
      <c r="H481" s="273">
        <v>17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9" t="s">
        <v>233</v>
      </c>
      <c r="AU481" s="279" t="s">
        <v>89</v>
      </c>
      <c r="AV481" s="15" t="s">
        <v>114</v>
      </c>
      <c r="AW481" s="15" t="s">
        <v>35</v>
      </c>
      <c r="AX481" s="15" t="s">
        <v>87</v>
      </c>
      <c r="AY481" s="279" t="s">
        <v>222</v>
      </c>
    </row>
    <row r="482" s="2" customFormat="1" ht="16.5" customHeight="1">
      <c r="A482" s="40"/>
      <c r="B482" s="41"/>
      <c r="C482" s="229" t="s">
        <v>657</v>
      </c>
      <c r="D482" s="229" t="s">
        <v>225</v>
      </c>
      <c r="E482" s="230" t="s">
        <v>3387</v>
      </c>
      <c r="F482" s="231" t="s">
        <v>3388</v>
      </c>
      <c r="G482" s="232" t="s">
        <v>526</v>
      </c>
      <c r="H482" s="233">
        <v>5</v>
      </c>
      <c r="I482" s="234"/>
      <c r="J482" s="235">
        <f>ROUND(I482*H482,2)</f>
        <v>0</v>
      </c>
      <c r="K482" s="231" t="s">
        <v>229</v>
      </c>
      <c r="L482" s="46"/>
      <c r="M482" s="236" t="s">
        <v>1</v>
      </c>
      <c r="N482" s="237" t="s">
        <v>45</v>
      </c>
      <c r="O482" s="93"/>
      <c r="P482" s="238">
        <f>O482*H482</f>
        <v>0</v>
      </c>
      <c r="Q482" s="238">
        <v>0.0022399999999999998</v>
      </c>
      <c r="R482" s="238">
        <f>Q482*H482</f>
        <v>0.011199999999999998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267</v>
      </c>
      <c r="AT482" s="240" t="s">
        <v>225</v>
      </c>
      <c r="AU482" s="240" t="s">
        <v>89</v>
      </c>
      <c r="AY482" s="19" t="s">
        <v>222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87</v>
      </c>
      <c r="BK482" s="241">
        <f>ROUND(I482*H482,2)</f>
        <v>0</v>
      </c>
      <c r="BL482" s="19" t="s">
        <v>267</v>
      </c>
      <c r="BM482" s="240" t="s">
        <v>631</v>
      </c>
    </row>
    <row r="483" s="2" customFormat="1">
      <c r="A483" s="40"/>
      <c r="B483" s="41"/>
      <c r="C483" s="42"/>
      <c r="D483" s="242" t="s">
        <v>231</v>
      </c>
      <c r="E483" s="42"/>
      <c r="F483" s="243" t="s">
        <v>3389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231</v>
      </c>
      <c r="AU483" s="19" t="s">
        <v>89</v>
      </c>
    </row>
    <row r="484" s="13" customFormat="1">
      <c r="A484" s="13"/>
      <c r="B484" s="247"/>
      <c r="C484" s="248"/>
      <c r="D484" s="249" t="s">
        <v>233</v>
      </c>
      <c r="E484" s="250" t="s">
        <v>1</v>
      </c>
      <c r="F484" s="251" t="s">
        <v>234</v>
      </c>
      <c r="G484" s="248"/>
      <c r="H484" s="250" t="s">
        <v>1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7" t="s">
        <v>233</v>
      </c>
      <c r="AU484" s="257" t="s">
        <v>89</v>
      </c>
      <c r="AV484" s="13" t="s">
        <v>87</v>
      </c>
      <c r="AW484" s="13" t="s">
        <v>35</v>
      </c>
      <c r="AX484" s="13" t="s">
        <v>80</v>
      </c>
      <c r="AY484" s="257" t="s">
        <v>222</v>
      </c>
    </row>
    <row r="485" s="13" customFormat="1">
      <c r="A485" s="13"/>
      <c r="B485" s="247"/>
      <c r="C485" s="248"/>
      <c r="D485" s="249" t="s">
        <v>233</v>
      </c>
      <c r="E485" s="250" t="s">
        <v>1</v>
      </c>
      <c r="F485" s="251" t="s">
        <v>2978</v>
      </c>
      <c r="G485" s="248"/>
      <c r="H485" s="250" t="s">
        <v>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7" t="s">
        <v>233</v>
      </c>
      <c r="AU485" s="257" t="s">
        <v>89</v>
      </c>
      <c r="AV485" s="13" t="s">
        <v>87</v>
      </c>
      <c r="AW485" s="13" t="s">
        <v>35</v>
      </c>
      <c r="AX485" s="13" t="s">
        <v>80</v>
      </c>
      <c r="AY485" s="257" t="s">
        <v>222</v>
      </c>
    </row>
    <row r="486" s="13" customFormat="1">
      <c r="A486" s="13"/>
      <c r="B486" s="247"/>
      <c r="C486" s="248"/>
      <c r="D486" s="249" t="s">
        <v>233</v>
      </c>
      <c r="E486" s="250" t="s">
        <v>1</v>
      </c>
      <c r="F486" s="251" t="s">
        <v>237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233</v>
      </c>
      <c r="AU486" s="257" t="s">
        <v>89</v>
      </c>
      <c r="AV486" s="13" t="s">
        <v>87</v>
      </c>
      <c r="AW486" s="13" t="s">
        <v>35</v>
      </c>
      <c r="AX486" s="13" t="s">
        <v>80</v>
      </c>
      <c r="AY486" s="257" t="s">
        <v>222</v>
      </c>
    </row>
    <row r="487" s="14" customFormat="1">
      <c r="A487" s="14"/>
      <c r="B487" s="258"/>
      <c r="C487" s="259"/>
      <c r="D487" s="249" t="s">
        <v>233</v>
      </c>
      <c r="E487" s="260" t="s">
        <v>1</v>
      </c>
      <c r="F487" s="261" t="s">
        <v>1130</v>
      </c>
      <c r="G487" s="259"/>
      <c r="H487" s="262">
        <v>5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8" t="s">
        <v>233</v>
      </c>
      <c r="AU487" s="268" t="s">
        <v>89</v>
      </c>
      <c r="AV487" s="14" t="s">
        <v>89</v>
      </c>
      <c r="AW487" s="14" t="s">
        <v>35</v>
      </c>
      <c r="AX487" s="14" t="s">
        <v>80</v>
      </c>
      <c r="AY487" s="268" t="s">
        <v>222</v>
      </c>
    </row>
    <row r="488" s="15" customFormat="1">
      <c r="A488" s="15"/>
      <c r="B488" s="269"/>
      <c r="C488" s="270"/>
      <c r="D488" s="249" t="s">
        <v>233</v>
      </c>
      <c r="E488" s="271" t="s">
        <v>1</v>
      </c>
      <c r="F488" s="272" t="s">
        <v>242</v>
      </c>
      <c r="G488" s="270"/>
      <c r="H488" s="273">
        <v>5</v>
      </c>
      <c r="I488" s="274"/>
      <c r="J488" s="270"/>
      <c r="K488" s="270"/>
      <c r="L488" s="275"/>
      <c r="M488" s="276"/>
      <c r="N488" s="277"/>
      <c r="O488" s="277"/>
      <c r="P488" s="277"/>
      <c r="Q488" s="277"/>
      <c r="R488" s="277"/>
      <c r="S488" s="277"/>
      <c r="T488" s="27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9" t="s">
        <v>233</v>
      </c>
      <c r="AU488" s="279" t="s">
        <v>89</v>
      </c>
      <c r="AV488" s="15" t="s">
        <v>114</v>
      </c>
      <c r="AW488" s="15" t="s">
        <v>35</v>
      </c>
      <c r="AX488" s="15" t="s">
        <v>87</v>
      </c>
      <c r="AY488" s="279" t="s">
        <v>222</v>
      </c>
    </row>
    <row r="489" s="2" customFormat="1" ht="24.15" customHeight="1">
      <c r="A489" s="40"/>
      <c r="B489" s="41"/>
      <c r="C489" s="229" t="s">
        <v>558</v>
      </c>
      <c r="D489" s="229" t="s">
        <v>225</v>
      </c>
      <c r="E489" s="230" t="s">
        <v>3390</v>
      </c>
      <c r="F489" s="231" t="s">
        <v>3391</v>
      </c>
      <c r="G489" s="232" t="s">
        <v>477</v>
      </c>
      <c r="H489" s="233">
        <v>1</v>
      </c>
      <c r="I489" s="234"/>
      <c r="J489" s="235">
        <f>ROUND(I489*H489,2)</f>
        <v>0</v>
      </c>
      <c r="K489" s="231" t="s">
        <v>229</v>
      </c>
      <c r="L489" s="46"/>
      <c r="M489" s="236" t="s">
        <v>1</v>
      </c>
      <c r="N489" s="237" t="s">
        <v>45</v>
      </c>
      <c r="O489" s="93"/>
      <c r="P489" s="238">
        <f>O489*H489</f>
        <v>0</v>
      </c>
      <c r="Q489" s="238">
        <v>0.00148</v>
      </c>
      <c r="R489" s="238">
        <f>Q489*H489</f>
        <v>0.00148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114</v>
      </c>
      <c r="AT489" s="240" t="s">
        <v>225</v>
      </c>
      <c r="AU489" s="240" t="s">
        <v>89</v>
      </c>
      <c r="AY489" s="19" t="s">
        <v>222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9" t="s">
        <v>87</v>
      </c>
      <c r="BK489" s="241">
        <f>ROUND(I489*H489,2)</f>
        <v>0</v>
      </c>
      <c r="BL489" s="19" t="s">
        <v>114</v>
      </c>
      <c r="BM489" s="240" t="s">
        <v>3392</v>
      </c>
    </row>
    <row r="490" s="2" customFormat="1">
      <c r="A490" s="40"/>
      <c r="B490" s="41"/>
      <c r="C490" s="42"/>
      <c r="D490" s="242" t="s">
        <v>231</v>
      </c>
      <c r="E490" s="42"/>
      <c r="F490" s="243" t="s">
        <v>3393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231</v>
      </c>
      <c r="AU490" s="19" t="s">
        <v>89</v>
      </c>
    </row>
    <row r="491" s="2" customFormat="1" ht="24.15" customHeight="1">
      <c r="A491" s="40"/>
      <c r="B491" s="41"/>
      <c r="C491" s="229" t="s">
        <v>681</v>
      </c>
      <c r="D491" s="229" t="s">
        <v>225</v>
      </c>
      <c r="E491" s="230" t="s">
        <v>3394</v>
      </c>
      <c r="F491" s="231" t="s">
        <v>3395</v>
      </c>
      <c r="G491" s="232" t="s">
        <v>477</v>
      </c>
      <c r="H491" s="233">
        <v>3</v>
      </c>
      <c r="I491" s="234"/>
      <c r="J491" s="235">
        <f>ROUND(I491*H491,2)</f>
        <v>0</v>
      </c>
      <c r="K491" s="231" t="s">
        <v>229</v>
      </c>
      <c r="L491" s="46"/>
      <c r="M491" s="236" t="s">
        <v>1</v>
      </c>
      <c r="N491" s="237" t="s">
        <v>45</v>
      </c>
      <c r="O491" s="93"/>
      <c r="P491" s="238">
        <f>O491*H491</f>
        <v>0</v>
      </c>
      <c r="Q491" s="238">
        <v>0.00022000000000000001</v>
      </c>
      <c r="R491" s="238">
        <f>Q491*H491</f>
        <v>0.00066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267</v>
      </c>
      <c r="AT491" s="240" t="s">
        <v>225</v>
      </c>
      <c r="AU491" s="240" t="s">
        <v>89</v>
      </c>
      <c r="AY491" s="19" t="s">
        <v>222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87</v>
      </c>
      <c r="BK491" s="241">
        <f>ROUND(I491*H491,2)</f>
        <v>0</v>
      </c>
      <c r="BL491" s="19" t="s">
        <v>267</v>
      </c>
      <c r="BM491" s="240" t="s">
        <v>638</v>
      </c>
    </row>
    <row r="492" s="2" customFormat="1">
      <c r="A492" s="40"/>
      <c r="B492" s="41"/>
      <c r="C492" s="42"/>
      <c r="D492" s="242" t="s">
        <v>231</v>
      </c>
      <c r="E492" s="42"/>
      <c r="F492" s="243" t="s">
        <v>3396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231</v>
      </c>
      <c r="AU492" s="19" t="s">
        <v>89</v>
      </c>
    </row>
    <row r="493" s="14" customFormat="1">
      <c r="A493" s="14"/>
      <c r="B493" s="258"/>
      <c r="C493" s="259"/>
      <c r="D493" s="249" t="s">
        <v>233</v>
      </c>
      <c r="E493" s="260" t="s">
        <v>1</v>
      </c>
      <c r="F493" s="261" t="s">
        <v>3397</v>
      </c>
      <c r="G493" s="259"/>
      <c r="H493" s="262">
        <v>1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8" t="s">
        <v>233</v>
      </c>
      <c r="AU493" s="268" t="s">
        <v>89</v>
      </c>
      <c r="AV493" s="14" t="s">
        <v>89</v>
      </c>
      <c r="AW493" s="14" t="s">
        <v>35</v>
      </c>
      <c r="AX493" s="14" t="s">
        <v>80</v>
      </c>
      <c r="AY493" s="268" t="s">
        <v>222</v>
      </c>
    </row>
    <row r="494" s="14" customFormat="1">
      <c r="A494" s="14"/>
      <c r="B494" s="258"/>
      <c r="C494" s="259"/>
      <c r="D494" s="249" t="s">
        <v>233</v>
      </c>
      <c r="E494" s="260" t="s">
        <v>1</v>
      </c>
      <c r="F494" s="261" t="s">
        <v>3398</v>
      </c>
      <c r="G494" s="259"/>
      <c r="H494" s="262">
        <v>1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233</v>
      </c>
      <c r="AU494" s="268" t="s">
        <v>89</v>
      </c>
      <c r="AV494" s="14" t="s">
        <v>89</v>
      </c>
      <c r="AW494" s="14" t="s">
        <v>35</v>
      </c>
      <c r="AX494" s="14" t="s">
        <v>80</v>
      </c>
      <c r="AY494" s="268" t="s">
        <v>222</v>
      </c>
    </row>
    <row r="495" s="14" customFormat="1">
      <c r="A495" s="14"/>
      <c r="B495" s="258"/>
      <c r="C495" s="259"/>
      <c r="D495" s="249" t="s">
        <v>233</v>
      </c>
      <c r="E495" s="260" t="s">
        <v>1</v>
      </c>
      <c r="F495" s="261" t="s">
        <v>3399</v>
      </c>
      <c r="G495" s="259"/>
      <c r="H495" s="262">
        <v>1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233</v>
      </c>
      <c r="AU495" s="268" t="s">
        <v>89</v>
      </c>
      <c r="AV495" s="14" t="s">
        <v>89</v>
      </c>
      <c r="AW495" s="14" t="s">
        <v>35</v>
      </c>
      <c r="AX495" s="14" t="s">
        <v>80</v>
      </c>
      <c r="AY495" s="268" t="s">
        <v>222</v>
      </c>
    </row>
    <row r="496" s="15" customFormat="1">
      <c r="A496" s="15"/>
      <c r="B496" s="269"/>
      <c r="C496" s="270"/>
      <c r="D496" s="249" t="s">
        <v>233</v>
      </c>
      <c r="E496" s="271" t="s">
        <v>1</v>
      </c>
      <c r="F496" s="272" t="s">
        <v>242</v>
      </c>
      <c r="G496" s="270"/>
      <c r="H496" s="273">
        <v>3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233</v>
      </c>
      <c r="AU496" s="279" t="s">
        <v>89</v>
      </c>
      <c r="AV496" s="15" t="s">
        <v>114</v>
      </c>
      <c r="AW496" s="15" t="s">
        <v>35</v>
      </c>
      <c r="AX496" s="15" t="s">
        <v>87</v>
      </c>
      <c r="AY496" s="279" t="s">
        <v>222</v>
      </c>
    </row>
    <row r="497" s="2" customFormat="1" ht="16.5" customHeight="1">
      <c r="A497" s="40"/>
      <c r="B497" s="41"/>
      <c r="C497" s="229" t="s">
        <v>569</v>
      </c>
      <c r="D497" s="229" t="s">
        <v>225</v>
      </c>
      <c r="E497" s="230" t="s">
        <v>3400</v>
      </c>
      <c r="F497" s="231" t="s">
        <v>3401</v>
      </c>
      <c r="G497" s="232" t="s">
        <v>477</v>
      </c>
      <c r="H497" s="233">
        <v>4</v>
      </c>
      <c r="I497" s="234"/>
      <c r="J497" s="235">
        <f>ROUND(I497*H497,2)</f>
        <v>0</v>
      </c>
      <c r="K497" s="231" t="s">
        <v>229</v>
      </c>
      <c r="L497" s="46"/>
      <c r="M497" s="236" t="s">
        <v>1</v>
      </c>
      <c r="N497" s="237" t="s">
        <v>45</v>
      </c>
      <c r="O497" s="93"/>
      <c r="P497" s="238">
        <f>O497*H497</f>
        <v>0</v>
      </c>
      <c r="Q497" s="238">
        <v>0.00029</v>
      </c>
      <c r="R497" s="238">
        <f>Q497*H497</f>
        <v>0.00116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267</v>
      </c>
      <c r="AT497" s="240" t="s">
        <v>225</v>
      </c>
      <c r="AU497" s="240" t="s">
        <v>89</v>
      </c>
      <c r="AY497" s="19" t="s">
        <v>222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87</v>
      </c>
      <c r="BK497" s="241">
        <f>ROUND(I497*H497,2)</f>
        <v>0</v>
      </c>
      <c r="BL497" s="19" t="s">
        <v>267</v>
      </c>
      <c r="BM497" s="240" t="s">
        <v>643</v>
      </c>
    </row>
    <row r="498" s="2" customFormat="1">
      <c r="A498" s="40"/>
      <c r="B498" s="41"/>
      <c r="C498" s="42"/>
      <c r="D498" s="242" t="s">
        <v>231</v>
      </c>
      <c r="E498" s="42"/>
      <c r="F498" s="243" t="s">
        <v>3402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231</v>
      </c>
      <c r="AU498" s="19" t="s">
        <v>89</v>
      </c>
    </row>
    <row r="499" s="2" customFormat="1" ht="21.75" customHeight="1">
      <c r="A499" s="40"/>
      <c r="B499" s="41"/>
      <c r="C499" s="229" t="s">
        <v>696</v>
      </c>
      <c r="D499" s="229" t="s">
        <v>225</v>
      </c>
      <c r="E499" s="230" t="s">
        <v>3403</v>
      </c>
      <c r="F499" s="231" t="s">
        <v>3404</v>
      </c>
      <c r="G499" s="232" t="s">
        <v>526</v>
      </c>
      <c r="H499" s="233">
        <v>25</v>
      </c>
      <c r="I499" s="234"/>
      <c r="J499" s="235">
        <f>ROUND(I499*H499,2)</f>
        <v>0</v>
      </c>
      <c r="K499" s="231" t="s">
        <v>229</v>
      </c>
      <c r="L499" s="46"/>
      <c r="M499" s="236" t="s">
        <v>1</v>
      </c>
      <c r="N499" s="237" t="s">
        <v>45</v>
      </c>
      <c r="O499" s="93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267</v>
      </c>
      <c r="AT499" s="240" t="s">
        <v>225</v>
      </c>
      <c r="AU499" s="240" t="s">
        <v>89</v>
      </c>
      <c r="AY499" s="19" t="s">
        <v>222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87</v>
      </c>
      <c r="BK499" s="241">
        <f>ROUND(I499*H499,2)</f>
        <v>0</v>
      </c>
      <c r="BL499" s="19" t="s">
        <v>267</v>
      </c>
      <c r="BM499" s="240" t="s">
        <v>660</v>
      </c>
    </row>
    <row r="500" s="2" customFormat="1">
      <c r="A500" s="40"/>
      <c r="B500" s="41"/>
      <c r="C500" s="42"/>
      <c r="D500" s="242" t="s">
        <v>231</v>
      </c>
      <c r="E500" s="42"/>
      <c r="F500" s="243" t="s">
        <v>3405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231</v>
      </c>
      <c r="AU500" s="19" t="s">
        <v>89</v>
      </c>
    </row>
    <row r="501" s="14" customFormat="1">
      <c r="A501" s="14"/>
      <c r="B501" s="258"/>
      <c r="C501" s="259"/>
      <c r="D501" s="249" t="s">
        <v>233</v>
      </c>
      <c r="E501" s="260" t="s">
        <v>1</v>
      </c>
      <c r="F501" s="261" t="s">
        <v>3406</v>
      </c>
      <c r="G501" s="259"/>
      <c r="H501" s="262">
        <v>25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8" t="s">
        <v>233</v>
      </c>
      <c r="AU501" s="268" t="s">
        <v>89</v>
      </c>
      <c r="AV501" s="14" t="s">
        <v>89</v>
      </c>
      <c r="AW501" s="14" t="s">
        <v>35</v>
      </c>
      <c r="AX501" s="14" t="s">
        <v>80</v>
      </c>
      <c r="AY501" s="268" t="s">
        <v>222</v>
      </c>
    </row>
    <row r="502" s="15" customFormat="1">
      <c r="A502" s="15"/>
      <c r="B502" s="269"/>
      <c r="C502" s="270"/>
      <c r="D502" s="249" t="s">
        <v>233</v>
      </c>
      <c r="E502" s="271" t="s">
        <v>1</v>
      </c>
      <c r="F502" s="272" t="s">
        <v>242</v>
      </c>
      <c r="G502" s="270"/>
      <c r="H502" s="273">
        <v>25</v>
      </c>
      <c r="I502" s="274"/>
      <c r="J502" s="270"/>
      <c r="K502" s="270"/>
      <c r="L502" s="275"/>
      <c r="M502" s="276"/>
      <c r="N502" s="277"/>
      <c r="O502" s="277"/>
      <c r="P502" s="277"/>
      <c r="Q502" s="277"/>
      <c r="R502" s="277"/>
      <c r="S502" s="277"/>
      <c r="T502" s="27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9" t="s">
        <v>233</v>
      </c>
      <c r="AU502" s="279" t="s">
        <v>89</v>
      </c>
      <c r="AV502" s="15" t="s">
        <v>114</v>
      </c>
      <c r="AW502" s="15" t="s">
        <v>35</v>
      </c>
      <c r="AX502" s="15" t="s">
        <v>87</v>
      </c>
      <c r="AY502" s="279" t="s">
        <v>222</v>
      </c>
    </row>
    <row r="503" s="2" customFormat="1" ht="24.15" customHeight="1">
      <c r="A503" s="40"/>
      <c r="B503" s="41"/>
      <c r="C503" s="229" t="s">
        <v>576</v>
      </c>
      <c r="D503" s="229" t="s">
        <v>225</v>
      </c>
      <c r="E503" s="230" t="s">
        <v>3407</v>
      </c>
      <c r="F503" s="231" t="s">
        <v>3408</v>
      </c>
      <c r="G503" s="232" t="s">
        <v>329</v>
      </c>
      <c r="H503" s="233">
        <v>0.048000000000000001</v>
      </c>
      <c r="I503" s="234"/>
      <c r="J503" s="235">
        <f>ROUND(I503*H503,2)</f>
        <v>0</v>
      </c>
      <c r="K503" s="231" t="s">
        <v>229</v>
      </c>
      <c r="L503" s="46"/>
      <c r="M503" s="236" t="s">
        <v>1</v>
      </c>
      <c r="N503" s="237" t="s">
        <v>45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267</v>
      </c>
      <c r="AT503" s="240" t="s">
        <v>225</v>
      </c>
      <c r="AU503" s="240" t="s">
        <v>89</v>
      </c>
      <c r="AY503" s="19" t="s">
        <v>222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9" t="s">
        <v>87</v>
      </c>
      <c r="BK503" s="241">
        <f>ROUND(I503*H503,2)</f>
        <v>0</v>
      </c>
      <c r="BL503" s="19" t="s">
        <v>267</v>
      </c>
      <c r="BM503" s="240" t="s">
        <v>668</v>
      </c>
    </row>
    <row r="504" s="2" customFormat="1">
      <c r="A504" s="40"/>
      <c r="B504" s="41"/>
      <c r="C504" s="42"/>
      <c r="D504" s="242" t="s">
        <v>231</v>
      </c>
      <c r="E504" s="42"/>
      <c r="F504" s="243" t="s">
        <v>3409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231</v>
      </c>
      <c r="AU504" s="19" t="s">
        <v>89</v>
      </c>
    </row>
    <row r="505" s="12" customFormat="1" ht="22.8" customHeight="1">
      <c r="A505" s="12"/>
      <c r="B505" s="213"/>
      <c r="C505" s="214"/>
      <c r="D505" s="215" t="s">
        <v>79</v>
      </c>
      <c r="E505" s="227" t="s">
        <v>1135</v>
      </c>
      <c r="F505" s="227" t="s">
        <v>1136</v>
      </c>
      <c r="G505" s="214"/>
      <c r="H505" s="214"/>
      <c r="I505" s="217"/>
      <c r="J505" s="228">
        <f>BK505</f>
        <v>0</v>
      </c>
      <c r="K505" s="214"/>
      <c r="L505" s="219"/>
      <c r="M505" s="220"/>
      <c r="N505" s="221"/>
      <c r="O505" s="221"/>
      <c r="P505" s="222">
        <f>SUM(P506:P634)</f>
        <v>0</v>
      </c>
      <c r="Q505" s="221"/>
      <c r="R505" s="222">
        <f>SUM(R506:R634)</f>
        <v>0.30242000000000002</v>
      </c>
      <c r="S505" s="221"/>
      <c r="T505" s="223">
        <f>SUM(T506:T634)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4" t="s">
        <v>89</v>
      </c>
      <c r="AT505" s="225" t="s">
        <v>79</v>
      </c>
      <c r="AU505" s="225" t="s">
        <v>87</v>
      </c>
      <c r="AY505" s="224" t="s">
        <v>222</v>
      </c>
      <c r="BK505" s="226">
        <f>SUM(BK506:BK634)</f>
        <v>0</v>
      </c>
    </row>
    <row r="506" s="2" customFormat="1" ht="21.75" customHeight="1">
      <c r="A506" s="40"/>
      <c r="B506" s="41"/>
      <c r="C506" s="229" t="s">
        <v>655</v>
      </c>
      <c r="D506" s="229" t="s">
        <v>225</v>
      </c>
      <c r="E506" s="230" t="s">
        <v>3410</v>
      </c>
      <c r="F506" s="231" t="s">
        <v>3411</v>
      </c>
      <c r="G506" s="232" t="s">
        <v>477</v>
      </c>
      <c r="H506" s="233">
        <v>3</v>
      </c>
      <c r="I506" s="234"/>
      <c r="J506" s="235">
        <f>ROUND(I506*H506,2)</f>
        <v>0</v>
      </c>
      <c r="K506" s="231" t="s">
        <v>229</v>
      </c>
      <c r="L506" s="46"/>
      <c r="M506" s="236" t="s">
        <v>1</v>
      </c>
      <c r="N506" s="237" t="s">
        <v>45</v>
      </c>
      <c r="O506" s="93"/>
      <c r="P506" s="238">
        <f>O506*H506</f>
        <v>0</v>
      </c>
      <c r="Q506" s="238">
        <v>0.0011900000000000001</v>
      </c>
      <c r="R506" s="238">
        <f>Q506*H506</f>
        <v>0.0035700000000000003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267</v>
      </c>
      <c r="AT506" s="240" t="s">
        <v>225</v>
      </c>
      <c r="AU506" s="240" t="s">
        <v>89</v>
      </c>
      <c r="AY506" s="19" t="s">
        <v>222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87</v>
      </c>
      <c r="BK506" s="241">
        <f>ROUND(I506*H506,2)</f>
        <v>0</v>
      </c>
      <c r="BL506" s="19" t="s">
        <v>267</v>
      </c>
      <c r="BM506" s="240" t="s">
        <v>3412</v>
      </c>
    </row>
    <row r="507" s="2" customFormat="1">
      <c r="A507" s="40"/>
      <c r="B507" s="41"/>
      <c r="C507" s="42"/>
      <c r="D507" s="242" t="s">
        <v>231</v>
      </c>
      <c r="E507" s="42"/>
      <c r="F507" s="243" t="s">
        <v>3413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231</v>
      </c>
      <c r="AU507" s="19" t="s">
        <v>89</v>
      </c>
    </row>
    <row r="508" s="13" customFormat="1">
      <c r="A508" s="13"/>
      <c r="B508" s="247"/>
      <c r="C508" s="248"/>
      <c r="D508" s="249" t="s">
        <v>233</v>
      </c>
      <c r="E508" s="250" t="s">
        <v>1</v>
      </c>
      <c r="F508" s="251" t="s">
        <v>234</v>
      </c>
      <c r="G508" s="248"/>
      <c r="H508" s="250" t="s">
        <v>1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7" t="s">
        <v>233</v>
      </c>
      <c r="AU508" s="257" t="s">
        <v>89</v>
      </c>
      <c r="AV508" s="13" t="s">
        <v>87</v>
      </c>
      <c r="AW508" s="13" t="s">
        <v>35</v>
      </c>
      <c r="AX508" s="13" t="s">
        <v>80</v>
      </c>
      <c r="AY508" s="257" t="s">
        <v>222</v>
      </c>
    </row>
    <row r="509" s="13" customFormat="1">
      <c r="A509" s="13"/>
      <c r="B509" s="247"/>
      <c r="C509" s="248"/>
      <c r="D509" s="249" t="s">
        <v>233</v>
      </c>
      <c r="E509" s="250" t="s">
        <v>1</v>
      </c>
      <c r="F509" s="251" t="s">
        <v>2978</v>
      </c>
      <c r="G509" s="248"/>
      <c r="H509" s="250" t="s">
        <v>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7" t="s">
        <v>233</v>
      </c>
      <c r="AU509" s="257" t="s">
        <v>89</v>
      </c>
      <c r="AV509" s="13" t="s">
        <v>87</v>
      </c>
      <c r="AW509" s="13" t="s">
        <v>35</v>
      </c>
      <c r="AX509" s="13" t="s">
        <v>80</v>
      </c>
      <c r="AY509" s="257" t="s">
        <v>222</v>
      </c>
    </row>
    <row r="510" s="13" customFormat="1">
      <c r="A510" s="13"/>
      <c r="B510" s="247"/>
      <c r="C510" s="248"/>
      <c r="D510" s="249" t="s">
        <v>233</v>
      </c>
      <c r="E510" s="250" t="s">
        <v>1</v>
      </c>
      <c r="F510" s="251" t="s">
        <v>237</v>
      </c>
      <c r="G510" s="248"/>
      <c r="H510" s="250" t="s">
        <v>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233</v>
      </c>
      <c r="AU510" s="257" t="s">
        <v>89</v>
      </c>
      <c r="AV510" s="13" t="s">
        <v>87</v>
      </c>
      <c r="AW510" s="13" t="s">
        <v>35</v>
      </c>
      <c r="AX510" s="13" t="s">
        <v>80</v>
      </c>
      <c r="AY510" s="257" t="s">
        <v>222</v>
      </c>
    </row>
    <row r="511" s="13" customFormat="1">
      <c r="A511" s="13"/>
      <c r="B511" s="247"/>
      <c r="C511" s="248"/>
      <c r="D511" s="249" t="s">
        <v>233</v>
      </c>
      <c r="E511" s="250" t="s">
        <v>1</v>
      </c>
      <c r="F511" s="251" t="s">
        <v>3414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233</v>
      </c>
      <c r="AU511" s="257" t="s">
        <v>89</v>
      </c>
      <c r="AV511" s="13" t="s">
        <v>87</v>
      </c>
      <c r="AW511" s="13" t="s">
        <v>35</v>
      </c>
      <c r="AX511" s="13" t="s">
        <v>80</v>
      </c>
      <c r="AY511" s="257" t="s">
        <v>222</v>
      </c>
    </row>
    <row r="512" s="14" customFormat="1">
      <c r="A512" s="14"/>
      <c r="B512" s="258"/>
      <c r="C512" s="259"/>
      <c r="D512" s="249" t="s">
        <v>233</v>
      </c>
      <c r="E512" s="260" t="s">
        <v>1</v>
      </c>
      <c r="F512" s="261" t="s">
        <v>995</v>
      </c>
      <c r="G512" s="259"/>
      <c r="H512" s="262">
        <v>3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233</v>
      </c>
      <c r="AU512" s="268" t="s">
        <v>89</v>
      </c>
      <c r="AV512" s="14" t="s">
        <v>89</v>
      </c>
      <c r="AW512" s="14" t="s">
        <v>35</v>
      </c>
      <c r="AX512" s="14" t="s">
        <v>80</v>
      </c>
      <c r="AY512" s="268" t="s">
        <v>222</v>
      </c>
    </row>
    <row r="513" s="15" customFormat="1">
      <c r="A513" s="15"/>
      <c r="B513" s="269"/>
      <c r="C513" s="270"/>
      <c r="D513" s="249" t="s">
        <v>233</v>
      </c>
      <c r="E513" s="271" t="s">
        <v>1</v>
      </c>
      <c r="F513" s="272" t="s">
        <v>242</v>
      </c>
      <c r="G513" s="270"/>
      <c r="H513" s="273">
        <v>3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233</v>
      </c>
      <c r="AU513" s="279" t="s">
        <v>89</v>
      </c>
      <c r="AV513" s="15" t="s">
        <v>114</v>
      </c>
      <c r="AW513" s="15" t="s">
        <v>35</v>
      </c>
      <c r="AX513" s="15" t="s">
        <v>87</v>
      </c>
      <c r="AY513" s="279" t="s">
        <v>222</v>
      </c>
    </row>
    <row r="514" s="2" customFormat="1" ht="24.15" customHeight="1">
      <c r="A514" s="40"/>
      <c r="B514" s="41"/>
      <c r="C514" s="280" t="s">
        <v>602</v>
      </c>
      <c r="D514" s="280" t="s">
        <v>367</v>
      </c>
      <c r="E514" s="281" t="s">
        <v>3415</v>
      </c>
      <c r="F514" s="282" t="s">
        <v>3416</v>
      </c>
      <c r="G514" s="283" t="s">
        <v>477</v>
      </c>
      <c r="H514" s="284">
        <v>3</v>
      </c>
      <c r="I514" s="285"/>
      <c r="J514" s="286">
        <f>ROUND(I514*H514,2)</f>
        <v>0</v>
      </c>
      <c r="K514" s="282" t="s">
        <v>229</v>
      </c>
      <c r="L514" s="287"/>
      <c r="M514" s="288" t="s">
        <v>1</v>
      </c>
      <c r="N514" s="289" t="s">
        <v>45</v>
      </c>
      <c r="O514" s="93"/>
      <c r="P514" s="238">
        <f>O514*H514</f>
        <v>0</v>
      </c>
      <c r="Q514" s="238">
        <v>0.014999999999999999</v>
      </c>
      <c r="R514" s="238">
        <f>Q514*H514</f>
        <v>0.044999999999999998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468</v>
      </c>
      <c r="AT514" s="240" t="s">
        <v>367</v>
      </c>
      <c r="AU514" s="240" t="s">
        <v>89</v>
      </c>
      <c r="AY514" s="19" t="s">
        <v>222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87</v>
      </c>
      <c r="BK514" s="241">
        <f>ROUND(I514*H514,2)</f>
        <v>0</v>
      </c>
      <c r="BL514" s="19" t="s">
        <v>267</v>
      </c>
      <c r="BM514" s="240" t="s">
        <v>3417</v>
      </c>
    </row>
    <row r="515" s="2" customFormat="1" ht="16.5" customHeight="1">
      <c r="A515" s="40"/>
      <c r="B515" s="41"/>
      <c r="C515" s="229" t="s">
        <v>717</v>
      </c>
      <c r="D515" s="229" t="s">
        <v>225</v>
      </c>
      <c r="E515" s="230" t="s">
        <v>3418</v>
      </c>
      <c r="F515" s="231" t="s">
        <v>3419</v>
      </c>
      <c r="G515" s="232" t="s">
        <v>477</v>
      </c>
      <c r="H515" s="233">
        <v>1</v>
      </c>
      <c r="I515" s="234"/>
      <c r="J515" s="235">
        <f>ROUND(I515*H515,2)</f>
        <v>0</v>
      </c>
      <c r="K515" s="231" t="s">
        <v>229</v>
      </c>
      <c r="L515" s="46"/>
      <c r="M515" s="236" t="s">
        <v>1</v>
      </c>
      <c r="N515" s="237" t="s">
        <v>45</v>
      </c>
      <c r="O515" s="93"/>
      <c r="P515" s="238">
        <f>O515*H515</f>
        <v>0</v>
      </c>
      <c r="Q515" s="238">
        <v>0.00068999999999999997</v>
      </c>
      <c r="R515" s="238">
        <f>Q515*H515</f>
        <v>0.00068999999999999997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267</v>
      </c>
      <c r="AT515" s="240" t="s">
        <v>225</v>
      </c>
      <c r="AU515" s="240" t="s">
        <v>89</v>
      </c>
      <c r="AY515" s="19" t="s">
        <v>222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87</v>
      </c>
      <c r="BK515" s="241">
        <f>ROUND(I515*H515,2)</f>
        <v>0</v>
      </c>
      <c r="BL515" s="19" t="s">
        <v>267</v>
      </c>
      <c r="BM515" s="240" t="s">
        <v>3420</v>
      </c>
    </row>
    <row r="516" s="2" customFormat="1">
      <c r="A516" s="40"/>
      <c r="B516" s="41"/>
      <c r="C516" s="42"/>
      <c r="D516" s="242" t="s">
        <v>231</v>
      </c>
      <c r="E516" s="42"/>
      <c r="F516" s="243" t="s">
        <v>3421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231</v>
      </c>
      <c r="AU516" s="19" t="s">
        <v>89</v>
      </c>
    </row>
    <row r="517" s="13" customFormat="1">
      <c r="A517" s="13"/>
      <c r="B517" s="247"/>
      <c r="C517" s="248"/>
      <c r="D517" s="249" t="s">
        <v>233</v>
      </c>
      <c r="E517" s="250" t="s">
        <v>1</v>
      </c>
      <c r="F517" s="251" t="s">
        <v>234</v>
      </c>
      <c r="G517" s="248"/>
      <c r="H517" s="250" t="s">
        <v>1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7" t="s">
        <v>233</v>
      </c>
      <c r="AU517" s="257" t="s">
        <v>89</v>
      </c>
      <c r="AV517" s="13" t="s">
        <v>87</v>
      </c>
      <c r="AW517" s="13" t="s">
        <v>35</v>
      </c>
      <c r="AX517" s="13" t="s">
        <v>80</v>
      </c>
      <c r="AY517" s="257" t="s">
        <v>222</v>
      </c>
    </row>
    <row r="518" s="13" customFormat="1">
      <c r="A518" s="13"/>
      <c r="B518" s="247"/>
      <c r="C518" s="248"/>
      <c r="D518" s="249" t="s">
        <v>233</v>
      </c>
      <c r="E518" s="250" t="s">
        <v>1</v>
      </c>
      <c r="F518" s="251" t="s">
        <v>2978</v>
      </c>
      <c r="G518" s="248"/>
      <c r="H518" s="250" t="s">
        <v>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233</v>
      </c>
      <c r="AU518" s="257" t="s">
        <v>89</v>
      </c>
      <c r="AV518" s="13" t="s">
        <v>87</v>
      </c>
      <c r="AW518" s="13" t="s">
        <v>35</v>
      </c>
      <c r="AX518" s="13" t="s">
        <v>80</v>
      </c>
      <c r="AY518" s="257" t="s">
        <v>222</v>
      </c>
    </row>
    <row r="519" s="13" customFormat="1">
      <c r="A519" s="13"/>
      <c r="B519" s="247"/>
      <c r="C519" s="248"/>
      <c r="D519" s="249" t="s">
        <v>233</v>
      </c>
      <c r="E519" s="250" t="s">
        <v>1</v>
      </c>
      <c r="F519" s="251" t="s">
        <v>237</v>
      </c>
      <c r="G519" s="248"/>
      <c r="H519" s="250" t="s">
        <v>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233</v>
      </c>
      <c r="AU519" s="257" t="s">
        <v>89</v>
      </c>
      <c r="AV519" s="13" t="s">
        <v>87</v>
      </c>
      <c r="AW519" s="13" t="s">
        <v>35</v>
      </c>
      <c r="AX519" s="13" t="s">
        <v>80</v>
      </c>
      <c r="AY519" s="257" t="s">
        <v>222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3422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89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4" customFormat="1">
      <c r="A521" s="14"/>
      <c r="B521" s="258"/>
      <c r="C521" s="259"/>
      <c r="D521" s="249" t="s">
        <v>233</v>
      </c>
      <c r="E521" s="260" t="s">
        <v>1</v>
      </c>
      <c r="F521" s="261" t="s">
        <v>1142</v>
      </c>
      <c r="G521" s="259"/>
      <c r="H521" s="262">
        <v>1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233</v>
      </c>
      <c r="AU521" s="268" t="s">
        <v>89</v>
      </c>
      <c r="AV521" s="14" t="s">
        <v>89</v>
      </c>
      <c r="AW521" s="14" t="s">
        <v>35</v>
      </c>
      <c r="AX521" s="14" t="s">
        <v>80</v>
      </c>
      <c r="AY521" s="268" t="s">
        <v>222</v>
      </c>
    </row>
    <row r="522" s="15" customFormat="1">
      <c r="A522" s="15"/>
      <c r="B522" s="269"/>
      <c r="C522" s="270"/>
      <c r="D522" s="249" t="s">
        <v>233</v>
      </c>
      <c r="E522" s="271" t="s">
        <v>1</v>
      </c>
      <c r="F522" s="272" t="s">
        <v>242</v>
      </c>
      <c r="G522" s="270"/>
      <c r="H522" s="273">
        <v>1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9" t="s">
        <v>233</v>
      </c>
      <c r="AU522" s="279" t="s">
        <v>89</v>
      </c>
      <c r="AV522" s="15" t="s">
        <v>114</v>
      </c>
      <c r="AW522" s="15" t="s">
        <v>35</v>
      </c>
      <c r="AX522" s="15" t="s">
        <v>87</v>
      </c>
      <c r="AY522" s="279" t="s">
        <v>222</v>
      </c>
    </row>
    <row r="523" s="2" customFormat="1" ht="24.15" customHeight="1">
      <c r="A523" s="40"/>
      <c r="B523" s="41"/>
      <c r="C523" s="280" t="s">
        <v>611</v>
      </c>
      <c r="D523" s="280" t="s">
        <v>367</v>
      </c>
      <c r="E523" s="281" t="s">
        <v>3423</v>
      </c>
      <c r="F523" s="282" t="s">
        <v>3424</v>
      </c>
      <c r="G523" s="283" t="s">
        <v>477</v>
      </c>
      <c r="H523" s="284">
        <v>1</v>
      </c>
      <c r="I523" s="285"/>
      <c r="J523" s="286">
        <f>ROUND(I523*H523,2)</f>
        <v>0</v>
      </c>
      <c r="K523" s="282" t="s">
        <v>229</v>
      </c>
      <c r="L523" s="287"/>
      <c r="M523" s="288" t="s">
        <v>1</v>
      </c>
      <c r="N523" s="289" t="s">
        <v>45</v>
      </c>
      <c r="O523" s="93"/>
      <c r="P523" s="238">
        <f>O523*H523</f>
        <v>0</v>
      </c>
      <c r="Q523" s="238">
        <v>0.016</v>
      </c>
      <c r="R523" s="238">
        <f>Q523*H523</f>
        <v>0.016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468</v>
      </c>
      <c r="AT523" s="240" t="s">
        <v>367</v>
      </c>
      <c r="AU523" s="240" t="s">
        <v>89</v>
      </c>
      <c r="AY523" s="19" t="s">
        <v>222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87</v>
      </c>
      <c r="BK523" s="241">
        <f>ROUND(I523*H523,2)</f>
        <v>0</v>
      </c>
      <c r="BL523" s="19" t="s">
        <v>267</v>
      </c>
      <c r="BM523" s="240" t="s">
        <v>3425</v>
      </c>
    </row>
    <row r="524" s="2" customFormat="1" ht="21.75" customHeight="1">
      <c r="A524" s="40"/>
      <c r="B524" s="41"/>
      <c r="C524" s="229" t="s">
        <v>726</v>
      </c>
      <c r="D524" s="229" t="s">
        <v>225</v>
      </c>
      <c r="E524" s="230" t="s">
        <v>3426</v>
      </c>
      <c r="F524" s="231" t="s">
        <v>3427</v>
      </c>
      <c r="G524" s="232" t="s">
        <v>1223</v>
      </c>
      <c r="H524" s="233">
        <v>5</v>
      </c>
      <c r="I524" s="234"/>
      <c r="J524" s="235">
        <f>ROUND(I524*H524,2)</f>
        <v>0</v>
      </c>
      <c r="K524" s="231" t="s">
        <v>229</v>
      </c>
      <c r="L524" s="46"/>
      <c r="M524" s="236" t="s">
        <v>1</v>
      </c>
      <c r="N524" s="237" t="s">
        <v>45</v>
      </c>
      <c r="O524" s="93"/>
      <c r="P524" s="238">
        <f>O524*H524</f>
        <v>0</v>
      </c>
      <c r="Q524" s="238">
        <v>0.00173</v>
      </c>
      <c r="R524" s="238">
        <f>Q524*H524</f>
        <v>0.0086499999999999997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267</v>
      </c>
      <c r="AT524" s="240" t="s">
        <v>225</v>
      </c>
      <c r="AU524" s="240" t="s">
        <v>89</v>
      </c>
      <c r="AY524" s="19" t="s">
        <v>222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87</v>
      </c>
      <c r="BK524" s="241">
        <f>ROUND(I524*H524,2)</f>
        <v>0</v>
      </c>
      <c r="BL524" s="19" t="s">
        <v>267</v>
      </c>
      <c r="BM524" s="240" t="s">
        <v>3428</v>
      </c>
    </row>
    <row r="525" s="2" customFormat="1">
      <c r="A525" s="40"/>
      <c r="B525" s="41"/>
      <c r="C525" s="42"/>
      <c r="D525" s="242" t="s">
        <v>231</v>
      </c>
      <c r="E525" s="42"/>
      <c r="F525" s="243" t="s">
        <v>3429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231</v>
      </c>
      <c r="AU525" s="19" t="s">
        <v>89</v>
      </c>
    </row>
    <row r="526" s="13" customFormat="1">
      <c r="A526" s="13"/>
      <c r="B526" s="247"/>
      <c r="C526" s="248"/>
      <c r="D526" s="249" t="s">
        <v>233</v>
      </c>
      <c r="E526" s="250" t="s">
        <v>1</v>
      </c>
      <c r="F526" s="251" t="s">
        <v>234</v>
      </c>
      <c r="G526" s="248"/>
      <c r="H526" s="250" t="s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7" t="s">
        <v>233</v>
      </c>
      <c r="AU526" s="257" t="s">
        <v>89</v>
      </c>
      <c r="AV526" s="13" t="s">
        <v>87</v>
      </c>
      <c r="AW526" s="13" t="s">
        <v>35</v>
      </c>
      <c r="AX526" s="13" t="s">
        <v>80</v>
      </c>
      <c r="AY526" s="257" t="s">
        <v>222</v>
      </c>
    </row>
    <row r="527" s="13" customFormat="1">
      <c r="A527" s="13"/>
      <c r="B527" s="247"/>
      <c r="C527" s="248"/>
      <c r="D527" s="249" t="s">
        <v>233</v>
      </c>
      <c r="E527" s="250" t="s">
        <v>1</v>
      </c>
      <c r="F527" s="251" t="s">
        <v>2978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233</v>
      </c>
      <c r="AU527" s="257" t="s">
        <v>89</v>
      </c>
      <c r="AV527" s="13" t="s">
        <v>87</v>
      </c>
      <c r="AW527" s="13" t="s">
        <v>35</v>
      </c>
      <c r="AX527" s="13" t="s">
        <v>80</v>
      </c>
      <c r="AY527" s="257" t="s">
        <v>222</v>
      </c>
    </row>
    <row r="528" s="13" customFormat="1">
      <c r="A528" s="13"/>
      <c r="B528" s="247"/>
      <c r="C528" s="248"/>
      <c r="D528" s="249" t="s">
        <v>233</v>
      </c>
      <c r="E528" s="250" t="s">
        <v>1</v>
      </c>
      <c r="F528" s="251" t="s">
        <v>237</v>
      </c>
      <c r="G528" s="248"/>
      <c r="H528" s="250" t="s">
        <v>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7" t="s">
        <v>233</v>
      </c>
      <c r="AU528" s="257" t="s">
        <v>89</v>
      </c>
      <c r="AV528" s="13" t="s">
        <v>87</v>
      </c>
      <c r="AW528" s="13" t="s">
        <v>35</v>
      </c>
      <c r="AX528" s="13" t="s">
        <v>80</v>
      </c>
      <c r="AY528" s="257" t="s">
        <v>222</v>
      </c>
    </row>
    <row r="529" s="13" customFormat="1">
      <c r="A529" s="13"/>
      <c r="B529" s="247"/>
      <c r="C529" s="248"/>
      <c r="D529" s="249" t="s">
        <v>233</v>
      </c>
      <c r="E529" s="250" t="s">
        <v>1</v>
      </c>
      <c r="F529" s="251" t="s">
        <v>3430</v>
      </c>
      <c r="G529" s="248"/>
      <c r="H529" s="250" t="s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233</v>
      </c>
      <c r="AU529" s="257" t="s">
        <v>89</v>
      </c>
      <c r="AV529" s="13" t="s">
        <v>87</v>
      </c>
      <c r="AW529" s="13" t="s">
        <v>35</v>
      </c>
      <c r="AX529" s="13" t="s">
        <v>80</v>
      </c>
      <c r="AY529" s="257" t="s">
        <v>222</v>
      </c>
    </row>
    <row r="530" s="14" customFormat="1">
      <c r="A530" s="14"/>
      <c r="B530" s="258"/>
      <c r="C530" s="259"/>
      <c r="D530" s="249" t="s">
        <v>233</v>
      </c>
      <c r="E530" s="260" t="s">
        <v>1</v>
      </c>
      <c r="F530" s="261" t="s">
        <v>1130</v>
      </c>
      <c r="G530" s="259"/>
      <c r="H530" s="262">
        <v>5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233</v>
      </c>
      <c r="AU530" s="268" t="s">
        <v>89</v>
      </c>
      <c r="AV530" s="14" t="s">
        <v>89</v>
      </c>
      <c r="AW530" s="14" t="s">
        <v>35</v>
      </c>
      <c r="AX530" s="14" t="s">
        <v>80</v>
      </c>
      <c r="AY530" s="268" t="s">
        <v>222</v>
      </c>
    </row>
    <row r="531" s="15" customFormat="1">
      <c r="A531" s="15"/>
      <c r="B531" s="269"/>
      <c r="C531" s="270"/>
      <c r="D531" s="249" t="s">
        <v>233</v>
      </c>
      <c r="E531" s="271" t="s">
        <v>1</v>
      </c>
      <c r="F531" s="272" t="s">
        <v>242</v>
      </c>
      <c r="G531" s="270"/>
      <c r="H531" s="273">
        <v>5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233</v>
      </c>
      <c r="AU531" s="279" t="s">
        <v>89</v>
      </c>
      <c r="AV531" s="15" t="s">
        <v>114</v>
      </c>
      <c r="AW531" s="15" t="s">
        <v>35</v>
      </c>
      <c r="AX531" s="15" t="s">
        <v>87</v>
      </c>
      <c r="AY531" s="279" t="s">
        <v>222</v>
      </c>
    </row>
    <row r="532" s="2" customFormat="1" ht="16.5" customHeight="1">
      <c r="A532" s="40"/>
      <c r="B532" s="41"/>
      <c r="C532" s="280" t="s">
        <v>618</v>
      </c>
      <c r="D532" s="280" t="s">
        <v>367</v>
      </c>
      <c r="E532" s="281" t="s">
        <v>3431</v>
      </c>
      <c r="F532" s="282" t="s">
        <v>3432</v>
      </c>
      <c r="G532" s="283" t="s">
        <v>477</v>
      </c>
      <c r="H532" s="284">
        <v>5</v>
      </c>
      <c r="I532" s="285"/>
      <c r="J532" s="286">
        <f>ROUND(I532*H532,2)</f>
        <v>0</v>
      </c>
      <c r="K532" s="282" t="s">
        <v>229</v>
      </c>
      <c r="L532" s="287"/>
      <c r="M532" s="288" t="s">
        <v>1</v>
      </c>
      <c r="N532" s="289" t="s">
        <v>45</v>
      </c>
      <c r="O532" s="93"/>
      <c r="P532" s="238">
        <f>O532*H532</f>
        <v>0</v>
      </c>
      <c r="Q532" s="238">
        <v>0.014999999999999999</v>
      </c>
      <c r="R532" s="238">
        <f>Q532*H532</f>
        <v>0.074999999999999997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468</v>
      </c>
      <c r="AT532" s="240" t="s">
        <v>367</v>
      </c>
      <c r="AU532" s="240" t="s">
        <v>89</v>
      </c>
      <c r="AY532" s="19" t="s">
        <v>222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87</v>
      </c>
      <c r="BK532" s="241">
        <f>ROUND(I532*H532,2)</f>
        <v>0</v>
      </c>
      <c r="BL532" s="19" t="s">
        <v>267</v>
      </c>
      <c r="BM532" s="240" t="s">
        <v>3433</v>
      </c>
    </row>
    <row r="533" s="2" customFormat="1" ht="16.5" customHeight="1">
      <c r="A533" s="40"/>
      <c r="B533" s="41"/>
      <c r="C533" s="229" t="s">
        <v>739</v>
      </c>
      <c r="D533" s="229" t="s">
        <v>225</v>
      </c>
      <c r="E533" s="230" t="s">
        <v>3434</v>
      </c>
      <c r="F533" s="231" t="s">
        <v>3435</v>
      </c>
      <c r="G533" s="232" t="s">
        <v>1223</v>
      </c>
      <c r="H533" s="233">
        <v>2</v>
      </c>
      <c r="I533" s="234"/>
      <c r="J533" s="235">
        <f>ROUND(I533*H533,2)</f>
        <v>0</v>
      </c>
      <c r="K533" s="231" t="s">
        <v>229</v>
      </c>
      <c r="L533" s="46"/>
      <c r="M533" s="236" t="s">
        <v>1</v>
      </c>
      <c r="N533" s="237" t="s">
        <v>45</v>
      </c>
      <c r="O533" s="93"/>
      <c r="P533" s="238">
        <f>O533*H533</f>
        <v>0</v>
      </c>
      <c r="Q533" s="238">
        <v>0.0058300000000000001</v>
      </c>
      <c r="R533" s="238">
        <f>Q533*H533</f>
        <v>0.01166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267</v>
      </c>
      <c r="AT533" s="240" t="s">
        <v>225</v>
      </c>
      <c r="AU533" s="240" t="s">
        <v>89</v>
      </c>
      <c r="AY533" s="19" t="s">
        <v>222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87</v>
      </c>
      <c r="BK533" s="241">
        <f>ROUND(I533*H533,2)</f>
        <v>0</v>
      </c>
      <c r="BL533" s="19" t="s">
        <v>267</v>
      </c>
      <c r="BM533" s="240" t="s">
        <v>3436</v>
      </c>
    </row>
    <row r="534" s="2" customFormat="1">
      <c r="A534" s="40"/>
      <c r="B534" s="41"/>
      <c r="C534" s="42"/>
      <c r="D534" s="242" t="s">
        <v>231</v>
      </c>
      <c r="E534" s="42"/>
      <c r="F534" s="243" t="s">
        <v>3437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231</v>
      </c>
      <c r="AU534" s="19" t="s">
        <v>89</v>
      </c>
    </row>
    <row r="535" s="13" customFormat="1">
      <c r="A535" s="13"/>
      <c r="B535" s="247"/>
      <c r="C535" s="248"/>
      <c r="D535" s="249" t="s">
        <v>233</v>
      </c>
      <c r="E535" s="250" t="s">
        <v>1</v>
      </c>
      <c r="F535" s="251" t="s">
        <v>234</v>
      </c>
      <c r="G535" s="248"/>
      <c r="H535" s="250" t="s">
        <v>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233</v>
      </c>
      <c r="AU535" s="257" t="s">
        <v>89</v>
      </c>
      <c r="AV535" s="13" t="s">
        <v>87</v>
      </c>
      <c r="AW535" s="13" t="s">
        <v>35</v>
      </c>
      <c r="AX535" s="13" t="s">
        <v>80</v>
      </c>
      <c r="AY535" s="257" t="s">
        <v>222</v>
      </c>
    </row>
    <row r="536" s="13" customFormat="1">
      <c r="A536" s="13"/>
      <c r="B536" s="247"/>
      <c r="C536" s="248"/>
      <c r="D536" s="249" t="s">
        <v>233</v>
      </c>
      <c r="E536" s="250" t="s">
        <v>1</v>
      </c>
      <c r="F536" s="251" t="s">
        <v>2978</v>
      </c>
      <c r="G536" s="248"/>
      <c r="H536" s="250" t="s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233</v>
      </c>
      <c r="AU536" s="257" t="s">
        <v>89</v>
      </c>
      <c r="AV536" s="13" t="s">
        <v>87</v>
      </c>
      <c r="AW536" s="13" t="s">
        <v>35</v>
      </c>
      <c r="AX536" s="13" t="s">
        <v>80</v>
      </c>
      <c r="AY536" s="257" t="s">
        <v>222</v>
      </c>
    </row>
    <row r="537" s="13" customFormat="1">
      <c r="A537" s="13"/>
      <c r="B537" s="247"/>
      <c r="C537" s="248"/>
      <c r="D537" s="249" t="s">
        <v>233</v>
      </c>
      <c r="E537" s="250" t="s">
        <v>1</v>
      </c>
      <c r="F537" s="251" t="s">
        <v>237</v>
      </c>
      <c r="G537" s="248"/>
      <c r="H537" s="250" t="s">
        <v>1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7" t="s">
        <v>233</v>
      </c>
      <c r="AU537" s="257" t="s">
        <v>89</v>
      </c>
      <c r="AV537" s="13" t="s">
        <v>87</v>
      </c>
      <c r="AW537" s="13" t="s">
        <v>35</v>
      </c>
      <c r="AX537" s="13" t="s">
        <v>80</v>
      </c>
      <c r="AY537" s="257" t="s">
        <v>222</v>
      </c>
    </row>
    <row r="538" s="13" customFormat="1">
      <c r="A538" s="13"/>
      <c r="B538" s="247"/>
      <c r="C538" s="248"/>
      <c r="D538" s="249" t="s">
        <v>233</v>
      </c>
      <c r="E538" s="250" t="s">
        <v>1</v>
      </c>
      <c r="F538" s="251" t="s">
        <v>3438</v>
      </c>
      <c r="G538" s="248"/>
      <c r="H538" s="250" t="s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233</v>
      </c>
      <c r="AU538" s="257" t="s">
        <v>89</v>
      </c>
      <c r="AV538" s="13" t="s">
        <v>87</v>
      </c>
      <c r="AW538" s="13" t="s">
        <v>35</v>
      </c>
      <c r="AX538" s="13" t="s">
        <v>80</v>
      </c>
      <c r="AY538" s="257" t="s">
        <v>222</v>
      </c>
    </row>
    <row r="539" s="14" customFormat="1">
      <c r="A539" s="14"/>
      <c r="B539" s="258"/>
      <c r="C539" s="259"/>
      <c r="D539" s="249" t="s">
        <v>233</v>
      </c>
      <c r="E539" s="260" t="s">
        <v>1</v>
      </c>
      <c r="F539" s="261" t="s">
        <v>1179</v>
      </c>
      <c r="G539" s="259"/>
      <c r="H539" s="262">
        <v>2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233</v>
      </c>
      <c r="AU539" s="268" t="s">
        <v>89</v>
      </c>
      <c r="AV539" s="14" t="s">
        <v>89</v>
      </c>
      <c r="AW539" s="14" t="s">
        <v>35</v>
      </c>
      <c r="AX539" s="14" t="s">
        <v>80</v>
      </c>
      <c r="AY539" s="268" t="s">
        <v>222</v>
      </c>
    </row>
    <row r="540" s="15" customFormat="1">
      <c r="A540" s="15"/>
      <c r="B540" s="269"/>
      <c r="C540" s="270"/>
      <c r="D540" s="249" t="s">
        <v>233</v>
      </c>
      <c r="E540" s="271" t="s">
        <v>1</v>
      </c>
      <c r="F540" s="272" t="s">
        <v>242</v>
      </c>
      <c r="G540" s="270"/>
      <c r="H540" s="273">
        <v>2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233</v>
      </c>
      <c r="AU540" s="279" t="s">
        <v>89</v>
      </c>
      <c r="AV540" s="15" t="s">
        <v>114</v>
      </c>
      <c r="AW540" s="15" t="s">
        <v>35</v>
      </c>
      <c r="AX540" s="15" t="s">
        <v>87</v>
      </c>
      <c r="AY540" s="279" t="s">
        <v>222</v>
      </c>
    </row>
    <row r="541" s="2" customFormat="1" ht="21.75" customHeight="1">
      <c r="A541" s="40"/>
      <c r="B541" s="41"/>
      <c r="C541" s="280" t="s">
        <v>631</v>
      </c>
      <c r="D541" s="280" t="s">
        <v>367</v>
      </c>
      <c r="E541" s="281" t="s">
        <v>3439</v>
      </c>
      <c r="F541" s="282" t="s">
        <v>3440</v>
      </c>
      <c r="G541" s="283" t="s">
        <v>477</v>
      </c>
      <c r="H541" s="284">
        <v>2</v>
      </c>
      <c r="I541" s="285"/>
      <c r="J541" s="286">
        <f>ROUND(I541*H541,2)</f>
        <v>0</v>
      </c>
      <c r="K541" s="282" t="s">
        <v>229</v>
      </c>
      <c r="L541" s="287"/>
      <c r="M541" s="288" t="s">
        <v>1</v>
      </c>
      <c r="N541" s="289" t="s">
        <v>45</v>
      </c>
      <c r="O541" s="93"/>
      <c r="P541" s="238">
        <f>O541*H541</f>
        <v>0</v>
      </c>
      <c r="Q541" s="238">
        <v>0.01</v>
      </c>
      <c r="R541" s="238">
        <f>Q541*H541</f>
        <v>0.02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468</v>
      </c>
      <c r="AT541" s="240" t="s">
        <v>367</v>
      </c>
      <c r="AU541" s="240" t="s">
        <v>89</v>
      </c>
      <c r="AY541" s="19" t="s">
        <v>222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87</v>
      </c>
      <c r="BK541" s="241">
        <f>ROUND(I541*H541,2)</f>
        <v>0</v>
      </c>
      <c r="BL541" s="19" t="s">
        <v>267</v>
      </c>
      <c r="BM541" s="240" t="s">
        <v>3441</v>
      </c>
    </row>
    <row r="542" s="2" customFormat="1" ht="16.5" customHeight="1">
      <c r="A542" s="40"/>
      <c r="B542" s="41"/>
      <c r="C542" s="229" t="s">
        <v>752</v>
      </c>
      <c r="D542" s="229" t="s">
        <v>225</v>
      </c>
      <c r="E542" s="230" t="s">
        <v>3442</v>
      </c>
      <c r="F542" s="231" t="s">
        <v>3443</v>
      </c>
      <c r="G542" s="232" t="s">
        <v>1223</v>
      </c>
      <c r="H542" s="233">
        <v>2</v>
      </c>
      <c r="I542" s="234"/>
      <c r="J542" s="235">
        <f>ROUND(I542*H542,2)</f>
        <v>0</v>
      </c>
      <c r="K542" s="231" t="s">
        <v>229</v>
      </c>
      <c r="L542" s="46"/>
      <c r="M542" s="236" t="s">
        <v>1</v>
      </c>
      <c r="N542" s="237" t="s">
        <v>45</v>
      </c>
      <c r="O542" s="93"/>
      <c r="P542" s="238">
        <f>O542*H542</f>
        <v>0</v>
      </c>
      <c r="Q542" s="238">
        <v>0.00017000000000000001</v>
      </c>
      <c r="R542" s="238">
        <f>Q542*H542</f>
        <v>0.00034000000000000002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267</v>
      </c>
      <c r="AT542" s="240" t="s">
        <v>225</v>
      </c>
      <c r="AU542" s="240" t="s">
        <v>89</v>
      </c>
      <c r="AY542" s="19" t="s">
        <v>222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87</v>
      </c>
      <c r="BK542" s="241">
        <f>ROUND(I542*H542,2)</f>
        <v>0</v>
      </c>
      <c r="BL542" s="19" t="s">
        <v>267</v>
      </c>
      <c r="BM542" s="240" t="s">
        <v>3444</v>
      </c>
    </row>
    <row r="543" s="2" customFormat="1">
      <c r="A543" s="40"/>
      <c r="B543" s="41"/>
      <c r="C543" s="42"/>
      <c r="D543" s="242" t="s">
        <v>231</v>
      </c>
      <c r="E543" s="42"/>
      <c r="F543" s="243" t="s">
        <v>3445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231</v>
      </c>
      <c r="AU543" s="19" t="s">
        <v>89</v>
      </c>
    </row>
    <row r="544" s="13" customFormat="1">
      <c r="A544" s="13"/>
      <c r="B544" s="247"/>
      <c r="C544" s="248"/>
      <c r="D544" s="249" t="s">
        <v>233</v>
      </c>
      <c r="E544" s="250" t="s">
        <v>1</v>
      </c>
      <c r="F544" s="251" t="s">
        <v>234</v>
      </c>
      <c r="G544" s="248"/>
      <c r="H544" s="250" t="s">
        <v>1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233</v>
      </c>
      <c r="AU544" s="257" t="s">
        <v>89</v>
      </c>
      <c r="AV544" s="13" t="s">
        <v>87</v>
      </c>
      <c r="AW544" s="13" t="s">
        <v>35</v>
      </c>
      <c r="AX544" s="13" t="s">
        <v>80</v>
      </c>
      <c r="AY544" s="257" t="s">
        <v>222</v>
      </c>
    </row>
    <row r="545" s="13" customFormat="1">
      <c r="A545" s="13"/>
      <c r="B545" s="247"/>
      <c r="C545" s="248"/>
      <c r="D545" s="249" t="s">
        <v>233</v>
      </c>
      <c r="E545" s="250" t="s">
        <v>1</v>
      </c>
      <c r="F545" s="251" t="s">
        <v>2978</v>
      </c>
      <c r="G545" s="248"/>
      <c r="H545" s="250" t="s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233</v>
      </c>
      <c r="AU545" s="257" t="s">
        <v>89</v>
      </c>
      <c r="AV545" s="13" t="s">
        <v>87</v>
      </c>
      <c r="AW545" s="13" t="s">
        <v>35</v>
      </c>
      <c r="AX545" s="13" t="s">
        <v>80</v>
      </c>
      <c r="AY545" s="257" t="s">
        <v>222</v>
      </c>
    </row>
    <row r="546" s="13" customFormat="1">
      <c r="A546" s="13"/>
      <c r="B546" s="247"/>
      <c r="C546" s="248"/>
      <c r="D546" s="249" t="s">
        <v>233</v>
      </c>
      <c r="E546" s="250" t="s">
        <v>1</v>
      </c>
      <c r="F546" s="251" t="s">
        <v>237</v>
      </c>
      <c r="G546" s="248"/>
      <c r="H546" s="250" t="s">
        <v>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233</v>
      </c>
      <c r="AU546" s="257" t="s">
        <v>89</v>
      </c>
      <c r="AV546" s="13" t="s">
        <v>87</v>
      </c>
      <c r="AW546" s="13" t="s">
        <v>35</v>
      </c>
      <c r="AX546" s="13" t="s">
        <v>80</v>
      </c>
      <c r="AY546" s="257" t="s">
        <v>222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3438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89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4" customFormat="1">
      <c r="A548" s="14"/>
      <c r="B548" s="258"/>
      <c r="C548" s="259"/>
      <c r="D548" s="249" t="s">
        <v>233</v>
      </c>
      <c r="E548" s="260" t="s">
        <v>1</v>
      </c>
      <c r="F548" s="261" t="s">
        <v>1179</v>
      </c>
      <c r="G548" s="259"/>
      <c r="H548" s="262">
        <v>2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233</v>
      </c>
      <c r="AU548" s="268" t="s">
        <v>89</v>
      </c>
      <c r="AV548" s="14" t="s">
        <v>89</v>
      </c>
      <c r="AW548" s="14" t="s">
        <v>35</v>
      </c>
      <c r="AX548" s="14" t="s">
        <v>80</v>
      </c>
      <c r="AY548" s="268" t="s">
        <v>222</v>
      </c>
    </row>
    <row r="549" s="15" customFormat="1">
      <c r="A549" s="15"/>
      <c r="B549" s="269"/>
      <c r="C549" s="270"/>
      <c r="D549" s="249" t="s">
        <v>233</v>
      </c>
      <c r="E549" s="271" t="s">
        <v>1</v>
      </c>
      <c r="F549" s="272" t="s">
        <v>242</v>
      </c>
      <c r="G549" s="270"/>
      <c r="H549" s="273">
        <v>2</v>
      </c>
      <c r="I549" s="274"/>
      <c r="J549" s="270"/>
      <c r="K549" s="270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233</v>
      </c>
      <c r="AU549" s="279" t="s">
        <v>89</v>
      </c>
      <c r="AV549" s="15" t="s">
        <v>114</v>
      </c>
      <c r="AW549" s="15" t="s">
        <v>35</v>
      </c>
      <c r="AX549" s="15" t="s">
        <v>87</v>
      </c>
      <c r="AY549" s="279" t="s">
        <v>222</v>
      </c>
    </row>
    <row r="550" s="2" customFormat="1" ht="37.8" customHeight="1">
      <c r="A550" s="40"/>
      <c r="B550" s="41"/>
      <c r="C550" s="280" t="s">
        <v>638</v>
      </c>
      <c r="D550" s="280" t="s">
        <v>367</v>
      </c>
      <c r="E550" s="281" t="s">
        <v>3446</v>
      </c>
      <c r="F550" s="282" t="s">
        <v>3447</v>
      </c>
      <c r="G550" s="283" t="s">
        <v>477</v>
      </c>
      <c r="H550" s="284">
        <v>2</v>
      </c>
      <c r="I550" s="285"/>
      <c r="J550" s="286">
        <f>ROUND(I550*H550,2)</f>
        <v>0</v>
      </c>
      <c r="K550" s="282" t="s">
        <v>229</v>
      </c>
      <c r="L550" s="287"/>
      <c r="M550" s="288" t="s">
        <v>1</v>
      </c>
      <c r="N550" s="289" t="s">
        <v>45</v>
      </c>
      <c r="O550" s="93"/>
      <c r="P550" s="238">
        <f>O550*H550</f>
        <v>0</v>
      </c>
      <c r="Q550" s="238">
        <v>0.037999999999999999</v>
      </c>
      <c r="R550" s="238">
        <f>Q550*H550</f>
        <v>0.075999999999999998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468</v>
      </c>
      <c r="AT550" s="240" t="s">
        <v>367</v>
      </c>
      <c r="AU550" s="240" t="s">
        <v>89</v>
      </c>
      <c r="AY550" s="19" t="s">
        <v>222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87</v>
      </c>
      <c r="BK550" s="241">
        <f>ROUND(I550*H550,2)</f>
        <v>0</v>
      </c>
      <c r="BL550" s="19" t="s">
        <v>267</v>
      </c>
      <c r="BM550" s="240" t="s">
        <v>3448</v>
      </c>
    </row>
    <row r="551" s="2" customFormat="1" ht="16.5" customHeight="1">
      <c r="A551" s="40"/>
      <c r="B551" s="41"/>
      <c r="C551" s="229" t="s">
        <v>763</v>
      </c>
      <c r="D551" s="229" t="s">
        <v>225</v>
      </c>
      <c r="E551" s="230" t="s">
        <v>3449</v>
      </c>
      <c r="F551" s="231" t="s">
        <v>3450</v>
      </c>
      <c r="G551" s="232" t="s">
        <v>477</v>
      </c>
      <c r="H551" s="233">
        <v>2</v>
      </c>
      <c r="I551" s="234"/>
      <c r="J551" s="235">
        <f>ROUND(I551*H551,2)</f>
        <v>0</v>
      </c>
      <c r="K551" s="231" t="s">
        <v>229</v>
      </c>
      <c r="L551" s="46"/>
      <c r="M551" s="236" t="s">
        <v>1</v>
      </c>
      <c r="N551" s="237" t="s">
        <v>45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267</v>
      </c>
      <c r="AT551" s="240" t="s">
        <v>225</v>
      </c>
      <c r="AU551" s="240" t="s">
        <v>89</v>
      </c>
      <c r="AY551" s="19" t="s">
        <v>222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87</v>
      </c>
      <c r="BK551" s="241">
        <f>ROUND(I551*H551,2)</f>
        <v>0</v>
      </c>
      <c r="BL551" s="19" t="s">
        <v>267</v>
      </c>
      <c r="BM551" s="240" t="s">
        <v>3451</v>
      </c>
    </row>
    <row r="552" s="2" customFormat="1">
      <c r="A552" s="40"/>
      <c r="B552" s="41"/>
      <c r="C552" s="42"/>
      <c r="D552" s="242" t="s">
        <v>231</v>
      </c>
      <c r="E552" s="42"/>
      <c r="F552" s="243" t="s">
        <v>3452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231</v>
      </c>
      <c r="AU552" s="19" t="s">
        <v>89</v>
      </c>
    </row>
    <row r="553" s="2" customFormat="1" ht="24.15" customHeight="1">
      <c r="A553" s="40"/>
      <c r="B553" s="41"/>
      <c r="C553" s="280" t="s">
        <v>643</v>
      </c>
      <c r="D553" s="280" t="s">
        <v>367</v>
      </c>
      <c r="E553" s="281" t="s">
        <v>3453</v>
      </c>
      <c r="F553" s="282" t="s">
        <v>3454</v>
      </c>
      <c r="G553" s="283" t="s">
        <v>477</v>
      </c>
      <c r="H553" s="284">
        <v>2</v>
      </c>
      <c r="I553" s="285"/>
      <c r="J553" s="286">
        <f>ROUND(I553*H553,2)</f>
        <v>0</v>
      </c>
      <c r="K553" s="282" t="s">
        <v>229</v>
      </c>
      <c r="L553" s="287"/>
      <c r="M553" s="288" t="s">
        <v>1</v>
      </c>
      <c r="N553" s="289" t="s">
        <v>45</v>
      </c>
      <c r="O553" s="93"/>
      <c r="P553" s="238">
        <f>O553*H553</f>
        <v>0</v>
      </c>
      <c r="Q553" s="238">
        <v>0.0030000000000000001</v>
      </c>
      <c r="R553" s="238">
        <f>Q553*H553</f>
        <v>0.0060000000000000001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468</v>
      </c>
      <c r="AT553" s="240" t="s">
        <v>367</v>
      </c>
      <c r="AU553" s="240" t="s">
        <v>89</v>
      </c>
      <c r="AY553" s="19" t="s">
        <v>222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87</v>
      </c>
      <c r="BK553" s="241">
        <f>ROUND(I553*H553,2)</f>
        <v>0</v>
      </c>
      <c r="BL553" s="19" t="s">
        <v>267</v>
      </c>
      <c r="BM553" s="240" t="s">
        <v>3455</v>
      </c>
    </row>
    <row r="554" s="2" customFormat="1" ht="16.5" customHeight="1">
      <c r="A554" s="40"/>
      <c r="B554" s="41"/>
      <c r="C554" s="229" t="s">
        <v>777</v>
      </c>
      <c r="D554" s="229" t="s">
        <v>225</v>
      </c>
      <c r="E554" s="230" t="s">
        <v>3456</v>
      </c>
      <c r="F554" s="231" t="s">
        <v>3457</v>
      </c>
      <c r="G554" s="232" t="s">
        <v>1223</v>
      </c>
      <c r="H554" s="233">
        <v>1</v>
      </c>
      <c r="I554" s="234"/>
      <c r="J554" s="235">
        <f>ROUND(I554*H554,2)</f>
        <v>0</v>
      </c>
      <c r="K554" s="231" t="s">
        <v>229</v>
      </c>
      <c r="L554" s="46"/>
      <c r="M554" s="236" t="s">
        <v>1</v>
      </c>
      <c r="N554" s="237" t="s">
        <v>45</v>
      </c>
      <c r="O554" s="93"/>
      <c r="P554" s="238">
        <f>O554*H554</f>
        <v>0</v>
      </c>
      <c r="Q554" s="238">
        <v>0.00064000000000000005</v>
      </c>
      <c r="R554" s="238">
        <f>Q554*H554</f>
        <v>0.00064000000000000005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267</v>
      </c>
      <c r="AT554" s="240" t="s">
        <v>225</v>
      </c>
      <c r="AU554" s="240" t="s">
        <v>89</v>
      </c>
      <c r="AY554" s="19" t="s">
        <v>222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87</v>
      </c>
      <c r="BK554" s="241">
        <f>ROUND(I554*H554,2)</f>
        <v>0</v>
      </c>
      <c r="BL554" s="19" t="s">
        <v>267</v>
      </c>
      <c r="BM554" s="240" t="s">
        <v>3458</v>
      </c>
    </row>
    <row r="555" s="2" customFormat="1">
      <c r="A555" s="40"/>
      <c r="B555" s="41"/>
      <c r="C555" s="42"/>
      <c r="D555" s="242" t="s">
        <v>231</v>
      </c>
      <c r="E555" s="42"/>
      <c r="F555" s="243" t="s">
        <v>3459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231</v>
      </c>
      <c r="AU555" s="19" t="s">
        <v>89</v>
      </c>
    </row>
    <row r="556" s="13" customFormat="1">
      <c r="A556" s="13"/>
      <c r="B556" s="247"/>
      <c r="C556" s="248"/>
      <c r="D556" s="249" t="s">
        <v>233</v>
      </c>
      <c r="E556" s="250" t="s">
        <v>1</v>
      </c>
      <c r="F556" s="251" t="s">
        <v>234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233</v>
      </c>
      <c r="AU556" s="257" t="s">
        <v>89</v>
      </c>
      <c r="AV556" s="13" t="s">
        <v>87</v>
      </c>
      <c r="AW556" s="13" t="s">
        <v>35</v>
      </c>
      <c r="AX556" s="13" t="s">
        <v>80</v>
      </c>
      <c r="AY556" s="257" t="s">
        <v>222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2978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89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237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89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3" customFormat="1">
      <c r="A559" s="13"/>
      <c r="B559" s="247"/>
      <c r="C559" s="248"/>
      <c r="D559" s="249" t="s">
        <v>233</v>
      </c>
      <c r="E559" s="250" t="s">
        <v>1</v>
      </c>
      <c r="F559" s="251" t="s">
        <v>3460</v>
      </c>
      <c r="G559" s="248"/>
      <c r="H559" s="250" t="s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233</v>
      </c>
      <c r="AU559" s="257" t="s">
        <v>89</v>
      </c>
      <c r="AV559" s="13" t="s">
        <v>87</v>
      </c>
      <c r="AW559" s="13" t="s">
        <v>35</v>
      </c>
      <c r="AX559" s="13" t="s">
        <v>80</v>
      </c>
      <c r="AY559" s="257" t="s">
        <v>222</v>
      </c>
    </row>
    <row r="560" s="14" customFormat="1">
      <c r="A560" s="14"/>
      <c r="B560" s="258"/>
      <c r="C560" s="259"/>
      <c r="D560" s="249" t="s">
        <v>233</v>
      </c>
      <c r="E560" s="260" t="s">
        <v>1</v>
      </c>
      <c r="F560" s="261" t="s">
        <v>1142</v>
      </c>
      <c r="G560" s="259"/>
      <c r="H560" s="262">
        <v>1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8" t="s">
        <v>233</v>
      </c>
      <c r="AU560" s="268" t="s">
        <v>89</v>
      </c>
      <c r="AV560" s="14" t="s">
        <v>89</v>
      </c>
      <c r="AW560" s="14" t="s">
        <v>35</v>
      </c>
      <c r="AX560" s="14" t="s">
        <v>80</v>
      </c>
      <c r="AY560" s="268" t="s">
        <v>222</v>
      </c>
    </row>
    <row r="561" s="15" customFormat="1">
      <c r="A561" s="15"/>
      <c r="B561" s="269"/>
      <c r="C561" s="270"/>
      <c r="D561" s="249" t="s">
        <v>233</v>
      </c>
      <c r="E561" s="271" t="s">
        <v>1</v>
      </c>
      <c r="F561" s="272" t="s">
        <v>242</v>
      </c>
      <c r="G561" s="270"/>
      <c r="H561" s="273">
        <v>1</v>
      </c>
      <c r="I561" s="274"/>
      <c r="J561" s="270"/>
      <c r="K561" s="270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233</v>
      </c>
      <c r="AU561" s="279" t="s">
        <v>89</v>
      </c>
      <c r="AV561" s="15" t="s">
        <v>114</v>
      </c>
      <c r="AW561" s="15" t="s">
        <v>35</v>
      </c>
      <c r="AX561" s="15" t="s">
        <v>87</v>
      </c>
      <c r="AY561" s="279" t="s">
        <v>222</v>
      </c>
    </row>
    <row r="562" s="2" customFormat="1" ht="16.5" customHeight="1">
      <c r="A562" s="40"/>
      <c r="B562" s="41"/>
      <c r="C562" s="280" t="s">
        <v>660</v>
      </c>
      <c r="D562" s="280" t="s">
        <v>367</v>
      </c>
      <c r="E562" s="281" t="s">
        <v>3461</v>
      </c>
      <c r="F562" s="282" t="s">
        <v>3462</v>
      </c>
      <c r="G562" s="283" t="s">
        <v>477</v>
      </c>
      <c r="H562" s="284">
        <v>1</v>
      </c>
      <c r="I562" s="285"/>
      <c r="J562" s="286">
        <f>ROUND(I562*H562,2)</f>
        <v>0</v>
      </c>
      <c r="K562" s="282" t="s">
        <v>229</v>
      </c>
      <c r="L562" s="287"/>
      <c r="M562" s="288" t="s">
        <v>1</v>
      </c>
      <c r="N562" s="289" t="s">
        <v>45</v>
      </c>
      <c r="O562" s="93"/>
      <c r="P562" s="238">
        <f>O562*H562</f>
        <v>0</v>
      </c>
      <c r="Q562" s="238">
        <v>0.014</v>
      </c>
      <c r="R562" s="238">
        <f>Q562*H562</f>
        <v>0.014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468</v>
      </c>
      <c r="AT562" s="240" t="s">
        <v>367</v>
      </c>
      <c r="AU562" s="240" t="s">
        <v>89</v>
      </c>
      <c r="AY562" s="19" t="s">
        <v>222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87</v>
      </c>
      <c r="BK562" s="241">
        <f>ROUND(I562*H562,2)</f>
        <v>0</v>
      </c>
      <c r="BL562" s="19" t="s">
        <v>267</v>
      </c>
      <c r="BM562" s="240" t="s">
        <v>3463</v>
      </c>
    </row>
    <row r="563" s="2" customFormat="1" ht="21.75" customHeight="1">
      <c r="A563" s="40"/>
      <c r="B563" s="41"/>
      <c r="C563" s="229" t="s">
        <v>789</v>
      </c>
      <c r="D563" s="229" t="s">
        <v>225</v>
      </c>
      <c r="E563" s="230" t="s">
        <v>3464</v>
      </c>
      <c r="F563" s="231" t="s">
        <v>3465</v>
      </c>
      <c r="G563" s="232" t="s">
        <v>477</v>
      </c>
      <c r="H563" s="233">
        <v>1</v>
      </c>
      <c r="I563" s="234"/>
      <c r="J563" s="235">
        <f>ROUND(I563*H563,2)</f>
        <v>0</v>
      </c>
      <c r="K563" s="231" t="s">
        <v>229</v>
      </c>
      <c r="L563" s="46"/>
      <c r="M563" s="236" t="s">
        <v>1</v>
      </c>
      <c r="N563" s="237" t="s">
        <v>45</v>
      </c>
      <c r="O563" s="93"/>
      <c r="P563" s="238">
        <f>O563*H563</f>
        <v>0</v>
      </c>
      <c r="Q563" s="238">
        <v>0.00016000000000000001</v>
      </c>
      <c r="R563" s="238">
        <f>Q563*H563</f>
        <v>0.00016000000000000001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267</v>
      </c>
      <c r="AT563" s="240" t="s">
        <v>225</v>
      </c>
      <c r="AU563" s="240" t="s">
        <v>89</v>
      </c>
      <c r="AY563" s="19" t="s">
        <v>222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87</v>
      </c>
      <c r="BK563" s="241">
        <f>ROUND(I563*H563,2)</f>
        <v>0</v>
      </c>
      <c r="BL563" s="19" t="s">
        <v>267</v>
      </c>
      <c r="BM563" s="240" t="s">
        <v>3466</v>
      </c>
    </row>
    <row r="564" s="2" customFormat="1">
      <c r="A564" s="40"/>
      <c r="B564" s="41"/>
      <c r="C564" s="42"/>
      <c r="D564" s="242" t="s">
        <v>231</v>
      </c>
      <c r="E564" s="42"/>
      <c r="F564" s="243" t="s">
        <v>3467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231</v>
      </c>
      <c r="AU564" s="19" t="s">
        <v>89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234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89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2978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89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3" customFormat="1">
      <c r="A567" s="13"/>
      <c r="B567" s="247"/>
      <c r="C567" s="248"/>
      <c r="D567" s="249" t="s">
        <v>233</v>
      </c>
      <c r="E567" s="250" t="s">
        <v>1</v>
      </c>
      <c r="F567" s="251" t="s">
        <v>237</v>
      </c>
      <c r="G567" s="248"/>
      <c r="H567" s="250" t="s">
        <v>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233</v>
      </c>
      <c r="AU567" s="257" t="s">
        <v>89</v>
      </c>
      <c r="AV567" s="13" t="s">
        <v>87</v>
      </c>
      <c r="AW567" s="13" t="s">
        <v>35</v>
      </c>
      <c r="AX567" s="13" t="s">
        <v>80</v>
      </c>
      <c r="AY567" s="257" t="s">
        <v>222</v>
      </c>
    </row>
    <row r="568" s="14" customFormat="1">
      <c r="A568" s="14"/>
      <c r="B568" s="258"/>
      <c r="C568" s="259"/>
      <c r="D568" s="249" t="s">
        <v>233</v>
      </c>
      <c r="E568" s="260" t="s">
        <v>1</v>
      </c>
      <c r="F568" s="261" t="s">
        <v>3468</v>
      </c>
      <c r="G568" s="259"/>
      <c r="H568" s="262">
        <v>1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233</v>
      </c>
      <c r="AU568" s="268" t="s">
        <v>89</v>
      </c>
      <c r="AV568" s="14" t="s">
        <v>89</v>
      </c>
      <c r="AW568" s="14" t="s">
        <v>35</v>
      </c>
      <c r="AX568" s="14" t="s">
        <v>80</v>
      </c>
      <c r="AY568" s="268" t="s">
        <v>222</v>
      </c>
    </row>
    <row r="569" s="15" customFormat="1">
      <c r="A569" s="15"/>
      <c r="B569" s="269"/>
      <c r="C569" s="270"/>
      <c r="D569" s="249" t="s">
        <v>233</v>
      </c>
      <c r="E569" s="271" t="s">
        <v>1</v>
      </c>
      <c r="F569" s="272" t="s">
        <v>242</v>
      </c>
      <c r="G569" s="270"/>
      <c r="H569" s="273">
        <v>1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233</v>
      </c>
      <c r="AU569" s="279" t="s">
        <v>89</v>
      </c>
      <c r="AV569" s="15" t="s">
        <v>114</v>
      </c>
      <c r="AW569" s="15" t="s">
        <v>35</v>
      </c>
      <c r="AX569" s="15" t="s">
        <v>87</v>
      </c>
      <c r="AY569" s="279" t="s">
        <v>222</v>
      </c>
    </row>
    <row r="570" s="2" customFormat="1" ht="24.15" customHeight="1">
      <c r="A570" s="40"/>
      <c r="B570" s="41"/>
      <c r="C570" s="280" t="s">
        <v>668</v>
      </c>
      <c r="D570" s="280" t="s">
        <v>367</v>
      </c>
      <c r="E570" s="281" t="s">
        <v>3469</v>
      </c>
      <c r="F570" s="282" t="s">
        <v>3470</v>
      </c>
      <c r="G570" s="283" t="s">
        <v>477</v>
      </c>
      <c r="H570" s="284">
        <v>1</v>
      </c>
      <c r="I570" s="285"/>
      <c r="J570" s="286">
        <f>ROUND(I570*H570,2)</f>
        <v>0</v>
      </c>
      <c r="K570" s="282" t="s">
        <v>229</v>
      </c>
      <c r="L570" s="287"/>
      <c r="M570" s="288" t="s">
        <v>1</v>
      </c>
      <c r="N570" s="289" t="s">
        <v>45</v>
      </c>
      <c r="O570" s="93"/>
      <c r="P570" s="238">
        <f>O570*H570</f>
        <v>0</v>
      </c>
      <c r="Q570" s="238">
        <v>0.0018</v>
      </c>
      <c r="R570" s="238">
        <f>Q570*H570</f>
        <v>0.0018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468</v>
      </c>
      <c r="AT570" s="240" t="s">
        <v>367</v>
      </c>
      <c r="AU570" s="240" t="s">
        <v>89</v>
      </c>
      <c r="AY570" s="19" t="s">
        <v>222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87</v>
      </c>
      <c r="BK570" s="241">
        <f>ROUND(I570*H570,2)</f>
        <v>0</v>
      </c>
      <c r="BL570" s="19" t="s">
        <v>267</v>
      </c>
      <c r="BM570" s="240" t="s">
        <v>3471</v>
      </c>
    </row>
    <row r="571" s="2" customFormat="1" ht="16.5" customHeight="1">
      <c r="A571" s="40"/>
      <c r="B571" s="41"/>
      <c r="C571" s="229" t="s">
        <v>798</v>
      </c>
      <c r="D571" s="229" t="s">
        <v>225</v>
      </c>
      <c r="E571" s="230" t="s">
        <v>3472</v>
      </c>
      <c r="F571" s="231" t="s">
        <v>3473</v>
      </c>
      <c r="G571" s="232" t="s">
        <v>477</v>
      </c>
      <c r="H571" s="233">
        <v>3</v>
      </c>
      <c r="I571" s="234"/>
      <c r="J571" s="235">
        <f>ROUND(I571*H571,2)</f>
        <v>0</v>
      </c>
      <c r="K571" s="231" t="s">
        <v>229</v>
      </c>
      <c r="L571" s="46"/>
      <c r="M571" s="236" t="s">
        <v>1</v>
      </c>
      <c r="N571" s="237" t="s">
        <v>45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267</v>
      </c>
      <c r="AT571" s="240" t="s">
        <v>225</v>
      </c>
      <c r="AU571" s="240" t="s">
        <v>89</v>
      </c>
      <c r="AY571" s="19" t="s">
        <v>222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87</v>
      </c>
      <c r="BK571" s="241">
        <f>ROUND(I571*H571,2)</f>
        <v>0</v>
      </c>
      <c r="BL571" s="19" t="s">
        <v>267</v>
      </c>
      <c r="BM571" s="240" t="s">
        <v>3474</v>
      </c>
    </row>
    <row r="572" s="2" customFormat="1">
      <c r="A572" s="40"/>
      <c r="B572" s="41"/>
      <c r="C572" s="42"/>
      <c r="D572" s="242" t="s">
        <v>231</v>
      </c>
      <c r="E572" s="42"/>
      <c r="F572" s="243" t="s">
        <v>3475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231</v>
      </c>
      <c r="AU572" s="19" t="s">
        <v>89</v>
      </c>
    </row>
    <row r="573" s="13" customFormat="1">
      <c r="A573" s="13"/>
      <c r="B573" s="247"/>
      <c r="C573" s="248"/>
      <c r="D573" s="249" t="s">
        <v>233</v>
      </c>
      <c r="E573" s="250" t="s">
        <v>1</v>
      </c>
      <c r="F573" s="251" t="s">
        <v>1141</v>
      </c>
      <c r="G573" s="248"/>
      <c r="H573" s="250" t="s">
        <v>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233</v>
      </c>
      <c r="AU573" s="257" t="s">
        <v>89</v>
      </c>
      <c r="AV573" s="13" t="s">
        <v>87</v>
      </c>
      <c r="AW573" s="13" t="s">
        <v>35</v>
      </c>
      <c r="AX573" s="13" t="s">
        <v>80</v>
      </c>
      <c r="AY573" s="257" t="s">
        <v>222</v>
      </c>
    </row>
    <row r="574" s="14" customFormat="1">
      <c r="A574" s="14"/>
      <c r="B574" s="258"/>
      <c r="C574" s="259"/>
      <c r="D574" s="249" t="s">
        <v>233</v>
      </c>
      <c r="E574" s="260" t="s">
        <v>1</v>
      </c>
      <c r="F574" s="261" t="s">
        <v>1142</v>
      </c>
      <c r="G574" s="259"/>
      <c r="H574" s="262">
        <v>1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8" t="s">
        <v>233</v>
      </c>
      <c r="AU574" s="268" t="s">
        <v>89</v>
      </c>
      <c r="AV574" s="14" t="s">
        <v>89</v>
      </c>
      <c r="AW574" s="14" t="s">
        <v>35</v>
      </c>
      <c r="AX574" s="14" t="s">
        <v>80</v>
      </c>
      <c r="AY574" s="268" t="s">
        <v>222</v>
      </c>
    </row>
    <row r="575" s="13" customFormat="1">
      <c r="A575" s="13"/>
      <c r="B575" s="247"/>
      <c r="C575" s="248"/>
      <c r="D575" s="249" t="s">
        <v>233</v>
      </c>
      <c r="E575" s="250" t="s">
        <v>1</v>
      </c>
      <c r="F575" s="251" t="s">
        <v>1146</v>
      </c>
      <c r="G575" s="248"/>
      <c r="H575" s="250" t="s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233</v>
      </c>
      <c r="AU575" s="257" t="s">
        <v>89</v>
      </c>
      <c r="AV575" s="13" t="s">
        <v>87</v>
      </c>
      <c r="AW575" s="13" t="s">
        <v>35</v>
      </c>
      <c r="AX575" s="13" t="s">
        <v>80</v>
      </c>
      <c r="AY575" s="257" t="s">
        <v>222</v>
      </c>
    </row>
    <row r="576" s="14" customFormat="1">
      <c r="A576" s="14"/>
      <c r="B576" s="258"/>
      <c r="C576" s="259"/>
      <c r="D576" s="249" t="s">
        <v>233</v>
      </c>
      <c r="E576" s="260" t="s">
        <v>1</v>
      </c>
      <c r="F576" s="261" t="s">
        <v>1142</v>
      </c>
      <c r="G576" s="259"/>
      <c r="H576" s="262">
        <v>1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233</v>
      </c>
      <c r="AU576" s="268" t="s">
        <v>89</v>
      </c>
      <c r="AV576" s="14" t="s">
        <v>89</v>
      </c>
      <c r="AW576" s="14" t="s">
        <v>35</v>
      </c>
      <c r="AX576" s="14" t="s">
        <v>80</v>
      </c>
      <c r="AY576" s="268" t="s">
        <v>222</v>
      </c>
    </row>
    <row r="577" s="13" customFormat="1">
      <c r="A577" s="13"/>
      <c r="B577" s="247"/>
      <c r="C577" s="248"/>
      <c r="D577" s="249" t="s">
        <v>233</v>
      </c>
      <c r="E577" s="250" t="s">
        <v>1</v>
      </c>
      <c r="F577" s="251" t="s">
        <v>1147</v>
      </c>
      <c r="G577" s="248"/>
      <c r="H577" s="250" t="s">
        <v>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233</v>
      </c>
      <c r="AU577" s="257" t="s">
        <v>89</v>
      </c>
      <c r="AV577" s="13" t="s">
        <v>87</v>
      </c>
      <c r="AW577" s="13" t="s">
        <v>35</v>
      </c>
      <c r="AX577" s="13" t="s">
        <v>80</v>
      </c>
      <c r="AY577" s="257" t="s">
        <v>222</v>
      </c>
    </row>
    <row r="578" s="14" customFormat="1">
      <c r="A578" s="14"/>
      <c r="B578" s="258"/>
      <c r="C578" s="259"/>
      <c r="D578" s="249" t="s">
        <v>233</v>
      </c>
      <c r="E578" s="260" t="s">
        <v>1</v>
      </c>
      <c r="F578" s="261" t="s">
        <v>1142</v>
      </c>
      <c r="G578" s="259"/>
      <c r="H578" s="262">
        <v>1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233</v>
      </c>
      <c r="AU578" s="268" t="s">
        <v>89</v>
      </c>
      <c r="AV578" s="14" t="s">
        <v>89</v>
      </c>
      <c r="AW578" s="14" t="s">
        <v>35</v>
      </c>
      <c r="AX578" s="14" t="s">
        <v>80</v>
      </c>
      <c r="AY578" s="268" t="s">
        <v>222</v>
      </c>
    </row>
    <row r="579" s="15" customFormat="1">
      <c r="A579" s="15"/>
      <c r="B579" s="269"/>
      <c r="C579" s="270"/>
      <c r="D579" s="249" t="s">
        <v>233</v>
      </c>
      <c r="E579" s="271" t="s">
        <v>1</v>
      </c>
      <c r="F579" s="272" t="s">
        <v>242</v>
      </c>
      <c r="G579" s="270"/>
      <c r="H579" s="273">
        <v>3</v>
      </c>
      <c r="I579" s="274"/>
      <c r="J579" s="270"/>
      <c r="K579" s="270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233</v>
      </c>
      <c r="AU579" s="279" t="s">
        <v>89</v>
      </c>
      <c r="AV579" s="15" t="s">
        <v>114</v>
      </c>
      <c r="AW579" s="15" t="s">
        <v>35</v>
      </c>
      <c r="AX579" s="15" t="s">
        <v>87</v>
      </c>
      <c r="AY579" s="279" t="s">
        <v>222</v>
      </c>
    </row>
    <row r="580" s="2" customFormat="1" ht="24.15" customHeight="1">
      <c r="A580" s="40"/>
      <c r="B580" s="41"/>
      <c r="C580" s="280" t="s">
        <v>684</v>
      </c>
      <c r="D580" s="280" t="s">
        <v>367</v>
      </c>
      <c r="E580" s="281" t="s">
        <v>3476</v>
      </c>
      <c r="F580" s="282" t="s">
        <v>3477</v>
      </c>
      <c r="G580" s="283" t="s">
        <v>477</v>
      </c>
      <c r="H580" s="284">
        <v>3</v>
      </c>
      <c r="I580" s="285"/>
      <c r="J580" s="286">
        <f>ROUND(I580*H580,2)</f>
        <v>0</v>
      </c>
      <c r="K580" s="282" t="s">
        <v>229</v>
      </c>
      <c r="L580" s="287"/>
      <c r="M580" s="288" t="s">
        <v>1</v>
      </c>
      <c r="N580" s="289" t="s">
        <v>45</v>
      </c>
      <c r="O580" s="93"/>
      <c r="P580" s="238">
        <f>O580*H580</f>
        <v>0</v>
      </c>
      <c r="Q580" s="238">
        <v>0.00165</v>
      </c>
      <c r="R580" s="238">
        <f>Q580*H580</f>
        <v>0.0049499999999999995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468</v>
      </c>
      <c r="AT580" s="240" t="s">
        <v>367</v>
      </c>
      <c r="AU580" s="240" t="s">
        <v>89</v>
      </c>
      <c r="AY580" s="19" t="s">
        <v>222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87</v>
      </c>
      <c r="BK580" s="241">
        <f>ROUND(I580*H580,2)</f>
        <v>0</v>
      </c>
      <c r="BL580" s="19" t="s">
        <v>267</v>
      </c>
      <c r="BM580" s="240" t="s">
        <v>3478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1233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89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3" customFormat="1">
      <c r="A582" s="13"/>
      <c r="B582" s="247"/>
      <c r="C582" s="248"/>
      <c r="D582" s="249" t="s">
        <v>233</v>
      </c>
      <c r="E582" s="250" t="s">
        <v>1</v>
      </c>
      <c r="F582" s="251" t="s">
        <v>2872</v>
      </c>
      <c r="G582" s="248"/>
      <c r="H582" s="250" t="s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233</v>
      </c>
      <c r="AU582" s="257" t="s">
        <v>89</v>
      </c>
      <c r="AV582" s="13" t="s">
        <v>87</v>
      </c>
      <c r="AW582" s="13" t="s">
        <v>35</v>
      </c>
      <c r="AX582" s="13" t="s">
        <v>80</v>
      </c>
      <c r="AY582" s="257" t="s">
        <v>222</v>
      </c>
    </row>
    <row r="583" s="13" customFormat="1">
      <c r="A583" s="13"/>
      <c r="B583" s="247"/>
      <c r="C583" s="248"/>
      <c r="D583" s="249" t="s">
        <v>233</v>
      </c>
      <c r="E583" s="250" t="s">
        <v>1</v>
      </c>
      <c r="F583" s="251" t="s">
        <v>3479</v>
      </c>
      <c r="G583" s="248"/>
      <c r="H583" s="250" t="s">
        <v>1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7" t="s">
        <v>233</v>
      </c>
      <c r="AU583" s="257" t="s">
        <v>89</v>
      </c>
      <c r="AV583" s="13" t="s">
        <v>87</v>
      </c>
      <c r="AW583" s="13" t="s">
        <v>35</v>
      </c>
      <c r="AX583" s="13" t="s">
        <v>80</v>
      </c>
      <c r="AY583" s="257" t="s">
        <v>222</v>
      </c>
    </row>
    <row r="584" s="13" customFormat="1">
      <c r="A584" s="13"/>
      <c r="B584" s="247"/>
      <c r="C584" s="248"/>
      <c r="D584" s="249" t="s">
        <v>233</v>
      </c>
      <c r="E584" s="250" t="s">
        <v>1</v>
      </c>
      <c r="F584" s="251" t="s">
        <v>237</v>
      </c>
      <c r="G584" s="248"/>
      <c r="H584" s="250" t="s">
        <v>1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7" t="s">
        <v>233</v>
      </c>
      <c r="AU584" s="257" t="s">
        <v>89</v>
      </c>
      <c r="AV584" s="13" t="s">
        <v>87</v>
      </c>
      <c r="AW584" s="13" t="s">
        <v>35</v>
      </c>
      <c r="AX584" s="13" t="s">
        <v>80</v>
      </c>
      <c r="AY584" s="257" t="s">
        <v>222</v>
      </c>
    </row>
    <row r="585" s="14" customFormat="1">
      <c r="A585" s="14"/>
      <c r="B585" s="258"/>
      <c r="C585" s="259"/>
      <c r="D585" s="249" t="s">
        <v>233</v>
      </c>
      <c r="E585" s="260" t="s">
        <v>1</v>
      </c>
      <c r="F585" s="261" t="s">
        <v>1142</v>
      </c>
      <c r="G585" s="259"/>
      <c r="H585" s="262">
        <v>1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8" t="s">
        <v>233</v>
      </c>
      <c r="AU585" s="268" t="s">
        <v>89</v>
      </c>
      <c r="AV585" s="14" t="s">
        <v>89</v>
      </c>
      <c r="AW585" s="14" t="s">
        <v>35</v>
      </c>
      <c r="AX585" s="14" t="s">
        <v>80</v>
      </c>
      <c r="AY585" s="268" t="s">
        <v>222</v>
      </c>
    </row>
    <row r="586" s="13" customFormat="1">
      <c r="A586" s="13"/>
      <c r="B586" s="247"/>
      <c r="C586" s="248"/>
      <c r="D586" s="249" t="s">
        <v>233</v>
      </c>
      <c r="E586" s="250" t="s">
        <v>1</v>
      </c>
      <c r="F586" s="251" t="s">
        <v>3480</v>
      </c>
      <c r="G586" s="248"/>
      <c r="H586" s="250" t="s">
        <v>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233</v>
      </c>
      <c r="AU586" s="257" t="s">
        <v>89</v>
      </c>
      <c r="AV586" s="13" t="s">
        <v>87</v>
      </c>
      <c r="AW586" s="13" t="s">
        <v>35</v>
      </c>
      <c r="AX586" s="13" t="s">
        <v>80</v>
      </c>
      <c r="AY586" s="257" t="s">
        <v>222</v>
      </c>
    </row>
    <row r="587" s="14" customFormat="1">
      <c r="A587" s="14"/>
      <c r="B587" s="258"/>
      <c r="C587" s="259"/>
      <c r="D587" s="249" t="s">
        <v>233</v>
      </c>
      <c r="E587" s="260" t="s">
        <v>1</v>
      </c>
      <c r="F587" s="261" t="s">
        <v>1142</v>
      </c>
      <c r="G587" s="259"/>
      <c r="H587" s="262">
        <v>1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233</v>
      </c>
      <c r="AU587" s="268" t="s">
        <v>89</v>
      </c>
      <c r="AV587" s="14" t="s">
        <v>89</v>
      </c>
      <c r="AW587" s="14" t="s">
        <v>35</v>
      </c>
      <c r="AX587" s="14" t="s">
        <v>80</v>
      </c>
      <c r="AY587" s="268" t="s">
        <v>222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3481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89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4" customFormat="1">
      <c r="A589" s="14"/>
      <c r="B589" s="258"/>
      <c r="C589" s="259"/>
      <c r="D589" s="249" t="s">
        <v>233</v>
      </c>
      <c r="E589" s="260" t="s">
        <v>1</v>
      </c>
      <c r="F589" s="261" t="s">
        <v>1142</v>
      </c>
      <c r="G589" s="259"/>
      <c r="H589" s="262">
        <v>1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233</v>
      </c>
      <c r="AU589" s="268" t="s">
        <v>89</v>
      </c>
      <c r="AV589" s="14" t="s">
        <v>89</v>
      </c>
      <c r="AW589" s="14" t="s">
        <v>35</v>
      </c>
      <c r="AX589" s="14" t="s">
        <v>80</v>
      </c>
      <c r="AY589" s="268" t="s">
        <v>222</v>
      </c>
    </row>
    <row r="590" s="15" customFormat="1">
      <c r="A590" s="15"/>
      <c r="B590" s="269"/>
      <c r="C590" s="270"/>
      <c r="D590" s="249" t="s">
        <v>233</v>
      </c>
      <c r="E590" s="271" t="s">
        <v>1</v>
      </c>
      <c r="F590" s="272" t="s">
        <v>242</v>
      </c>
      <c r="G590" s="270"/>
      <c r="H590" s="273">
        <v>3</v>
      </c>
      <c r="I590" s="274"/>
      <c r="J590" s="270"/>
      <c r="K590" s="270"/>
      <c r="L590" s="275"/>
      <c r="M590" s="276"/>
      <c r="N590" s="277"/>
      <c r="O590" s="277"/>
      <c r="P590" s="277"/>
      <c r="Q590" s="277"/>
      <c r="R590" s="277"/>
      <c r="S590" s="277"/>
      <c r="T590" s="27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9" t="s">
        <v>233</v>
      </c>
      <c r="AU590" s="279" t="s">
        <v>89</v>
      </c>
      <c r="AV590" s="15" t="s">
        <v>114</v>
      </c>
      <c r="AW590" s="15" t="s">
        <v>35</v>
      </c>
      <c r="AX590" s="15" t="s">
        <v>87</v>
      </c>
      <c r="AY590" s="279" t="s">
        <v>222</v>
      </c>
    </row>
    <row r="591" s="2" customFormat="1" ht="24.15" customHeight="1">
      <c r="A591" s="40"/>
      <c r="B591" s="41"/>
      <c r="C591" s="229" t="s">
        <v>809</v>
      </c>
      <c r="D591" s="229" t="s">
        <v>225</v>
      </c>
      <c r="E591" s="230" t="s">
        <v>3482</v>
      </c>
      <c r="F591" s="231" t="s">
        <v>3483</v>
      </c>
      <c r="G591" s="232" t="s">
        <v>477</v>
      </c>
      <c r="H591" s="233">
        <v>5</v>
      </c>
      <c r="I591" s="234"/>
      <c r="J591" s="235">
        <f>ROUND(I591*H591,2)</f>
        <v>0</v>
      </c>
      <c r="K591" s="231" t="s">
        <v>229</v>
      </c>
      <c r="L591" s="46"/>
      <c r="M591" s="236" t="s">
        <v>1</v>
      </c>
      <c r="N591" s="237" t="s">
        <v>45</v>
      </c>
      <c r="O591" s="93"/>
      <c r="P591" s="238">
        <f>O591*H591</f>
        <v>0</v>
      </c>
      <c r="Q591" s="238">
        <v>4.0000000000000003E-05</v>
      </c>
      <c r="R591" s="238">
        <f>Q591*H591</f>
        <v>0.00020000000000000001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267</v>
      </c>
      <c r="AT591" s="240" t="s">
        <v>225</v>
      </c>
      <c r="AU591" s="240" t="s">
        <v>89</v>
      </c>
      <c r="AY591" s="19" t="s">
        <v>222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87</v>
      </c>
      <c r="BK591" s="241">
        <f>ROUND(I591*H591,2)</f>
        <v>0</v>
      </c>
      <c r="BL591" s="19" t="s">
        <v>267</v>
      </c>
      <c r="BM591" s="240" t="s">
        <v>3484</v>
      </c>
    </row>
    <row r="592" s="2" customFormat="1">
      <c r="A592" s="40"/>
      <c r="B592" s="41"/>
      <c r="C592" s="42"/>
      <c r="D592" s="242" t="s">
        <v>231</v>
      </c>
      <c r="E592" s="42"/>
      <c r="F592" s="243" t="s">
        <v>3485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231</v>
      </c>
      <c r="AU592" s="19" t="s">
        <v>89</v>
      </c>
    </row>
    <row r="593" s="13" customFormat="1">
      <c r="A593" s="13"/>
      <c r="B593" s="247"/>
      <c r="C593" s="248"/>
      <c r="D593" s="249" t="s">
        <v>233</v>
      </c>
      <c r="E593" s="250" t="s">
        <v>1</v>
      </c>
      <c r="F593" s="251" t="s">
        <v>234</v>
      </c>
      <c r="G593" s="248"/>
      <c r="H593" s="250" t="s">
        <v>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7" t="s">
        <v>233</v>
      </c>
      <c r="AU593" s="257" t="s">
        <v>89</v>
      </c>
      <c r="AV593" s="13" t="s">
        <v>87</v>
      </c>
      <c r="AW593" s="13" t="s">
        <v>35</v>
      </c>
      <c r="AX593" s="13" t="s">
        <v>80</v>
      </c>
      <c r="AY593" s="257" t="s">
        <v>222</v>
      </c>
    </row>
    <row r="594" s="13" customFormat="1">
      <c r="A594" s="13"/>
      <c r="B594" s="247"/>
      <c r="C594" s="248"/>
      <c r="D594" s="249" t="s">
        <v>233</v>
      </c>
      <c r="E594" s="250" t="s">
        <v>1</v>
      </c>
      <c r="F594" s="251" t="s">
        <v>2978</v>
      </c>
      <c r="G594" s="248"/>
      <c r="H594" s="250" t="s">
        <v>1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7" t="s">
        <v>233</v>
      </c>
      <c r="AU594" s="257" t="s">
        <v>89</v>
      </c>
      <c r="AV594" s="13" t="s">
        <v>87</v>
      </c>
      <c r="AW594" s="13" t="s">
        <v>35</v>
      </c>
      <c r="AX594" s="13" t="s">
        <v>80</v>
      </c>
      <c r="AY594" s="257" t="s">
        <v>222</v>
      </c>
    </row>
    <row r="595" s="13" customFormat="1">
      <c r="A595" s="13"/>
      <c r="B595" s="247"/>
      <c r="C595" s="248"/>
      <c r="D595" s="249" t="s">
        <v>233</v>
      </c>
      <c r="E595" s="250" t="s">
        <v>1</v>
      </c>
      <c r="F595" s="251" t="s">
        <v>3486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233</v>
      </c>
      <c r="AU595" s="257" t="s">
        <v>89</v>
      </c>
      <c r="AV595" s="13" t="s">
        <v>87</v>
      </c>
      <c r="AW595" s="13" t="s">
        <v>35</v>
      </c>
      <c r="AX595" s="13" t="s">
        <v>80</v>
      </c>
      <c r="AY595" s="257" t="s">
        <v>222</v>
      </c>
    </row>
    <row r="596" s="13" customFormat="1">
      <c r="A596" s="13"/>
      <c r="B596" s="247"/>
      <c r="C596" s="248"/>
      <c r="D596" s="249" t="s">
        <v>233</v>
      </c>
      <c r="E596" s="250" t="s">
        <v>1</v>
      </c>
      <c r="F596" s="251" t="s">
        <v>237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233</v>
      </c>
      <c r="AU596" s="257" t="s">
        <v>89</v>
      </c>
      <c r="AV596" s="13" t="s">
        <v>87</v>
      </c>
      <c r="AW596" s="13" t="s">
        <v>35</v>
      </c>
      <c r="AX596" s="13" t="s">
        <v>80</v>
      </c>
      <c r="AY596" s="257" t="s">
        <v>222</v>
      </c>
    </row>
    <row r="597" s="14" customFormat="1">
      <c r="A597" s="14"/>
      <c r="B597" s="258"/>
      <c r="C597" s="259"/>
      <c r="D597" s="249" t="s">
        <v>233</v>
      </c>
      <c r="E597" s="260" t="s">
        <v>1</v>
      </c>
      <c r="F597" s="261" t="s">
        <v>1130</v>
      </c>
      <c r="G597" s="259"/>
      <c r="H597" s="262">
        <v>5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233</v>
      </c>
      <c r="AU597" s="268" t="s">
        <v>89</v>
      </c>
      <c r="AV597" s="14" t="s">
        <v>89</v>
      </c>
      <c r="AW597" s="14" t="s">
        <v>35</v>
      </c>
      <c r="AX597" s="14" t="s">
        <v>80</v>
      </c>
      <c r="AY597" s="268" t="s">
        <v>222</v>
      </c>
    </row>
    <row r="598" s="15" customFormat="1">
      <c r="A598" s="15"/>
      <c r="B598" s="269"/>
      <c r="C598" s="270"/>
      <c r="D598" s="249" t="s">
        <v>233</v>
      </c>
      <c r="E598" s="271" t="s">
        <v>1</v>
      </c>
      <c r="F598" s="272" t="s">
        <v>242</v>
      </c>
      <c r="G598" s="270"/>
      <c r="H598" s="273">
        <v>5</v>
      </c>
      <c r="I598" s="274"/>
      <c r="J598" s="270"/>
      <c r="K598" s="270"/>
      <c r="L598" s="275"/>
      <c r="M598" s="276"/>
      <c r="N598" s="277"/>
      <c r="O598" s="277"/>
      <c r="P598" s="277"/>
      <c r="Q598" s="277"/>
      <c r="R598" s="277"/>
      <c r="S598" s="277"/>
      <c r="T598" s="27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9" t="s">
        <v>233</v>
      </c>
      <c r="AU598" s="279" t="s">
        <v>89</v>
      </c>
      <c r="AV598" s="15" t="s">
        <v>114</v>
      </c>
      <c r="AW598" s="15" t="s">
        <v>35</v>
      </c>
      <c r="AX598" s="15" t="s">
        <v>87</v>
      </c>
      <c r="AY598" s="279" t="s">
        <v>222</v>
      </c>
    </row>
    <row r="599" s="2" customFormat="1" ht="24.15" customHeight="1">
      <c r="A599" s="40"/>
      <c r="B599" s="41"/>
      <c r="C599" s="280" t="s">
        <v>689</v>
      </c>
      <c r="D599" s="280" t="s">
        <v>367</v>
      </c>
      <c r="E599" s="281" t="s">
        <v>3487</v>
      </c>
      <c r="F599" s="282" t="s">
        <v>3488</v>
      </c>
      <c r="G599" s="283" t="s">
        <v>477</v>
      </c>
      <c r="H599" s="284">
        <v>5</v>
      </c>
      <c r="I599" s="285"/>
      <c r="J599" s="286">
        <f>ROUND(I599*H599,2)</f>
        <v>0</v>
      </c>
      <c r="K599" s="282" t="s">
        <v>229</v>
      </c>
      <c r="L599" s="287"/>
      <c r="M599" s="288" t="s">
        <v>1</v>
      </c>
      <c r="N599" s="289" t="s">
        <v>45</v>
      </c>
      <c r="O599" s="93"/>
      <c r="P599" s="238">
        <f>O599*H599</f>
        <v>0</v>
      </c>
      <c r="Q599" s="238">
        <v>0.0018</v>
      </c>
      <c r="R599" s="238">
        <f>Q599*H599</f>
        <v>0.0089999999999999993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468</v>
      </c>
      <c r="AT599" s="240" t="s">
        <v>367</v>
      </c>
      <c r="AU599" s="240" t="s">
        <v>89</v>
      </c>
      <c r="AY599" s="19" t="s">
        <v>222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87</v>
      </c>
      <c r="BK599" s="241">
        <f>ROUND(I599*H599,2)</f>
        <v>0</v>
      </c>
      <c r="BL599" s="19" t="s">
        <v>267</v>
      </c>
      <c r="BM599" s="240" t="s">
        <v>3489</v>
      </c>
    </row>
    <row r="600" s="2" customFormat="1" ht="16.5" customHeight="1">
      <c r="A600" s="40"/>
      <c r="B600" s="41"/>
      <c r="C600" s="229" t="s">
        <v>841</v>
      </c>
      <c r="D600" s="229" t="s">
        <v>225</v>
      </c>
      <c r="E600" s="230" t="s">
        <v>1196</v>
      </c>
      <c r="F600" s="231" t="s">
        <v>1197</v>
      </c>
      <c r="G600" s="232" t="s">
        <v>1198</v>
      </c>
      <c r="H600" s="233">
        <v>8</v>
      </c>
      <c r="I600" s="234"/>
      <c r="J600" s="235">
        <f>ROUND(I600*H600,2)</f>
        <v>0</v>
      </c>
      <c r="K600" s="231" t="s">
        <v>229</v>
      </c>
      <c r="L600" s="46"/>
      <c r="M600" s="236" t="s">
        <v>1</v>
      </c>
      <c r="N600" s="237" t="s">
        <v>45</v>
      </c>
      <c r="O600" s="93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267</v>
      </c>
      <c r="AT600" s="240" t="s">
        <v>225</v>
      </c>
      <c r="AU600" s="240" t="s">
        <v>89</v>
      </c>
      <c r="AY600" s="19" t="s">
        <v>222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87</v>
      </c>
      <c r="BK600" s="241">
        <f>ROUND(I600*H600,2)</f>
        <v>0</v>
      </c>
      <c r="BL600" s="19" t="s">
        <v>267</v>
      </c>
      <c r="BM600" s="240" t="s">
        <v>3490</v>
      </c>
    </row>
    <row r="601" s="2" customFormat="1">
      <c r="A601" s="40"/>
      <c r="B601" s="41"/>
      <c r="C601" s="42"/>
      <c r="D601" s="242" t="s">
        <v>231</v>
      </c>
      <c r="E601" s="42"/>
      <c r="F601" s="243" t="s">
        <v>1201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231</v>
      </c>
      <c r="AU601" s="19" t="s">
        <v>89</v>
      </c>
    </row>
    <row r="602" s="13" customFormat="1">
      <c r="A602" s="13"/>
      <c r="B602" s="247"/>
      <c r="C602" s="248"/>
      <c r="D602" s="249" t="s">
        <v>233</v>
      </c>
      <c r="E602" s="250" t="s">
        <v>1</v>
      </c>
      <c r="F602" s="251" t="s">
        <v>3491</v>
      </c>
      <c r="G602" s="248"/>
      <c r="H602" s="250" t="s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7" t="s">
        <v>233</v>
      </c>
      <c r="AU602" s="257" t="s">
        <v>89</v>
      </c>
      <c r="AV602" s="13" t="s">
        <v>87</v>
      </c>
      <c r="AW602" s="13" t="s">
        <v>35</v>
      </c>
      <c r="AX602" s="13" t="s">
        <v>80</v>
      </c>
      <c r="AY602" s="257" t="s">
        <v>222</v>
      </c>
    </row>
    <row r="603" s="14" customFormat="1">
      <c r="A603" s="14"/>
      <c r="B603" s="258"/>
      <c r="C603" s="259"/>
      <c r="D603" s="249" t="s">
        <v>233</v>
      </c>
      <c r="E603" s="260" t="s">
        <v>1</v>
      </c>
      <c r="F603" s="261" t="s">
        <v>3492</v>
      </c>
      <c r="G603" s="259"/>
      <c r="H603" s="262">
        <v>8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233</v>
      </c>
      <c r="AU603" s="268" t="s">
        <v>89</v>
      </c>
      <c r="AV603" s="14" t="s">
        <v>89</v>
      </c>
      <c r="AW603" s="14" t="s">
        <v>35</v>
      </c>
      <c r="AX603" s="14" t="s">
        <v>80</v>
      </c>
      <c r="AY603" s="268" t="s">
        <v>222</v>
      </c>
    </row>
    <row r="604" s="15" customFormat="1">
      <c r="A604" s="15"/>
      <c r="B604" s="269"/>
      <c r="C604" s="270"/>
      <c r="D604" s="249" t="s">
        <v>233</v>
      </c>
      <c r="E604" s="271" t="s">
        <v>1</v>
      </c>
      <c r="F604" s="272" t="s">
        <v>242</v>
      </c>
      <c r="G604" s="270"/>
      <c r="H604" s="273">
        <v>8</v>
      </c>
      <c r="I604" s="274"/>
      <c r="J604" s="270"/>
      <c r="K604" s="270"/>
      <c r="L604" s="275"/>
      <c r="M604" s="276"/>
      <c r="N604" s="277"/>
      <c r="O604" s="277"/>
      <c r="P604" s="277"/>
      <c r="Q604" s="277"/>
      <c r="R604" s="277"/>
      <c r="S604" s="277"/>
      <c r="T604" s="27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9" t="s">
        <v>233</v>
      </c>
      <c r="AU604" s="279" t="s">
        <v>89</v>
      </c>
      <c r="AV604" s="15" t="s">
        <v>114</v>
      </c>
      <c r="AW604" s="15" t="s">
        <v>35</v>
      </c>
      <c r="AX604" s="15" t="s">
        <v>87</v>
      </c>
      <c r="AY604" s="279" t="s">
        <v>222</v>
      </c>
    </row>
    <row r="605" s="2" customFormat="1" ht="16.5" customHeight="1">
      <c r="A605" s="40"/>
      <c r="B605" s="41"/>
      <c r="C605" s="280" t="s">
        <v>699</v>
      </c>
      <c r="D605" s="280" t="s">
        <v>367</v>
      </c>
      <c r="E605" s="281" t="s">
        <v>3493</v>
      </c>
      <c r="F605" s="282" t="s">
        <v>3494</v>
      </c>
      <c r="G605" s="283" t="s">
        <v>477</v>
      </c>
      <c r="H605" s="284">
        <v>2</v>
      </c>
      <c r="I605" s="285"/>
      <c r="J605" s="286">
        <f>ROUND(I605*H605,2)</f>
        <v>0</v>
      </c>
      <c r="K605" s="282" t="s">
        <v>229</v>
      </c>
      <c r="L605" s="287"/>
      <c r="M605" s="288" t="s">
        <v>1</v>
      </c>
      <c r="N605" s="289" t="s">
        <v>45</v>
      </c>
      <c r="O605" s="93"/>
      <c r="P605" s="238">
        <f>O605*H605</f>
        <v>0</v>
      </c>
      <c r="Q605" s="238">
        <v>0.0018</v>
      </c>
      <c r="R605" s="238">
        <f>Q605*H605</f>
        <v>0.0035999999999999999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468</v>
      </c>
      <c r="AT605" s="240" t="s">
        <v>367</v>
      </c>
      <c r="AU605" s="240" t="s">
        <v>89</v>
      </c>
      <c r="AY605" s="19" t="s">
        <v>222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87</v>
      </c>
      <c r="BK605" s="241">
        <f>ROUND(I605*H605,2)</f>
        <v>0</v>
      </c>
      <c r="BL605" s="19" t="s">
        <v>267</v>
      </c>
      <c r="BM605" s="240" t="s">
        <v>3495</v>
      </c>
    </row>
    <row r="606" s="13" customFormat="1">
      <c r="A606" s="13"/>
      <c r="B606" s="247"/>
      <c r="C606" s="248"/>
      <c r="D606" s="249" t="s">
        <v>233</v>
      </c>
      <c r="E606" s="250" t="s">
        <v>1</v>
      </c>
      <c r="F606" s="251" t="s">
        <v>234</v>
      </c>
      <c r="G606" s="248"/>
      <c r="H606" s="250" t="s">
        <v>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7" t="s">
        <v>233</v>
      </c>
      <c r="AU606" s="257" t="s">
        <v>89</v>
      </c>
      <c r="AV606" s="13" t="s">
        <v>87</v>
      </c>
      <c r="AW606" s="13" t="s">
        <v>35</v>
      </c>
      <c r="AX606" s="13" t="s">
        <v>80</v>
      </c>
      <c r="AY606" s="257" t="s">
        <v>222</v>
      </c>
    </row>
    <row r="607" s="13" customFormat="1">
      <c r="A607" s="13"/>
      <c r="B607" s="247"/>
      <c r="C607" s="248"/>
      <c r="D607" s="249" t="s">
        <v>233</v>
      </c>
      <c r="E607" s="250" t="s">
        <v>1</v>
      </c>
      <c r="F607" s="251" t="s">
        <v>2978</v>
      </c>
      <c r="G607" s="248"/>
      <c r="H607" s="250" t="s">
        <v>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7" t="s">
        <v>233</v>
      </c>
      <c r="AU607" s="257" t="s">
        <v>89</v>
      </c>
      <c r="AV607" s="13" t="s">
        <v>87</v>
      </c>
      <c r="AW607" s="13" t="s">
        <v>35</v>
      </c>
      <c r="AX607" s="13" t="s">
        <v>80</v>
      </c>
      <c r="AY607" s="257" t="s">
        <v>222</v>
      </c>
    </row>
    <row r="608" s="13" customFormat="1">
      <c r="A608" s="13"/>
      <c r="B608" s="247"/>
      <c r="C608" s="248"/>
      <c r="D608" s="249" t="s">
        <v>233</v>
      </c>
      <c r="E608" s="250" t="s">
        <v>1</v>
      </c>
      <c r="F608" s="251" t="s">
        <v>237</v>
      </c>
      <c r="G608" s="248"/>
      <c r="H608" s="250" t="s">
        <v>1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7" t="s">
        <v>233</v>
      </c>
      <c r="AU608" s="257" t="s">
        <v>89</v>
      </c>
      <c r="AV608" s="13" t="s">
        <v>87</v>
      </c>
      <c r="AW608" s="13" t="s">
        <v>35</v>
      </c>
      <c r="AX608" s="13" t="s">
        <v>80</v>
      </c>
      <c r="AY608" s="257" t="s">
        <v>222</v>
      </c>
    </row>
    <row r="609" s="13" customFormat="1">
      <c r="A609" s="13"/>
      <c r="B609" s="247"/>
      <c r="C609" s="248"/>
      <c r="D609" s="249" t="s">
        <v>233</v>
      </c>
      <c r="E609" s="250" t="s">
        <v>1</v>
      </c>
      <c r="F609" s="251" t="s">
        <v>3438</v>
      </c>
      <c r="G609" s="248"/>
      <c r="H609" s="250" t="s">
        <v>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7" t="s">
        <v>233</v>
      </c>
      <c r="AU609" s="257" t="s">
        <v>89</v>
      </c>
      <c r="AV609" s="13" t="s">
        <v>87</v>
      </c>
      <c r="AW609" s="13" t="s">
        <v>35</v>
      </c>
      <c r="AX609" s="13" t="s">
        <v>80</v>
      </c>
      <c r="AY609" s="257" t="s">
        <v>222</v>
      </c>
    </row>
    <row r="610" s="14" customFormat="1">
      <c r="A610" s="14"/>
      <c r="B610" s="258"/>
      <c r="C610" s="259"/>
      <c r="D610" s="249" t="s">
        <v>233</v>
      </c>
      <c r="E610" s="260" t="s">
        <v>1</v>
      </c>
      <c r="F610" s="261" t="s">
        <v>1179</v>
      </c>
      <c r="G610" s="259"/>
      <c r="H610" s="262">
        <v>2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233</v>
      </c>
      <c r="AU610" s="268" t="s">
        <v>89</v>
      </c>
      <c r="AV610" s="14" t="s">
        <v>89</v>
      </c>
      <c r="AW610" s="14" t="s">
        <v>35</v>
      </c>
      <c r="AX610" s="14" t="s">
        <v>80</v>
      </c>
      <c r="AY610" s="268" t="s">
        <v>222</v>
      </c>
    </row>
    <row r="611" s="15" customFormat="1">
      <c r="A611" s="15"/>
      <c r="B611" s="269"/>
      <c r="C611" s="270"/>
      <c r="D611" s="249" t="s">
        <v>233</v>
      </c>
      <c r="E611" s="271" t="s">
        <v>1</v>
      </c>
      <c r="F611" s="272" t="s">
        <v>242</v>
      </c>
      <c r="G611" s="270"/>
      <c r="H611" s="273">
        <v>2</v>
      </c>
      <c r="I611" s="274"/>
      <c r="J611" s="270"/>
      <c r="K611" s="270"/>
      <c r="L611" s="275"/>
      <c r="M611" s="276"/>
      <c r="N611" s="277"/>
      <c r="O611" s="277"/>
      <c r="P611" s="277"/>
      <c r="Q611" s="277"/>
      <c r="R611" s="277"/>
      <c r="S611" s="277"/>
      <c r="T611" s="278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9" t="s">
        <v>233</v>
      </c>
      <c r="AU611" s="279" t="s">
        <v>89</v>
      </c>
      <c r="AV611" s="15" t="s">
        <v>114</v>
      </c>
      <c r="AW611" s="15" t="s">
        <v>35</v>
      </c>
      <c r="AX611" s="15" t="s">
        <v>87</v>
      </c>
      <c r="AY611" s="279" t="s">
        <v>222</v>
      </c>
    </row>
    <row r="612" s="2" customFormat="1" ht="16.5" customHeight="1">
      <c r="A612" s="40"/>
      <c r="B612" s="41"/>
      <c r="C612" s="280" t="s">
        <v>888</v>
      </c>
      <c r="D612" s="280" t="s">
        <v>367</v>
      </c>
      <c r="E612" s="281" t="s">
        <v>3496</v>
      </c>
      <c r="F612" s="282" t="s">
        <v>3497</v>
      </c>
      <c r="G612" s="283" t="s">
        <v>477</v>
      </c>
      <c r="H612" s="284">
        <v>2</v>
      </c>
      <c r="I612" s="285"/>
      <c r="J612" s="286">
        <f>ROUND(I612*H612,2)</f>
        <v>0</v>
      </c>
      <c r="K612" s="282" t="s">
        <v>229</v>
      </c>
      <c r="L612" s="287"/>
      <c r="M612" s="288" t="s">
        <v>1</v>
      </c>
      <c r="N612" s="289" t="s">
        <v>45</v>
      </c>
      <c r="O612" s="93"/>
      <c r="P612" s="238">
        <f>O612*H612</f>
        <v>0</v>
      </c>
      <c r="Q612" s="238">
        <v>0.00058</v>
      </c>
      <c r="R612" s="238">
        <f>Q612*H612</f>
        <v>0.00116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468</v>
      </c>
      <c r="AT612" s="240" t="s">
        <v>367</v>
      </c>
      <c r="AU612" s="240" t="s">
        <v>89</v>
      </c>
      <c r="AY612" s="19" t="s">
        <v>222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87</v>
      </c>
      <c r="BK612" s="241">
        <f>ROUND(I612*H612,2)</f>
        <v>0</v>
      </c>
      <c r="BL612" s="19" t="s">
        <v>267</v>
      </c>
      <c r="BM612" s="240" t="s">
        <v>3498</v>
      </c>
    </row>
    <row r="613" s="13" customFormat="1">
      <c r="A613" s="13"/>
      <c r="B613" s="247"/>
      <c r="C613" s="248"/>
      <c r="D613" s="249" t="s">
        <v>233</v>
      </c>
      <c r="E613" s="250" t="s">
        <v>1</v>
      </c>
      <c r="F613" s="251" t="s">
        <v>234</v>
      </c>
      <c r="G613" s="248"/>
      <c r="H613" s="250" t="s">
        <v>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7" t="s">
        <v>233</v>
      </c>
      <c r="AU613" s="257" t="s">
        <v>89</v>
      </c>
      <c r="AV613" s="13" t="s">
        <v>87</v>
      </c>
      <c r="AW613" s="13" t="s">
        <v>35</v>
      </c>
      <c r="AX613" s="13" t="s">
        <v>80</v>
      </c>
      <c r="AY613" s="257" t="s">
        <v>222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2978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89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3" customFormat="1">
      <c r="A615" s="13"/>
      <c r="B615" s="247"/>
      <c r="C615" s="248"/>
      <c r="D615" s="249" t="s">
        <v>233</v>
      </c>
      <c r="E615" s="250" t="s">
        <v>1</v>
      </c>
      <c r="F615" s="251" t="s">
        <v>237</v>
      </c>
      <c r="G615" s="248"/>
      <c r="H615" s="250" t="s">
        <v>1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233</v>
      </c>
      <c r="AU615" s="257" t="s">
        <v>89</v>
      </c>
      <c r="AV615" s="13" t="s">
        <v>87</v>
      </c>
      <c r="AW615" s="13" t="s">
        <v>35</v>
      </c>
      <c r="AX615" s="13" t="s">
        <v>80</v>
      </c>
      <c r="AY615" s="257" t="s">
        <v>222</v>
      </c>
    </row>
    <row r="616" s="13" customFormat="1">
      <c r="A616" s="13"/>
      <c r="B616" s="247"/>
      <c r="C616" s="248"/>
      <c r="D616" s="249" t="s">
        <v>233</v>
      </c>
      <c r="E616" s="250" t="s">
        <v>1</v>
      </c>
      <c r="F616" s="251" t="s">
        <v>3438</v>
      </c>
      <c r="G616" s="248"/>
      <c r="H616" s="250" t="s">
        <v>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233</v>
      </c>
      <c r="AU616" s="257" t="s">
        <v>89</v>
      </c>
      <c r="AV616" s="13" t="s">
        <v>87</v>
      </c>
      <c r="AW616" s="13" t="s">
        <v>35</v>
      </c>
      <c r="AX616" s="13" t="s">
        <v>80</v>
      </c>
      <c r="AY616" s="257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1179</v>
      </c>
      <c r="G617" s="259"/>
      <c r="H617" s="262">
        <v>2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89</v>
      </c>
      <c r="AV617" s="14" t="s">
        <v>89</v>
      </c>
      <c r="AW617" s="14" t="s">
        <v>35</v>
      </c>
      <c r="AX617" s="14" t="s">
        <v>80</v>
      </c>
      <c r="AY617" s="268" t="s">
        <v>222</v>
      </c>
    </row>
    <row r="618" s="15" customFormat="1">
      <c r="A618" s="15"/>
      <c r="B618" s="269"/>
      <c r="C618" s="270"/>
      <c r="D618" s="249" t="s">
        <v>233</v>
      </c>
      <c r="E618" s="271" t="s">
        <v>1</v>
      </c>
      <c r="F618" s="272" t="s">
        <v>242</v>
      </c>
      <c r="G618" s="270"/>
      <c r="H618" s="273">
        <v>2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233</v>
      </c>
      <c r="AU618" s="279" t="s">
        <v>89</v>
      </c>
      <c r="AV618" s="15" t="s">
        <v>114</v>
      </c>
      <c r="AW618" s="15" t="s">
        <v>35</v>
      </c>
      <c r="AX618" s="15" t="s">
        <v>87</v>
      </c>
      <c r="AY618" s="279" t="s">
        <v>222</v>
      </c>
    </row>
    <row r="619" s="2" customFormat="1" ht="16.5" customHeight="1">
      <c r="A619" s="40"/>
      <c r="B619" s="41"/>
      <c r="C619" s="280" t="s">
        <v>707</v>
      </c>
      <c r="D619" s="280" t="s">
        <v>367</v>
      </c>
      <c r="E619" s="281" t="s">
        <v>3499</v>
      </c>
      <c r="F619" s="282" t="s">
        <v>3500</v>
      </c>
      <c r="G619" s="283" t="s">
        <v>477</v>
      </c>
      <c r="H619" s="284">
        <v>2</v>
      </c>
      <c r="I619" s="285"/>
      <c r="J619" s="286">
        <f>ROUND(I619*H619,2)</f>
        <v>0</v>
      </c>
      <c r="K619" s="282" t="s">
        <v>229</v>
      </c>
      <c r="L619" s="287"/>
      <c r="M619" s="288" t="s">
        <v>1</v>
      </c>
      <c r="N619" s="289" t="s">
        <v>45</v>
      </c>
      <c r="O619" s="93"/>
      <c r="P619" s="238">
        <f>O619*H619</f>
        <v>0</v>
      </c>
      <c r="Q619" s="238">
        <v>0.0010200000000000001</v>
      </c>
      <c r="R619" s="238">
        <f>Q619*H619</f>
        <v>0.0020400000000000001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468</v>
      </c>
      <c r="AT619" s="240" t="s">
        <v>367</v>
      </c>
      <c r="AU619" s="240" t="s">
        <v>89</v>
      </c>
      <c r="AY619" s="19" t="s">
        <v>222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87</v>
      </c>
      <c r="BK619" s="241">
        <f>ROUND(I619*H619,2)</f>
        <v>0</v>
      </c>
      <c r="BL619" s="19" t="s">
        <v>267</v>
      </c>
      <c r="BM619" s="240" t="s">
        <v>3501</v>
      </c>
    </row>
    <row r="620" s="13" customFormat="1">
      <c r="A620" s="13"/>
      <c r="B620" s="247"/>
      <c r="C620" s="248"/>
      <c r="D620" s="249" t="s">
        <v>233</v>
      </c>
      <c r="E620" s="250" t="s">
        <v>1</v>
      </c>
      <c r="F620" s="251" t="s">
        <v>234</v>
      </c>
      <c r="G620" s="248"/>
      <c r="H620" s="250" t="s">
        <v>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233</v>
      </c>
      <c r="AU620" s="257" t="s">
        <v>89</v>
      </c>
      <c r="AV620" s="13" t="s">
        <v>87</v>
      </c>
      <c r="AW620" s="13" t="s">
        <v>35</v>
      </c>
      <c r="AX620" s="13" t="s">
        <v>80</v>
      </c>
      <c r="AY620" s="257" t="s">
        <v>222</v>
      </c>
    </row>
    <row r="621" s="13" customFormat="1">
      <c r="A621" s="13"/>
      <c r="B621" s="247"/>
      <c r="C621" s="248"/>
      <c r="D621" s="249" t="s">
        <v>233</v>
      </c>
      <c r="E621" s="250" t="s">
        <v>1</v>
      </c>
      <c r="F621" s="251" t="s">
        <v>2978</v>
      </c>
      <c r="G621" s="248"/>
      <c r="H621" s="250" t="s">
        <v>1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7" t="s">
        <v>233</v>
      </c>
      <c r="AU621" s="257" t="s">
        <v>89</v>
      </c>
      <c r="AV621" s="13" t="s">
        <v>87</v>
      </c>
      <c r="AW621" s="13" t="s">
        <v>35</v>
      </c>
      <c r="AX621" s="13" t="s">
        <v>80</v>
      </c>
      <c r="AY621" s="257" t="s">
        <v>222</v>
      </c>
    </row>
    <row r="622" s="13" customFormat="1">
      <c r="A622" s="13"/>
      <c r="B622" s="247"/>
      <c r="C622" s="248"/>
      <c r="D622" s="249" t="s">
        <v>233</v>
      </c>
      <c r="E622" s="250" t="s">
        <v>1</v>
      </c>
      <c r="F622" s="251" t="s">
        <v>237</v>
      </c>
      <c r="G622" s="248"/>
      <c r="H622" s="250" t="s">
        <v>1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7" t="s">
        <v>233</v>
      </c>
      <c r="AU622" s="257" t="s">
        <v>89</v>
      </c>
      <c r="AV622" s="13" t="s">
        <v>87</v>
      </c>
      <c r="AW622" s="13" t="s">
        <v>35</v>
      </c>
      <c r="AX622" s="13" t="s">
        <v>80</v>
      </c>
      <c r="AY622" s="257" t="s">
        <v>222</v>
      </c>
    </row>
    <row r="623" s="13" customFormat="1">
      <c r="A623" s="13"/>
      <c r="B623" s="247"/>
      <c r="C623" s="248"/>
      <c r="D623" s="249" t="s">
        <v>233</v>
      </c>
      <c r="E623" s="250" t="s">
        <v>1</v>
      </c>
      <c r="F623" s="251" t="s">
        <v>3438</v>
      </c>
      <c r="G623" s="248"/>
      <c r="H623" s="250" t="s">
        <v>1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7" t="s">
        <v>233</v>
      </c>
      <c r="AU623" s="257" t="s">
        <v>89</v>
      </c>
      <c r="AV623" s="13" t="s">
        <v>87</v>
      </c>
      <c r="AW623" s="13" t="s">
        <v>35</v>
      </c>
      <c r="AX623" s="13" t="s">
        <v>80</v>
      </c>
      <c r="AY623" s="257" t="s">
        <v>222</v>
      </c>
    </row>
    <row r="624" s="14" customFormat="1">
      <c r="A624" s="14"/>
      <c r="B624" s="258"/>
      <c r="C624" s="259"/>
      <c r="D624" s="249" t="s">
        <v>233</v>
      </c>
      <c r="E624" s="260" t="s">
        <v>1</v>
      </c>
      <c r="F624" s="261" t="s">
        <v>1179</v>
      </c>
      <c r="G624" s="259"/>
      <c r="H624" s="262">
        <v>2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233</v>
      </c>
      <c r="AU624" s="268" t="s">
        <v>89</v>
      </c>
      <c r="AV624" s="14" t="s">
        <v>89</v>
      </c>
      <c r="AW624" s="14" t="s">
        <v>35</v>
      </c>
      <c r="AX624" s="14" t="s">
        <v>80</v>
      </c>
      <c r="AY624" s="268" t="s">
        <v>222</v>
      </c>
    </row>
    <row r="625" s="15" customFormat="1">
      <c r="A625" s="15"/>
      <c r="B625" s="269"/>
      <c r="C625" s="270"/>
      <c r="D625" s="249" t="s">
        <v>233</v>
      </c>
      <c r="E625" s="271" t="s">
        <v>1</v>
      </c>
      <c r="F625" s="272" t="s">
        <v>242</v>
      </c>
      <c r="G625" s="270"/>
      <c r="H625" s="273">
        <v>2</v>
      </c>
      <c r="I625" s="274"/>
      <c r="J625" s="270"/>
      <c r="K625" s="270"/>
      <c r="L625" s="275"/>
      <c r="M625" s="276"/>
      <c r="N625" s="277"/>
      <c r="O625" s="277"/>
      <c r="P625" s="277"/>
      <c r="Q625" s="277"/>
      <c r="R625" s="277"/>
      <c r="S625" s="277"/>
      <c r="T625" s="27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9" t="s">
        <v>233</v>
      </c>
      <c r="AU625" s="279" t="s">
        <v>89</v>
      </c>
      <c r="AV625" s="15" t="s">
        <v>114</v>
      </c>
      <c r="AW625" s="15" t="s">
        <v>35</v>
      </c>
      <c r="AX625" s="15" t="s">
        <v>87</v>
      </c>
      <c r="AY625" s="279" t="s">
        <v>222</v>
      </c>
    </row>
    <row r="626" s="2" customFormat="1" ht="16.5" customHeight="1">
      <c r="A626" s="40"/>
      <c r="B626" s="41"/>
      <c r="C626" s="280" t="s">
        <v>895</v>
      </c>
      <c r="D626" s="280" t="s">
        <v>367</v>
      </c>
      <c r="E626" s="281" t="s">
        <v>3502</v>
      </c>
      <c r="F626" s="282" t="s">
        <v>3503</v>
      </c>
      <c r="G626" s="283" t="s">
        <v>1588</v>
      </c>
      <c r="H626" s="284">
        <v>2</v>
      </c>
      <c r="I626" s="285"/>
      <c r="J626" s="286">
        <f>ROUND(I626*H626,2)</f>
        <v>0</v>
      </c>
      <c r="K626" s="282" t="s">
        <v>229</v>
      </c>
      <c r="L626" s="287"/>
      <c r="M626" s="288" t="s">
        <v>1</v>
      </c>
      <c r="N626" s="289" t="s">
        <v>45</v>
      </c>
      <c r="O626" s="93"/>
      <c r="P626" s="238">
        <f>O626*H626</f>
        <v>0</v>
      </c>
      <c r="Q626" s="238">
        <v>0.00097999999999999997</v>
      </c>
      <c r="R626" s="238">
        <f>Q626*H626</f>
        <v>0.0019599999999999999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468</v>
      </c>
      <c r="AT626" s="240" t="s">
        <v>367</v>
      </c>
      <c r="AU626" s="240" t="s">
        <v>89</v>
      </c>
      <c r="AY626" s="19" t="s">
        <v>222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87</v>
      </c>
      <c r="BK626" s="241">
        <f>ROUND(I626*H626,2)</f>
        <v>0</v>
      </c>
      <c r="BL626" s="19" t="s">
        <v>267</v>
      </c>
      <c r="BM626" s="240" t="s">
        <v>3504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234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89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3" customFormat="1">
      <c r="A628" s="13"/>
      <c r="B628" s="247"/>
      <c r="C628" s="248"/>
      <c r="D628" s="249" t="s">
        <v>233</v>
      </c>
      <c r="E628" s="250" t="s">
        <v>1</v>
      </c>
      <c r="F628" s="251" t="s">
        <v>2978</v>
      </c>
      <c r="G628" s="248"/>
      <c r="H628" s="250" t="s">
        <v>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233</v>
      </c>
      <c r="AU628" s="257" t="s">
        <v>89</v>
      </c>
      <c r="AV628" s="13" t="s">
        <v>87</v>
      </c>
      <c r="AW628" s="13" t="s">
        <v>35</v>
      </c>
      <c r="AX628" s="13" t="s">
        <v>80</v>
      </c>
      <c r="AY628" s="257" t="s">
        <v>222</v>
      </c>
    </row>
    <row r="629" s="13" customFormat="1">
      <c r="A629" s="13"/>
      <c r="B629" s="247"/>
      <c r="C629" s="248"/>
      <c r="D629" s="249" t="s">
        <v>233</v>
      </c>
      <c r="E629" s="250" t="s">
        <v>1</v>
      </c>
      <c r="F629" s="251" t="s">
        <v>237</v>
      </c>
      <c r="G629" s="248"/>
      <c r="H629" s="250" t="s">
        <v>1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233</v>
      </c>
      <c r="AU629" s="257" t="s">
        <v>89</v>
      </c>
      <c r="AV629" s="13" t="s">
        <v>87</v>
      </c>
      <c r="AW629" s="13" t="s">
        <v>35</v>
      </c>
      <c r="AX629" s="13" t="s">
        <v>80</v>
      </c>
      <c r="AY629" s="257" t="s">
        <v>222</v>
      </c>
    </row>
    <row r="630" s="13" customFormat="1">
      <c r="A630" s="13"/>
      <c r="B630" s="247"/>
      <c r="C630" s="248"/>
      <c r="D630" s="249" t="s">
        <v>233</v>
      </c>
      <c r="E630" s="250" t="s">
        <v>1</v>
      </c>
      <c r="F630" s="251" t="s">
        <v>3438</v>
      </c>
      <c r="G630" s="248"/>
      <c r="H630" s="250" t="s">
        <v>1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7" t="s">
        <v>233</v>
      </c>
      <c r="AU630" s="257" t="s">
        <v>89</v>
      </c>
      <c r="AV630" s="13" t="s">
        <v>87</v>
      </c>
      <c r="AW630" s="13" t="s">
        <v>35</v>
      </c>
      <c r="AX630" s="13" t="s">
        <v>80</v>
      </c>
      <c r="AY630" s="257" t="s">
        <v>222</v>
      </c>
    </row>
    <row r="631" s="14" customFormat="1">
      <c r="A631" s="14"/>
      <c r="B631" s="258"/>
      <c r="C631" s="259"/>
      <c r="D631" s="249" t="s">
        <v>233</v>
      </c>
      <c r="E631" s="260" t="s">
        <v>1</v>
      </c>
      <c r="F631" s="261" t="s">
        <v>1179</v>
      </c>
      <c r="G631" s="259"/>
      <c r="H631" s="262">
        <v>2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233</v>
      </c>
      <c r="AU631" s="268" t="s">
        <v>89</v>
      </c>
      <c r="AV631" s="14" t="s">
        <v>89</v>
      </c>
      <c r="AW631" s="14" t="s">
        <v>35</v>
      </c>
      <c r="AX631" s="14" t="s">
        <v>80</v>
      </c>
      <c r="AY631" s="268" t="s">
        <v>222</v>
      </c>
    </row>
    <row r="632" s="15" customFormat="1">
      <c r="A632" s="15"/>
      <c r="B632" s="269"/>
      <c r="C632" s="270"/>
      <c r="D632" s="249" t="s">
        <v>233</v>
      </c>
      <c r="E632" s="271" t="s">
        <v>1</v>
      </c>
      <c r="F632" s="272" t="s">
        <v>242</v>
      </c>
      <c r="G632" s="270"/>
      <c r="H632" s="273">
        <v>2</v>
      </c>
      <c r="I632" s="274"/>
      <c r="J632" s="270"/>
      <c r="K632" s="270"/>
      <c r="L632" s="275"/>
      <c r="M632" s="276"/>
      <c r="N632" s="277"/>
      <c r="O632" s="277"/>
      <c r="P632" s="277"/>
      <c r="Q632" s="277"/>
      <c r="R632" s="277"/>
      <c r="S632" s="277"/>
      <c r="T632" s="27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9" t="s">
        <v>233</v>
      </c>
      <c r="AU632" s="279" t="s">
        <v>89</v>
      </c>
      <c r="AV632" s="15" t="s">
        <v>114</v>
      </c>
      <c r="AW632" s="15" t="s">
        <v>35</v>
      </c>
      <c r="AX632" s="15" t="s">
        <v>87</v>
      </c>
      <c r="AY632" s="279" t="s">
        <v>222</v>
      </c>
    </row>
    <row r="633" s="2" customFormat="1" ht="24.15" customHeight="1">
      <c r="A633" s="40"/>
      <c r="B633" s="41"/>
      <c r="C633" s="229" t="s">
        <v>711</v>
      </c>
      <c r="D633" s="229" t="s">
        <v>225</v>
      </c>
      <c r="E633" s="230" t="s">
        <v>3505</v>
      </c>
      <c r="F633" s="231" t="s">
        <v>3506</v>
      </c>
      <c r="G633" s="232" t="s">
        <v>329</v>
      </c>
      <c r="H633" s="233">
        <v>0.30199999999999999</v>
      </c>
      <c r="I633" s="234"/>
      <c r="J633" s="235">
        <f>ROUND(I633*H633,2)</f>
        <v>0</v>
      </c>
      <c r="K633" s="231" t="s">
        <v>229</v>
      </c>
      <c r="L633" s="46"/>
      <c r="M633" s="236" t="s">
        <v>1</v>
      </c>
      <c r="N633" s="237" t="s">
        <v>45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267</v>
      </c>
      <c r="AT633" s="240" t="s">
        <v>225</v>
      </c>
      <c r="AU633" s="240" t="s">
        <v>89</v>
      </c>
      <c r="AY633" s="19" t="s">
        <v>222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87</v>
      </c>
      <c r="BK633" s="241">
        <f>ROUND(I633*H633,2)</f>
        <v>0</v>
      </c>
      <c r="BL633" s="19" t="s">
        <v>267</v>
      </c>
      <c r="BM633" s="240" t="s">
        <v>748</v>
      </c>
    </row>
    <row r="634" s="2" customFormat="1">
      <c r="A634" s="40"/>
      <c r="B634" s="41"/>
      <c r="C634" s="42"/>
      <c r="D634" s="242" t="s">
        <v>231</v>
      </c>
      <c r="E634" s="42"/>
      <c r="F634" s="243" t="s">
        <v>3507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231</v>
      </c>
      <c r="AU634" s="19" t="s">
        <v>89</v>
      </c>
    </row>
    <row r="635" s="12" customFormat="1" ht="22.8" customHeight="1">
      <c r="A635" s="12"/>
      <c r="B635" s="213"/>
      <c r="C635" s="214"/>
      <c r="D635" s="215" t="s">
        <v>79</v>
      </c>
      <c r="E635" s="227" t="s">
        <v>3508</v>
      </c>
      <c r="F635" s="227" t="s">
        <v>3509</v>
      </c>
      <c r="G635" s="214"/>
      <c r="H635" s="214"/>
      <c r="I635" s="217"/>
      <c r="J635" s="228">
        <f>BK635</f>
        <v>0</v>
      </c>
      <c r="K635" s="214"/>
      <c r="L635" s="219"/>
      <c r="M635" s="220"/>
      <c r="N635" s="221"/>
      <c r="O635" s="221"/>
      <c r="P635" s="222">
        <f>SUM(P636:P644)</f>
        <v>0</v>
      </c>
      <c r="Q635" s="221"/>
      <c r="R635" s="222">
        <f>SUM(R636:R644)</f>
        <v>0.0276</v>
      </c>
      <c r="S635" s="221"/>
      <c r="T635" s="223">
        <f>SUM(T636:T644)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4" t="s">
        <v>89</v>
      </c>
      <c r="AT635" s="225" t="s">
        <v>79</v>
      </c>
      <c r="AU635" s="225" t="s">
        <v>87</v>
      </c>
      <c r="AY635" s="224" t="s">
        <v>222</v>
      </c>
      <c r="BK635" s="226">
        <f>SUM(BK636:BK644)</f>
        <v>0</v>
      </c>
    </row>
    <row r="636" s="2" customFormat="1" ht="33" customHeight="1">
      <c r="A636" s="40"/>
      <c r="B636" s="41"/>
      <c r="C636" s="229" t="s">
        <v>906</v>
      </c>
      <c r="D636" s="229" t="s">
        <v>225</v>
      </c>
      <c r="E636" s="230" t="s">
        <v>3510</v>
      </c>
      <c r="F636" s="231" t="s">
        <v>3511</v>
      </c>
      <c r="G636" s="232" t="s">
        <v>1223</v>
      </c>
      <c r="H636" s="233">
        <v>3</v>
      </c>
      <c r="I636" s="234"/>
      <c r="J636" s="235">
        <f>ROUND(I636*H636,2)</f>
        <v>0</v>
      </c>
      <c r="K636" s="231" t="s">
        <v>229</v>
      </c>
      <c r="L636" s="46"/>
      <c r="M636" s="236" t="s">
        <v>1</v>
      </c>
      <c r="N636" s="237" t="s">
        <v>45</v>
      </c>
      <c r="O636" s="93"/>
      <c r="P636" s="238">
        <f>O636*H636</f>
        <v>0</v>
      </c>
      <c r="Q636" s="238">
        <v>0.0091999999999999998</v>
      </c>
      <c r="R636" s="238">
        <f>Q636*H636</f>
        <v>0.0276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267</v>
      </c>
      <c r="AT636" s="240" t="s">
        <v>225</v>
      </c>
      <c r="AU636" s="240" t="s">
        <v>89</v>
      </c>
      <c r="AY636" s="19" t="s">
        <v>222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87</v>
      </c>
      <c r="BK636" s="241">
        <f>ROUND(I636*H636,2)</f>
        <v>0</v>
      </c>
      <c r="BL636" s="19" t="s">
        <v>267</v>
      </c>
      <c r="BM636" s="240" t="s">
        <v>755</v>
      </c>
    </row>
    <row r="637" s="2" customFormat="1">
      <c r="A637" s="40"/>
      <c r="B637" s="41"/>
      <c r="C637" s="42"/>
      <c r="D637" s="242" t="s">
        <v>231</v>
      </c>
      <c r="E637" s="42"/>
      <c r="F637" s="243" t="s">
        <v>3512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231</v>
      </c>
      <c r="AU637" s="19" t="s">
        <v>89</v>
      </c>
    </row>
    <row r="638" s="13" customFormat="1">
      <c r="A638" s="13"/>
      <c r="B638" s="247"/>
      <c r="C638" s="248"/>
      <c r="D638" s="249" t="s">
        <v>233</v>
      </c>
      <c r="E638" s="250" t="s">
        <v>1</v>
      </c>
      <c r="F638" s="251" t="s">
        <v>234</v>
      </c>
      <c r="G638" s="248"/>
      <c r="H638" s="250" t="s">
        <v>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7" t="s">
        <v>233</v>
      </c>
      <c r="AU638" s="257" t="s">
        <v>89</v>
      </c>
      <c r="AV638" s="13" t="s">
        <v>87</v>
      </c>
      <c r="AW638" s="13" t="s">
        <v>35</v>
      </c>
      <c r="AX638" s="13" t="s">
        <v>80</v>
      </c>
      <c r="AY638" s="257" t="s">
        <v>222</v>
      </c>
    </row>
    <row r="639" s="13" customFormat="1">
      <c r="A639" s="13"/>
      <c r="B639" s="247"/>
      <c r="C639" s="248"/>
      <c r="D639" s="249" t="s">
        <v>233</v>
      </c>
      <c r="E639" s="250" t="s">
        <v>1</v>
      </c>
      <c r="F639" s="251" t="s">
        <v>2978</v>
      </c>
      <c r="G639" s="248"/>
      <c r="H639" s="250" t="s">
        <v>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7" t="s">
        <v>233</v>
      </c>
      <c r="AU639" s="257" t="s">
        <v>89</v>
      </c>
      <c r="AV639" s="13" t="s">
        <v>87</v>
      </c>
      <c r="AW639" s="13" t="s">
        <v>35</v>
      </c>
      <c r="AX639" s="13" t="s">
        <v>80</v>
      </c>
      <c r="AY639" s="257" t="s">
        <v>222</v>
      </c>
    </row>
    <row r="640" s="13" customFormat="1">
      <c r="A640" s="13"/>
      <c r="B640" s="247"/>
      <c r="C640" s="248"/>
      <c r="D640" s="249" t="s">
        <v>233</v>
      </c>
      <c r="E640" s="250" t="s">
        <v>1</v>
      </c>
      <c r="F640" s="251" t="s">
        <v>237</v>
      </c>
      <c r="G640" s="248"/>
      <c r="H640" s="250" t="s">
        <v>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7" t="s">
        <v>233</v>
      </c>
      <c r="AU640" s="257" t="s">
        <v>89</v>
      </c>
      <c r="AV640" s="13" t="s">
        <v>87</v>
      </c>
      <c r="AW640" s="13" t="s">
        <v>35</v>
      </c>
      <c r="AX640" s="13" t="s">
        <v>80</v>
      </c>
      <c r="AY640" s="257" t="s">
        <v>222</v>
      </c>
    </row>
    <row r="641" s="14" customFormat="1">
      <c r="A641" s="14"/>
      <c r="B641" s="258"/>
      <c r="C641" s="259"/>
      <c r="D641" s="249" t="s">
        <v>233</v>
      </c>
      <c r="E641" s="260" t="s">
        <v>1</v>
      </c>
      <c r="F641" s="261" t="s">
        <v>995</v>
      </c>
      <c r="G641" s="259"/>
      <c r="H641" s="262">
        <v>3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8" t="s">
        <v>233</v>
      </c>
      <c r="AU641" s="268" t="s">
        <v>89</v>
      </c>
      <c r="AV641" s="14" t="s">
        <v>89</v>
      </c>
      <c r="AW641" s="14" t="s">
        <v>35</v>
      </c>
      <c r="AX641" s="14" t="s">
        <v>80</v>
      </c>
      <c r="AY641" s="268" t="s">
        <v>222</v>
      </c>
    </row>
    <row r="642" s="15" customFormat="1">
      <c r="A642" s="15"/>
      <c r="B642" s="269"/>
      <c r="C642" s="270"/>
      <c r="D642" s="249" t="s">
        <v>233</v>
      </c>
      <c r="E642" s="271" t="s">
        <v>1</v>
      </c>
      <c r="F642" s="272" t="s">
        <v>242</v>
      </c>
      <c r="G642" s="270"/>
      <c r="H642" s="273">
        <v>3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233</v>
      </c>
      <c r="AU642" s="279" t="s">
        <v>89</v>
      </c>
      <c r="AV642" s="15" t="s">
        <v>114</v>
      </c>
      <c r="AW642" s="15" t="s">
        <v>35</v>
      </c>
      <c r="AX642" s="15" t="s">
        <v>87</v>
      </c>
      <c r="AY642" s="279" t="s">
        <v>222</v>
      </c>
    </row>
    <row r="643" s="2" customFormat="1" ht="24.15" customHeight="1">
      <c r="A643" s="40"/>
      <c r="B643" s="41"/>
      <c r="C643" s="229" t="s">
        <v>715</v>
      </c>
      <c r="D643" s="229" t="s">
        <v>225</v>
      </c>
      <c r="E643" s="230" t="s">
        <v>3513</v>
      </c>
      <c r="F643" s="231" t="s">
        <v>3514</v>
      </c>
      <c r="G643" s="232" t="s">
        <v>329</v>
      </c>
      <c r="H643" s="233">
        <v>0.028000000000000001</v>
      </c>
      <c r="I643" s="234"/>
      <c r="J643" s="235">
        <f>ROUND(I643*H643,2)</f>
        <v>0</v>
      </c>
      <c r="K643" s="231" t="s">
        <v>229</v>
      </c>
      <c r="L643" s="46"/>
      <c r="M643" s="236" t="s">
        <v>1</v>
      </c>
      <c r="N643" s="237" t="s">
        <v>45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267</v>
      </c>
      <c r="AT643" s="240" t="s">
        <v>225</v>
      </c>
      <c r="AU643" s="240" t="s">
        <v>89</v>
      </c>
      <c r="AY643" s="19" t="s">
        <v>222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9" t="s">
        <v>87</v>
      </c>
      <c r="BK643" s="241">
        <f>ROUND(I643*H643,2)</f>
        <v>0</v>
      </c>
      <c r="BL643" s="19" t="s">
        <v>267</v>
      </c>
      <c r="BM643" s="240" t="s">
        <v>760</v>
      </c>
    </row>
    <row r="644" s="2" customFormat="1">
      <c r="A644" s="40"/>
      <c r="B644" s="41"/>
      <c r="C644" s="42"/>
      <c r="D644" s="242" t="s">
        <v>231</v>
      </c>
      <c r="E644" s="42"/>
      <c r="F644" s="243" t="s">
        <v>3515</v>
      </c>
      <c r="G644" s="42"/>
      <c r="H644" s="42"/>
      <c r="I644" s="244"/>
      <c r="J644" s="42"/>
      <c r="K644" s="42"/>
      <c r="L644" s="46"/>
      <c r="M644" s="245"/>
      <c r="N644" s="246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231</v>
      </c>
      <c r="AU644" s="19" t="s">
        <v>89</v>
      </c>
    </row>
    <row r="645" s="12" customFormat="1" ht="22.8" customHeight="1">
      <c r="A645" s="12"/>
      <c r="B645" s="213"/>
      <c r="C645" s="214"/>
      <c r="D645" s="215" t="s">
        <v>79</v>
      </c>
      <c r="E645" s="227" t="s">
        <v>1278</v>
      </c>
      <c r="F645" s="227" t="s">
        <v>107</v>
      </c>
      <c r="G645" s="214"/>
      <c r="H645" s="214"/>
      <c r="I645" s="217"/>
      <c r="J645" s="228">
        <f>BK645</f>
        <v>0</v>
      </c>
      <c r="K645" s="214"/>
      <c r="L645" s="219"/>
      <c r="M645" s="220"/>
      <c r="N645" s="221"/>
      <c r="O645" s="221"/>
      <c r="P645" s="222">
        <f>SUM(P646:P663)</f>
        <v>0</v>
      </c>
      <c r="Q645" s="221"/>
      <c r="R645" s="222">
        <f>SUM(R646:R663)</f>
        <v>0.00052999999999999998</v>
      </c>
      <c r="S645" s="221"/>
      <c r="T645" s="223">
        <f>SUM(T646:T663)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4" t="s">
        <v>89</v>
      </c>
      <c r="AT645" s="225" t="s">
        <v>79</v>
      </c>
      <c r="AU645" s="225" t="s">
        <v>87</v>
      </c>
      <c r="AY645" s="224" t="s">
        <v>222</v>
      </c>
      <c r="BK645" s="226">
        <f>SUM(BK646:BK663)</f>
        <v>0</v>
      </c>
    </row>
    <row r="646" s="2" customFormat="1" ht="16.5" customHeight="1">
      <c r="A646" s="40"/>
      <c r="B646" s="41"/>
      <c r="C646" s="229" t="s">
        <v>916</v>
      </c>
      <c r="D646" s="229" t="s">
        <v>225</v>
      </c>
      <c r="E646" s="230" t="s">
        <v>3516</v>
      </c>
      <c r="F646" s="231" t="s">
        <v>3517</v>
      </c>
      <c r="G646" s="232" t="s">
        <v>477</v>
      </c>
      <c r="H646" s="233">
        <v>1</v>
      </c>
      <c r="I646" s="234"/>
      <c r="J646" s="235">
        <f>ROUND(I646*H646,2)</f>
        <v>0</v>
      </c>
      <c r="K646" s="231" t="s">
        <v>229</v>
      </c>
      <c r="L646" s="46"/>
      <c r="M646" s="236" t="s">
        <v>1</v>
      </c>
      <c r="N646" s="237" t="s">
        <v>45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267</v>
      </c>
      <c r="AT646" s="240" t="s">
        <v>225</v>
      </c>
      <c r="AU646" s="240" t="s">
        <v>89</v>
      </c>
      <c r="AY646" s="19" t="s">
        <v>222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87</v>
      </c>
      <c r="BK646" s="241">
        <f>ROUND(I646*H646,2)</f>
        <v>0</v>
      </c>
      <c r="BL646" s="19" t="s">
        <v>267</v>
      </c>
      <c r="BM646" s="240" t="s">
        <v>3518</v>
      </c>
    </row>
    <row r="647" s="2" customFormat="1">
      <c r="A647" s="40"/>
      <c r="B647" s="41"/>
      <c r="C647" s="42"/>
      <c r="D647" s="242" t="s">
        <v>231</v>
      </c>
      <c r="E647" s="42"/>
      <c r="F647" s="243" t="s">
        <v>3519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231</v>
      </c>
      <c r="AU647" s="19" t="s">
        <v>89</v>
      </c>
    </row>
    <row r="648" s="13" customFormat="1">
      <c r="A648" s="13"/>
      <c r="B648" s="247"/>
      <c r="C648" s="248"/>
      <c r="D648" s="249" t="s">
        <v>233</v>
      </c>
      <c r="E648" s="250" t="s">
        <v>1</v>
      </c>
      <c r="F648" s="251" t="s">
        <v>234</v>
      </c>
      <c r="G648" s="248"/>
      <c r="H648" s="250" t="s">
        <v>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7" t="s">
        <v>233</v>
      </c>
      <c r="AU648" s="257" t="s">
        <v>89</v>
      </c>
      <c r="AV648" s="13" t="s">
        <v>87</v>
      </c>
      <c r="AW648" s="13" t="s">
        <v>35</v>
      </c>
      <c r="AX648" s="13" t="s">
        <v>80</v>
      </c>
      <c r="AY648" s="257" t="s">
        <v>222</v>
      </c>
    </row>
    <row r="649" s="13" customFormat="1">
      <c r="A649" s="13"/>
      <c r="B649" s="247"/>
      <c r="C649" s="248"/>
      <c r="D649" s="249" t="s">
        <v>233</v>
      </c>
      <c r="E649" s="250" t="s">
        <v>1</v>
      </c>
      <c r="F649" s="251" t="s">
        <v>2978</v>
      </c>
      <c r="G649" s="248"/>
      <c r="H649" s="250" t="s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7" t="s">
        <v>233</v>
      </c>
      <c r="AU649" s="257" t="s">
        <v>89</v>
      </c>
      <c r="AV649" s="13" t="s">
        <v>87</v>
      </c>
      <c r="AW649" s="13" t="s">
        <v>35</v>
      </c>
      <c r="AX649" s="13" t="s">
        <v>80</v>
      </c>
      <c r="AY649" s="257" t="s">
        <v>222</v>
      </c>
    </row>
    <row r="650" s="13" customFormat="1">
      <c r="A650" s="13"/>
      <c r="B650" s="247"/>
      <c r="C650" s="248"/>
      <c r="D650" s="249" t="s">
        <v>233</v>
      </c>
      <c r="E650" s="250" t="s">
        <v>1</v>
      </c>
      <c r="F650" s="251" t="s">
        <v>3520</v>
      </c>
      <c r="G650" s="248"/>
      <c r="H650" s="250" t="s">
        <v>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233</v>
      </c>
      <c r="AU650" s="257" t="s">
        <v>89</v>
      </c>
      <c r="AV650" s="13" t="s">
        <v>87</v>
      </c>
      <c r="AW650" s="13" t="s">
        <v>35</v>
      </c>
      <c r="AX650" s="13" t="s">
        <v>80</v>
      </c>
      <c r="AY650" s="257" t="s">
        <v>222</v>
      </c>
    </row>
    <row r="651" s="13" customFormat="1">
      <c r="A651" s="13"/>
      <c r="B651" s="247"/>
      <c r="C651" s="248"/>
      <c r="D651" s="249" t="s">
        <v>233</v>
      </c>
      <c r="E651" s="250" t="s">
        <v>1</v>
      </c>
      <c r="F651" s="251" t="s">
        <v>237</v>
      </c>
      <c r="G651" s="248"/>
      <c r="H651" s="250" t="s">
        <v>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7" t="s">
        <v>233</v>
      </c>
      <c r="AU651" s="257" t="s">
        <v>89</v>
      </c>
      <c r="AV651" s="13" t="s">
        <v>87</v>
      </c>
      <c r="AW651" s="13" t="s">
        <v>35</v>
      </c>
      <c r="AX651" s="13" t="s">
        <v>80</v>
      </c>
      <c r="AY651" s="257" t="s">
        <v>222</v>
      </c>
    </row>
    <row r="652" s="14" customFormat="1">
      <c r="A652" s="14"/>
      <c r="B652" s="258"/>
      <c r="C652" s="259"/>
      <c r="D652" s="249" t="s">
        <v>233</v>
      </c>
      <c r="E652" s="260" t="s">
        <v>1</v>
      </c>
      <c r="F652" s="261" t="s">
        <v>1142</v>
      </c>
      <c r="G652" s="259"/>
      <c r="H652" s="262">
        <v>1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233</v>
      </c>
      <c r="AU652" s="268" t="s">
        <v>89</v>
      </c>
      <c r="AV652" s="14" t="s">
        <v>89</v>
      </c>
      <c r="AW652" s="14" t="s">
        <v>35</v>
      </c>
      <c r="AX652" s="14" t="s">
        <v>80</v>
      </c>
      <c r="AY652" s="268" t="s">
        <v>222</v>
      </c>
    </row>
    <row r="653" s="15" customFormat="1">
      <c r="A653" s="15"/>
      <c r="B653" s="269"/>
      <c r="C653" s="270"/>
      <c r="D653" s="249" t="s">
        <v>233</v>
      </c>
      <c r="E653" s="271" t="s">
        <v>1</v>
      </c>
      <c r="F653" s="272" t="s">
        <v>242</v>
      </c>
      <c r="G653" s="270"/>
      <c r="H653" s="273">
        <v>1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233</v>
      </c>
      <c r="AU653" s="279" t="s">
        <v>89</v>
      </c>
      <c r="AV653" s="15" t="s">
        <v>114</v>
      </c>
      <c r="AW653" s="15" t="s">
        <v>35</v>
      </c>
      <c r="AX653" s="15" t="s">
        <v>87</v>
      </c>
      <c r="AY653" s="279" t="s">
        <v>222</v>
      </c>
    </row>
    <row r="654" s="2" customFormat="1" ht="16.5" customHeight="1">
      <c r="A654" s="40"/>
      <c r="B654" s="41"/>
      <c r="C654" s="280" t="s">
        <v>720</v>
      </c>
      <c r="D654" s="280" t="s">
        <v>367</v>
      </c>
      <c r="E654" s="281" t="s">
        <v>3521</v>
      </c>
      <c r="F654" s="282" t="s">
        <v>3522</v>
      </c>
      <c r="G654" s="283" t="s">
        <v>477</v>
      </c>
      <c r="H654" s="284">
        <v>1</v>
      </c>
      <c r="I654" s="285"/>
      <c r="J654" s="286">
        <f>ROUND(I654*H654,2)</f>
        <v>0</v>
      </c>
      <c r="K654" s="282" t="s">
        <v>229</v>
      </c>
      <c r="L654" s="287"/>
      <c r="M654" s="288" t="s">
        <v>1</v>
      </c>
      <c r="N654" s="289" t="s">
        <v>45</v>
      </c>
      <c r="O654" s="93"/>
      <c r="P654" s="238">
        <f>O654*H654</f>
        <v>0</v>
      </c>
      <c r="Q654" s="238">
        <v>0.00012</v>
      </c>
      <c r="R654" s="238">
        <f>Q654*H654</f>
        <v>0.00012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468</v>
      </c>
      <c r="AT654" s="240" t="s">
        <v>367</v>
      </c>
      <c r="AU654" s="240" t="s">
        <v>89</v>
      </c>
      <c r="AY654" s="19" t="s">
        <v>222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87</v>
      </c>
      <c r="BK654" s="241">
        <f>ROUND(I654*H654,2)</f>
        <v>0</v>
      </c>
      <c r="BL654" s="19" t="s">
        <v>267</v>
      </c>
      <c r="BM654" s="240" t="s">
        <v>3523</v>
      </c>
    </row>
    <row r="655" s="2" customFormat="1" ht="16.5" customHeight="1">
      <c r="A655" s="40"/>
      <c r="B655" s="41"/>
      <c r="C655" s="229" t="s">
        <v>927</v>
      </c>
      <c r="D655" s="229" t="s">
        <v>225</v>
      </c>
      <c r="E655" s="230" t="s">
        <v>3524</v>
      </c>
      <c r="F655" s="231" t="s">
        <v>3525</v>
      </c>
      <c r="G655" s="232" t="s">
        <v>477</v>
      </c>
      <c r="H655" s="233">
        <v>1</v>
      </c>
      <c r="I655" s="234"/>
      <c r="J655" s="235">
        <f>ROUND(I655*H655,2)</f>
        <v>0</v>
      </c>
      <c r="K655" s="231" t="s">
        <v>229</v>
      </c>
      <c r="L655" s="46"/>
      <c r="M655" s="236" t="s">
        <v>1</v>
      </c>
      <c r="N655" s="237" t="s">
        <v>45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267</v>
      </c>
      <c r="AT655" s="240" t="s">
        <v>225</v>
      </c>
      <c r="AU655" s="240" t="s">
        <v>89</v>
      </c>
      <c r="AY655" s="19" t="s">
        <v>222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87</v>
      </c>
      <c r="BK655" s="241">
        <f>ROUND(I655*H655,2)</f>
        <v>0</v>
      </c>
      <c r="BL655" s="19" t="s">
        <v>267</v>
      </c>
      <c r="BM655" s="240" t="s">
        <v>3526</v>
      </c>
    </row>
    <row r="656" s="2" customFormat="1">
      <c r="A656" s="40"/>
      <c r="B656" s="41"/>
      <c r="C656" s="42"/>
      <c r="D656" s="242" t="s">
        <v>231</v>
      </c>
      <c r="E656" s="42"/>
      <c r="F656" s="243" t="s">
        <v>3527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231</v>
      </c>
      <c r="AU656" s="19" t="s">
        <v>89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234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89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3" customFormat="1">
      <c r="A658" s="13"/>
      <c r="B658" s="247"/>
      <c r="C658" s="248"/>
      <c r="D658" s="249" t="s">
        <v>233</v>
      </c>
      <c r="E658" s="250" t="s">
        <v>1</v>
      </c>
      <c r="F658" s="251" t="s">
        <v>2978</v>
      </c>
      <c r="G658" s="248"/>
      <c r="H658" s="250" t="s">
        <v>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233</v>
      </c>
      <c r="AU658" s="257" t="s">
        <v>89</v>
      </c>
      <c r="AV658" s="13" t="s">
        <v>87</v>
      </c>
      <c r="AW658" s="13" t="s">
        <v>35</v>
      </c>
      <c r="AX658" s="13" t="s">
        <v>80</v>
      </c>
      <c r="AY658" s="257" t="s">
        <v>222</v>
      </c>
    </row>
    <row r="659" s="13" customFormat="1">
      <c r="A659" s="13"/>
      <c r="B659" s="247"/>
      <c r="C659" s="248"/>
      <c r="D659" s="249" t="s">
        <v>233</v>
      </c>
      <c r="E659" s="250" t="s">
        <v>1</v>
      </c>
      <c r="F659" s="251" t="s">
        <v>3520</v>
      </c>
      <c r="G659" s="248"/>
      <c r="H659" s="250" t="s">
        <v>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7" t="s">
        <v>233</v>
      </c>
      <c r="AU659" s="257" t="s">
        <v>89</v>
      </c>
      <c r="AV659" s="13" t="s">
        <v>87</v>
      </c>
      <c r="AW659" s="13" t="s">
        <v>35</v>
      </c>
      <c r="AX659" s="13" t="s">
        <v>80</v>
      </c>
      <c r="AY659" s="257" t="s">
        <v>222</v>
      </c>
    </row>
    <row r="660" s="13" customFormat="1">
      <c r="A660" s="13"/>
      <c r="B660" s="247"/>
      <c r="C660" s="248"/>
      <c r="D660" s="249" t="s">
        <v>233</v>
      </c>
      <c r="E660" s="250" t="s">
        <v>1</v>
      </c>
      <c r="F660" s="251" t="s">
        <v>237</v>
      </c>
      <c r="G660" s="248"/>
      <c r="H660" s="250" t="s">
        <v>1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7" t="s">
        <v>233</v>
      </c>
      <c r="AU660" s="257" t="s">
        <v>89</v>
      </c>
      <c r="AV660" s="13" t="s">
        <v>87</v>
      </c>
      <c r="AW660" s="13" t="s">
        <v>35</v>
      </c>
      <c r="AX660" s="13" t="s">
        <v>80</v>
      </c>
      <c r="AY660" s="257" t="s">
        <v>222</v>
      </c>
    </row>
    <row r="661" s="14" customFormat="1">
      <c r="A661" s="14"/>
      <c r="B661" s="258"/>
      <c r="C661" s="259"/>
      <c r="D661" s="249" t="s">
        <v>233</v>
      </c>
      <c r="E661" s="260" t="s">
        <v>1</v>
      </c>
      <c r="F661" s="261" t="s">
        <v>1142</v>
      </c>
      <c r="G661" s="259"/>
      <c r="H661" s="262">
        <v>1</v>
      </c>
      <c r="I661" s="263"/>
      <c r="J661" s="259"/>
      <c r="K661" s="259"/>
      <c r="L661" s="264"/>
      <c r="M661" s="265"/>
      <c r="N661" s="266"/>
      <c r="O661" s="266"/>
      <c r="P661" s="266"/>
      <c r="Q661" s="266"/>
      <c r="R661" s="266"/>
      <c r="S661" s="266"/>
      <c r="T661" s="26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8" t="s">
        <v>233</v>
      </c>
      <c r="AU661" s="268" t="s">
        <v>89</v>
      </c>
      <c r="AV661" s="14" t="s">
        <v>89</v>
      </c>
      <c r="AW661" s="14" t="s">
        <v>35</v>
      </c>
      <c r="AX661" s="14" t="s">
        <v>80</v>
      </c>
      <c r="AY661" s="268" t="s">
        <v>222</v>
      </c>
    </row>
    <row r="662" s="15" customFormat="1">
      <c r="A662" s="15"/>
      <c r="B662" s="269"/>
      <c r="C662" s="270"/>
      <c r="D662" s="249" t="s">
        <v>233</v>
      </c>
      <c r="E662" s="271" t="s">
        <v>1</v>
      </c>
      <c r="F662" s="272" t="s">
        <v>242</v>
      </c>
      <c r="G662" s="270"/>
      <c r="H662" s="273">
        <v>1</v>
      </c>
      <c r="I662" s="274"/>
      <c r="J662" s="270"/>
      <c r="K662" s="270"/>
      <c r="L662" s="275"/>
      <c r="M662" s="276"/>
      <c r="N662" s="277"/>
      <c r="O662" s="277"/>
      <c r="P662" s="277"/>
      <c r="Q662" s="277"/>
      <c r="R662" s="277"/>
      <c r="S662" s="277"/>
      <c r="T662" s="27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9" t="s">
        <v>233</v>
      </c>
      <c r="AU662" s="279" t="s">
        <v>89</v>
      </c>
      <c r="AV662" s="15" t="s">
        <v>114</v>
      </c>
      <c r="AW662" s="15" t="s">
        <v>35</v>
      </c>
      <c r="AX662" s="15" t="s">
        <v>87</v>
      </c>
      <c r="AY662" s="279" t="s">
        <v>222</v>
      </c>
    </row>
    <row r="663" s="2" customFormat="1" ht="16.5" customHeight="1">
      <c r="A663" s="40"/>
      <c r="B663" s="41"/>
      <c r="C663" s="280" t="s">
        <v>724</v>
      </c>
      <c r="D663" s="280" t="s">
        <v>367</v>
      </c>
      <c r="E663" s="281" t="s">
        <v>3528</v>
      </c>
      <c r="F663" s="282" t="s">
        <v>3529</v>
      </c>
      <c r="G663" s="283" t="s">
        <v>526</v>
      </c>
      <c r="H663" s="284">
        <v>1</v>
      </c>
      <c r="I663" s="285"/>
      <c r="J663" s="286">
        <f>ROUND(I663*H663,2)</f>
        <v>0</v>
      </c>
      <c r="K663" s="282" t="s">
        <v>229</v>
      </c>
      <c r="L663" s="287"/>
      <c r="M663" s="288" t="s">
        <v>1</v>
      </c>
      <c r="N663" s="289" t="s">
        <v>45</v>
      </c>
      <c r="O663" s="93"/>
      <c r="P663" s="238">
        <f>O663*H663</f>
        <v>0</v>
      </c>
      <c r="Q663" s="238">
        <v>0.00040999999999999999</v>
      </c>
      <c r="R663" s="238">
        <f>Q663*H663</f>
        <v>0.00040999999999999999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468</v>
      </c>
      <c r="AT663" s="240" t="s">
        <v>367</v>
      </c>
      <c r="AU663" s="240" t="s">
        <v>89</v>
      </c>
      <c r="AY663" s="19" t="s">
        <v>222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87</v>
      </c>
      <c r="BK663" s="241">
        <f>ROUND(I663*H663,2)</f>
        <v>0</v>
      </c>
      <c r="BL663" s="19" t="s">
        <v>267</v>
      </c>
      <c r="BM663" s="240" t="s">
        <v>3530</v>
      </c>
    </row>
    <row r="664" s="12" customFormat="1" ht="25.92" customHeight="1">
      <c r="A664" s="12"/>
      <c r="B664" s="213"/>
      <c r="C664" s="214"/>
      <c r="D664" s="215" t="s">
        <v>79</v>
      </c>
      <c r="E664" s="216" t="s">
        <v>367</v>
      </c>
      <c r="F664" s="216" t="s">
        <v>2595</v>
      </c>
      <c r="G664" s="214"/>
      <c r="H664" s="214"/>
      <c r="I664" s="217"/>
      <c r="J664" s="218">
        <f>BK664</f>
        <v>0</v>
      </c>
      <c r="K664" s="214"/>
      <c r="L664" s="219"/>
      <c r="M664" s="220"/>
      <c r="N664" s="221"/>
      <c r="O664" s="221"/>
      <c r="P664" s="222">
        <f>P665</f>
        <v>0</v>
      </c>
      <c r="Q664" s="221"/>
      <c r="R664" s="222">
        <f>R665</f>
        <v>0.1134</v>
      </c>
      <c r="S664" s="221"/>
      <c r="T664" s="223">
        <f>T665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4" t="s">
        <v>14</v>
      </c>
      <c r="AT664" s="225" t="s">
        <v>79</v>
      </c>
      <c r="AU664" s="225" t="s">
        <v>80</v>
      </c>
      <c r="AY664" s="224" t="s">
        <v>222</v>
      </c>
      <c r="BK664" s="226">
        <f>BK665</f>
        <v>0</v>
      </c>
    </row>
    <row r="665" s="12" customFormat="1" ht="22.8" customHeight="1">
      <c r="A665" s="12"/>
      <c r="B665" s="213"/>
      <c r="C665" s="214"/>
      <c r="D665" s="215" t="s">
        <v>79</v>
      </c>
      <c r="E665" s="227" t="s">
        <v>3531</v>
      </c>
      <c r="F665" s="227" t="s">
        <v>3532</v>
      </c>
      <c r="G665" s="214"/>
      <c r="H665" s="214"/>
      <c r="I665" s="217"/>
      <c r="J665" s="228">
        <f>BK665</f>
        <v>0</v>
      </c>
      <c r="K665" s="214"/>
      <c r="L665" s="219"/>
      <c r="M665" s="220"/>
      <c r="N665" s="221"/>
      <c r="O665" s="221"/>
      <c r="P665" s="222">
        <f>SUM(P666:P671)</f>
        <v>0</v>
      </c>
      <c r="Q665" s="221"/>
      <c r="R665" s="222">
        <f>SUM(R666:R671)</f>
        <v>0.1134</v>
      </c>
      <c r="S665" s="221"/>
      <c r="T665" s="223">
        <f>SUM(T666:T671)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4" t="s">
        <v>14</v>
      </c>
      <c r="AT665" s="225" t="s">
        <v>79</v>
      </c>
      <c r="AU665" s="225" t="s">
        <v>87</v>
      </c>
      <c r="AY665" s="224" t="s">
        <v>222</v>
      </c>
      <c r="BK665" s="226">
        <f>SUM(BK666:BK671)</f>
        <v>0</v>
      </c>
    </row>
    <row r="666" s="2" customFormat="1" ht="24.15" customHeight="1">
      <c r="A666" s="40"/>
      <c r="B666" s="41"/>
      <c r="C666" s="229" t="s">
        <v>937</v>
      </c>
      <c r="D666" s="229" t="s">
        <v>225</v>
      </c>
      <c r="E666" s="230" t="s">
        <v>3533</v>
      </c>
      <c r="F666" s="231" t="s">
        <v>3534</v>
      </c>
      <c r="G666" s="232" t="s">
        <v>526</v>
      </c>
      <c r="H666" s="233">
        <v>7</v>
      </c>
      <c r="I666" s="234"/>
      <c r="J666" s="235">
        <f>ROUND(I666*H666,2)</f>
        <v>0</v>
      </c>
      <c r="K666" s="231" t="s">
        <v>229</v>
      </c>
      <c r="L666" s="46"/>
      <c r="M666" s="236" t="s">
        <v>1</v>
      </c>
      <c r="N666" s="237" t="s">
        <v>45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611</v>
      </c>
      <c r="AT666" s="240" t="s">
        <v>225</v>
      </c>
      <c r="AU666" s="240" t="s">
        <v>89</v>
      </c>
      <c r="AY666" s="19" t="s">
        <v>222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87</v>
      </c>
      <c r="BK666" s="241">
        <f>ROUND(I666*H666,2)</f>
        <v>0</v>
      </c>
      <c r="BL666" s="19" t="s">
        <v>611</v>
      </c>
      <c r="BM666" s="240" t="s">
        <v>3535</v>
      </c>
    </row>
    <row r="667" s="2" customFormat="1">
      <c r="A667" s="40"/>
      <c r="B667" s="41"/>
      <c r="C667" s="42"/>
      <c r="D667" s="242" t="s">
        <v>231</v>
      </c>
      <c r="E667" s="42"/>
      <c r="F667" s="243" t="s">
        <v>3536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231</v>
      </c>
      <c r="AU667" s="19" t="s">
        <v>89</v>
      </c>
    </row>
    <row r="668" s="13" customFormat="1">
      <c r="A668" s="13"/>
      <c r="B668" s="247"/>
      <c r="C668" s="248"/>
      <c r="D668" s="249" t="s">
        <v>233</v>
      </c>
      <c r="E668" s="250" t="s">
        <v>1</v>
      </c>
      <c r="F668" s="251" t="s">
        <v>3220</v>
      </c>
      <c r="G668" s="248"/>
      <c r="H668" s="250" t="s">
        <v>1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7" t="s">
        <v>233</v>
      </c>
      <c r="AU668" s="257" t="s">
        <v>89</v>
      </c>
      <c r="AV668" s="13" t="s">
        <v>87</v>
      </c>
      <c r="AW668" s="13" t="s">
        <v>35</v>
      </c>
      <c r="AX668" s="13" t="s">
        <v>80</v>
      </c>
      <c r="AY668" s="257" t="s">
        <v>222</v>
      </c>
    </row>
    <row r="669" s="14" customFormat="1">
      <c r="A669" s="14"/>
      <c r="B669" s="258"/>
      <c r="C669" s="259"/>
      <c r="D669" s="249" t="s">
        <v>233</v>
      </c>
      <c r="E669" s="260" t="s">
        <v>1</v>
      </c>
      <c r="F669" s="261" t="s">
        <v>3062</v>
      </c>
      <c r="G669" s="259"/>
      <c r="H669" s="262">
        <v>7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8" t="s">
        <v>233</v>
      </c>
      <c r="AU669" s="268" t="s">
        <v>89</v>
      </c>
      <c r="AV669" s="14" t="s">
        <v>89</v>
      </c>
      <c r="AW669" s="14" t="s">
        <v>35</v>
      </c>
      <c r="AX669" s="14" t="s">
        <v>80</v>
      </c>
      <c r="AY669" s="268" t="s">
        <v>222</v>
      </c>
    </row>
    <row r="670" s="15" customFormat="1">
      <c r="A670" s="15"/>
      <c r="B670" s="269"/>
      <c r="C670" s="270"/>
      <c r="D670" s="249" t="s">
        <v>233</v>
      </c>
      <c r="E670" s="271" t="s">
        <v>1</v>
      </c>
      <c r="F670" s="272" t="s">
        <v>242</v>
      </c>
      <c r="G670" s="270"/>
      <c r="H670" s="273">
        <v>7</v>
      </c>
      <c r="I670" s="274"/>
      <c r="J670" s="270"/>
      <c r="K670" s="270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233</v>
      </c>
      <c r="AU670" s="279" t="s">
        <v>89</v>
      </c>
      <c r="AV670" s="15" t="s">
        <v>114</v>
      </c>
      <c r="AW670" s="15" t="s">
        <v>35</v>
      </c>
      <c r="AX670" s="15" t="s">
        <v>87</v>
      </c>
      <c r="AY670" s="279" t="s">
        <v>222</v>
      </c>
    </row>
    <row r="671" s="2" customFormat="1" ht="24.15" customHeight="1">
      <c r="A671" s="40"/>
      <c r="B671" s="41"/>
      <c r="C671" s="280" t="s">
        <v>729</v>
      </c>
      <c r="D671" s="280" t="s">
        <v>367</v>
      </c>
      <c r="E671" s="281" t="s">
        <v>3537</v>
      </c>
      <c r="F671" s="282" t="s">
        <v>3538</v>
      </c>
      <c r="G671" s="283" t="s">
        <v>526</v>
      </c>
      <c r="H671" s="284">
        <v>7</v>
      </c>
      <c r="I671" s="285"/>
      <c r="J671" s="286">
        <f>ROUND(I671*H671,2)</f>
        <v>0</v>
      </c>
      <c r="K671" s="282" t="s">
        <v>229</v>
      </c>
      <c r="L671" s="287"/>
      <c r="M671" s="288" t="s">
        <v>1</v>
      </c>
      <c r="N671" s="289" t="s">
        <v>45</v>
      </c>
      <c r="O671" s="93"/>
      <c r="P671" s="238">
        <f>O671*H671</f>
        <v>0</v>
      </c>
      <c r="Q671" s="238">
        <v>0.016199999999999999</v>
      </c>
      <c r="R671" s="238">
        <f>Q671*H671</f>
        <v>0.1134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1153</v>
      </c>
      <c r="AT671" s="240" t="s">
        <v>367</v>
      </c>
      <c r="AU671" s="240" t="s">
        <v>89</v>
      </c>
      <c r="AY671" s="19" t="s">
        <v>222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87</v>
      </c>
      <c r="BK671" s="241">
        <f>ROUND(I671*H671,2)</f>
        <v>0</v>
      </c>
      <c r="BL671" s="19" t="s">
        <v>1153</v>
      </c>
      <c r="BM671" s="240" t="s">
        <v>3539</v>
      </c>
    </row>
    <row r="672" s="12" customFormat="1" ht="25.92" customHeight="1">
      <c r="A672" s="12"/>
      <c r="B672" s="213"/>
      <c r="C672" s="214"/>
      <c r="D672" s="215" t="s">
        <v>79</v>
      </c>
      <c r="E672" s="216" t="s">
        <v>2399</v>
      </c>
      <c r="F672" s="216" t="s">
        <v>2400</v>
      </c>
      <c r="G672" s="214"/>
      <c r="H672" s="214"/>
      <c r="I672" s="217"/>
      <c r="J672" s="218">
        <f>BK672</f>
        <v>0</v>
      </c>
      <c r="K672" s="214"/>
      <c r="L672" s="219"/>
      <c r="M672" s="220"/>
      <c r="N672" s="221"/>
      <c r="O672" s="221"/>
      <c r="P672" s="222">
        <f>SUM(P673:P679)</f>
        <v>0</v>
      </c>
      <c r="Q672" s="221"/>
      <c r="R672" s="222">
        <f>SUM(R673:R679)</f>
        <v>0</v>
      </c>
      <c r="S672" s="221"/>
      <c r="T672" s="223">
        <f>SUM(T673:T679)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4" t="s">
        <v>114</v>
      </c>
      <c r="AT672" s="225" t="s">
        <v>79</v>
      </c>
      <c r="AU672" s="225" t="s">
        <v>80</v>
      </c>
      <c r="AY672" s="224" t="s">
        <v>222</v>
      </c>
      <c r="BK672" s="226">
        <f>SUM(BK673:BK679)</f>
        <v>0</v>
      </c>
    </row>
    <row r="673" s="2" customFormat="1" ht="21.75" customHeight="1">
      <c r="A673" s="40"/>
      <c r="B673" s="41"/>
      <c r="C673" s="229" t="s">
        <v>946</v>
      </c>
      <c r="D673" s="229" t="s">
        <v>225</v>
      </c>
      <c r="E673" s="230" t="s">
        <v>2768</v>
      </c>
      <c r="F673" s="231" t="s">
        <v>2769</v>
      </c>
      <c r="G673" s="232" t="s">
        <v>1198</v>
      </c>
      <c r="H673" s="233">
        <v>25.5</v>
      </c>
      <c r="I673" s="234"/>
      <c r="J673" s="235">
        <f>ROUND(I673*H673,2)</f>
        <v>0</v>
      </c>
      <c r="K673" s="231" t="s">
        <v>229</v>
      </c>
      <c r="L673" s="46"/>
      <c r="M673" s="236" t="s">
        <v>1</v>
      </c>
      <c r="N673" s="237" t="s">
        <v>45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2418</v>
      </c>
      <c r="AT673" s="240" t="s">
        <v>225</v>
      </c>
      <c r="AU673" s="240" t="s">
        <v>87</v>
      </c>
      <c r="AY673" s="19" t="s">
        <v>222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87</v>
      </c>
      <c r="BK673" s="241">
        <f>ROUND(I673*H673,2)</f>
        <v>0</v>
      </c>
      <c r="BL673" s="19" t="s">
        <v>2418</v>
      </c>
      <c r="BM673" s="240" t="s">
        <v>766</v>
      </c>
    </row>
    <row r="674" s="2" customFormat="1">
      <c r="A674" s="40"/>
      <c r="B674" s="41"/>
      <c r="C674" s="42"/>
      <c r="D674" s="242" t="s">
        <v>231</v>
      </c>
      <c r="E674" s="42"/>
      <c r="F674" s="243" t="s">
        <v>2770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231</v>
      </c>
      <c r="AU674" s="19" t="s">
        <v>87</v>
      </c>
    </row>
    <row r="675" s="13" customFormat="1">
      <c r="A675" s="13"/>
      <c r="B675" s="247"/>
      <c r="C675" s="248"/>
      <c r="D675" s="249" t="s">
        <v>233</v>
      </c>
      <c r="E675" s="250" t="s">
        <v>1</v>
      </c>
      <c r="F675" s="251" t="s">
        <v>234</v>
      </c>
      <c r="G675" s="248"/>
      <c r="H675" s="250" t="s">
        <v>1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7" t="s">
        <v>233</v>
      </c>
      <c r="AU675" s="257" t="s">
        <v>87</v>
      </c>
      <c r="AV675" s="13" t="s">
        <v>87</v>
      </c>
      <c r="AW675" s="13" t="s">
        <v>35</v>
      </c>
      <c r="AX675" s="13" t="s">
        <v>80</v>
      </c>
      <c r="AY675" s="257" t="s">
        <v>222</v>
      </c>
    </row>
    <row r="676" s="13" customFormat="1">
      <c r="A676" s="13"/>
      <c r="B676" s="247"/>
      <c r="C676" s="248"/>
      <c r="D676" s="249" t="s">
        <v>233</v>
      </c>
      <c r="E676" s="250" t="s">
        <v>1</v>
      </c>
      <c r="F676" s="251" t="s">
        <v>2978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233</v>
      </c>
      <c r="AU676" s="257" t="s">
        <v>87</v>
      </c>
      <c r="AV676" s="13" t="s">
        <v>87</v>
      </c>
      <c r="AW676" s="13" t="s">
        <v>35</v>
      </c>
      <c r="AX676" s="13" t="s">
        <v>80</v>
      </c>
      <c r="AY676" s="257" t="s">
        <v>222</v>
      </c>
    </row>
    <row r="677" s="13" customFormat="1">
      <c r="A677" s="13"/>
      <c r="B677" s="247"/>
      <c r="C677" s="248"/>
      <c r="D677" s="249" t="s">
        <v>233</v>
      </c>
      <c r="E677" s="250" t="s">
        <v>1</v>
      </c>
      <c r="F677" s="251" t="s">
        <v>237</v>
      </c>
      <c r="G677" s="248"/>
      <c r="H677" s="250" t="s">
        <v>1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7" t="s">
        <v>233</v>
      </c>
      <c r="AU677" s="257" t="s">
        <v>87</v>
      </c>
      <c r="AV677" s="13" t="s">
        <v>87</v>
      </c>
      <c r="AW677" s="13" t="s">
        <v>35</v>
      </c>
      <c r="AX677" s="13" t="s">
        <v>80</v>
      </c>
      <c r="AY677" s="257" t="s">
        <v>222</v>
      </c>
    </row>
    <row r="678" s="14" customFormat="1">
      <c r="A678" s="14"/>
      <c r="B678" s="258"/>
      <c r="C678" s="259"/>
      <c r="D678" s="249" t="s">
        <v>233</v>
      </c>
      <c r="E678" s="260" t="s">
        <v>1</v>
      </c>
      <c r="F678" s="261" t="s">
        <v>3540</v>
      </c>
      <c r="G678" s="259"/>
      <c r="H678" s="262">
        <v>25.5</v>
      </c>
      <c r="I678" s="263"/>
      <c r="J678" s="259"/>
      <c r="K678" s="259"/>
      <c r="L678" s="264"/>
      <c r="M678" s="265"/>
      <c r="N678" s="266"/>
      <c r="O678" s="266"/>
      <c r="P678" s="266"/>
      <c r="Q678" s="266"/>
      <c r="R678" s="266"/>
      <c r="S678" s="266"/>
      <c r="T678" s="26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8" t="s">
        <v>233</v>
      </c>
      <c r="AU678" s="268" t="s">
        <v>87</v>
      </c>
      <c r="AV678" s="14" t="s">
        <v>89</v>
      </c>
      <c r="AW678" s="14" t="s">
        <v>35</v>
      </c>
      <c r="AX678" s="14" t="s">
        <v>80</v>
      </c>
      <c r="AY678" s="268" t="s">
        <v>222</v>
      </c>
    </row>
    <row r="679" s="15" customFormat="1">
      <c r="A679" s="15"/>
      <c r="B679" s="269"/>
      <c r="C679" s="270"/>
      <c r="D679" s="249" t="s">
        <v>233</v>
      </c>
      <c r="E679" s="271" t="s">
        <v>1</v>
      </c>
      <c r="F679" s="272" t="s">
        <v>242</v>
      </c>
      <c r="G679" s="270"/>
      <c r="H679" s="273">
        <v>25.5</v>
      </c>
      <c r="I679" s="274"/>
      <c r="J679" s="270"/>
      <c r="K679" s="270"/>
      <c r="L679" s="275"/>
      <c r="M679" s="315"/>
      <c r="N679" s="316"/>
      <c r="O679" s="316"/>
      <c r="P679" s="316"/>
      <c r="Q679" s="316"/>
      <c r="R679" s="316"/>
      <c r="S679" s="316"/>
      <c r="T679" s="317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9" t="s">
        <v>233</v>
      </c>
      <c r="AU679" s="279" t="s">
        <v>87</v>
      </c>
      <c r="AV679" s="15" t="s">
        <v>114</v>
      </c>
      <c r="AW679" s="15" t="s">
        <v>35</v>
      </c>
      <c r="AX679" s="15" t="s">
        <v>87</v>
      </c>
      <c r="AY679" s="279" t="s">
        <v>222</v>
      </c>
    </row>
    <row r="680" s="2" customFormat="1" ht="6.96" customHeight="1">
      <c r="A680" s="40"/>
      <c r="B680" s="68"/>
      <c r="C680" s="69"/>
      <c r="D680" s="69"/>
      <c r="E680" s="69"/>
      <c r="F680" s="69"/>
      <c r="G680" s="69"/>
      <c r="H680" s="69"/>
      <c r="I680" s="69"/>
      <c r="J680" s="69"/>
      <c r="K680" s="69"/>
      <c r="L680" s="46"/>
      <c r="M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</sheetData>
  <sheetProtection sheet="1" autoFilter="0" formatColumns="0" formatRows="0" objects="1" scenarios="1" spinCount="100000" saltValue="vbvaSJRpBd+0ZJJs+H49EdKFAi5bHi5R6RilIxpccdbj6gTQDzJ84hc1GnJDorjs1dKYN26Rghs4FfbDWyzR/w==" hashValue="M+H4H85PLaWg9rX4g/BycaHJ9XJLFyb+J3wCA1MXdg2FLfGmjuqzoJ6amYTjyWLqMPMoQNreJ+Fa9CMsPOFP4Q==" algorithmName="SHA-512" password="CC35"/>
  <autoFilter ref="C150:K6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hyperlinks>
    <hyperlink ref="F156" r:id="rId1" display="https://podminky.urs.cz/item/CS_URS_2024_01/111301111"/>
    <hyperlink ref="F162" r:id="rId2" display="https://podminky.urs.cz/item/CS_URS_2024_01/112151011"/>
    <hyperlink ref="F167" r:id="rId3" display="https://podminky.urs.cz/item/CS_URS_2024_01/112151012"/>
    <hyperlink ref="F172" r:id="rId4" display="https://podminky.urs.cz/item/CS_URS_2024_01/112201111"/>
    <hyperlink ref="F177" r:id="rId5" display="https://podminky.urs.cz/item/CS_URS_2024_01/112201112"/>
    <hyperlink ref="F183" r:id="rId6" display="https://podminky.urs.cz/item/CS_URS_2024_01/131251103"/>
    <hyperlink ref="F195" r:id="rId7" display="https://podminky.urs.cz/item/CS_URS_2024_01/132251104"/>
    <hyperlink ref="F215" r:id="rId8" display="https://podminky.urs.cz/item/CS_URS_2024_01/162201401"/>
    <hyperlink ref="F219" r:id="rId9" display="https://podminky.urs.cz/item/CS_URS_2024_01/162201411"/>
    <hyperlink ref="F223" r:id="rId10" display="https://podminky.urs.cz/item/CS_URS_2024_01/162201421"/>
    <hyperlink ref="F227" r:id="rId11" display="https://podminky.urs.cz/item/CS_URS_2024_01/162251101"/>
    <hyperlink ref="F234" r:id="rId12" display="https://podminky.urs.cz/item/CS_URS_2024_01/162301931"/>
    <hyperlink ref="F238" r:id="rId13" display="https://podminky.urs.cz/item/CS_URS_2024_01/162301951"/>
    <hyperlink ref="F242" r:id="rId14" display="https://podminky.urs.cz/item/CS_URS_2024_01/162301971"/>
    <hyperlink ref="F246" r:id="rId15" display="https://podminky.urs.cz/item/CS_URS_2024_01/162751117"/>
    <hyperlink ref="F254" r:id="rId16" display="https://podminky.urs.cz/item/CS_URS_2024_01/162751119"/>
    <hyperlink ref="F261" r:id="rId17" display="https://podminky.urs.cz/item/CS_URS_2024_01/167151101"/>
    <hyperlink ref="F267" r:id="rId18" display="https://podminky.urs.cz/item/CS_URS_2024_01/171201231"/>
    <hyperlink ref="F271" r:id="rId19" display="https://podminky.urs.cz/item/CS_URS_2024_01/171251201"/>
    <hyperlink ref="F278" r:id="rId20" display="https://podminky.urs.cz/item/CS_URS_2024_01/174151101"/>
    <hyperlink ref="F289" r:id="rId21" display="https://podminky.urs.cz/item/CS_URS_2024_01/175151101"/>
    <hyperlink ref="F308" r:id="rId22" display="https://podminky.urs.cz/item/CS_URS_2024_01/382411115"/>
    <hyperlink ref="F315" r:id="rId23" display="https://podminky.urs.cz/item/CS_URS_2024_01/386110102"/>
    <hyperlink ref="F328" r:id="rId24" display="https://podminky.urs.cz/item/CS_URS_2024_01/386130101"/>
    <hyperlink ref="F338" r:id="rId25" display="https://podminky.urs.cz/item/CS_URS_2024_01/451573111"/>
    <hyperlink ref="F356" r:id="rId26" display="https://podminky.urs.cz/item/CS_URS_2024_01/871260310"/>
    <hyperlink ref="F363" r:id="rId27" display="https://podminky.urs.cz/item/CS_URS_2024_01/871310310"/>
    <hyperlink ref="F372" r:id="rId28" display="https://podminky.urs.cz/item/CS_URS_2024_01/871350310"/>
    <hyperlink ref="F383" r:id="rId29" display="https://podminky.urs.cz/item/CS_URS_2024_01/892271111"/>
    <hyperlink ref="F388" r:id="rId30" display="https://podminky.urs.cz/item/CS_URS_2024_01/892351111"/>
    <hyperlink ref="F397" r:id="rId31" display="https://podminky.urs.cz/item/CS_URS_2024_01/894812312"/>
    <hyperlink ref="F399" r:id="rId32" display="https://podminky.urs.cz/item/CS_URS_2024_01/894812331"/>
    <hyperlink ref="F401" r:id="rId33" display="https://podminky.urs.cz/item/CS_URS_2024_01/894812339"/>
    <hyperlink ref="F403" r:id="rId34" display="https://podminky.urs.cz/item/CS_URS_2024_01/894812376"/>
    <hyperlink ref="F405" r:id="rId35" display="https://podminky.urs.cz/item/CS_URS_2024_01/897171112"/>
    <hyperlink ref="F410" r:id="rId36" display="https://podminky.urs.cz/item/CS_URS_2024_01/899620131"/>
    <hyperlink ref="F412" r:id="rId37" display="https://podminky.urs.cz/item/CS_URS_2024_01/899721111"/>
    <hyperlink ref="F421" r:id="rId38" display="https://podminky.urs.cz/item/CS_URS_2024_01/899721112"/>
    <hyperlink ref="F426" r:id="rId39" display="https://podminky.urs.cz/item/CS_URS_2024_01/899722114"/>
    <hyperlink ref="F440" r:id="rId40" display="https://podminky.urs.cz/item/CS_URS_2024_01/997013811"/>
    <hyperlink ref="F443" r:id="rId41" display="https://podminky.urs.cz/item/CS_URS_2024_01/998276101"/>
    <hyperlink ref="F447" r:id="rId42" display="https://podminky.urs.cz/item/CS_URS_2024_01/711491172"/>
    <hyperlink ref="F459" r:id="rId43" display="https://podminky.urs.cz/item/CS_URS_2024_01/998711101"/>
    <hyperlink ref="F462" r:id="rId44" display="https://podminky.urs.cz/item/CS_URS_2024_01/721174025"/>
    <hyperlink ref="F469" r:id="rId45" display="https://podminky.urs.cz/item/CS_URS_2024_01/721174041"/>
    <hyperlink ref="F476" r:id="rId46" display="https://podminky.urs.cz/item/CS_URS_2024_01/721174043"/>
    <hyperlink ref="F483" r:id="rId47" display="https://podminky.urs.cz/item/CS_URS_2024_01/721174045"/>
    <hyperlink ref="F490" r:id="rId48" display="https://podminky.urs.cz/item/CS_URS_2024_01/721211422"/>
    <hyperlink ref="F492" r:id="rId49" display="https://podminky.urs.cz/item/CS_URS_2024_01/721226512"/>
    <hyperlink ref="F498" r:id="rId50" display="https://podminky.urs.cz/item/CS_URS_2024_01/721273153"/>
    <hyperlink ref="F500" r:id="rId51" display="https://podminky.urs.cz/item/CS_URS_2024_01/721290111"/>
    <hyperlink ref="F504" r:id="rId52" display="https://podminky.urs.cz/item/CS_URS_2024_01/998721101"/>
    <hyperlink ref="F507" r:id="rId53" display="https://podminky.urs.cz/item/CS_URS_2024_01/725119125"/>
    <hyperlink ref="F516" r:id="rId54" display="https://podminky.urs.cz/item/CS_URS_2024_01/725129101"/>
    <hyperlink ref="F525" r:id="rId55" display="https://podminky.urs.cz/item/CS_URS_2024_01/725219102"/>
    <hyperlink ref="F534" r:id="rId56" display="https://podminky.urs.cz/item/CS_URS_2024_01/725241901"/>
    <hyperlink ref="F543" r:id="rId57" display="https://podminky.urs.cz/item/CS_URS_2024_01/725244907"/>
    <hyperlink ref="F552" r:id="rId58" display="https://podminky.urs.cz/item/CS_URS_2024_01/725291662"/>
    <hyperlink ref="F555" r:id="rId59" display="https://podminky.urs.cz/item/CS_URS_2024_01/725339111"/>
    <hyperlink ref="F564" r:id="rId60" display="https://podminky.urs.cz/item/CS_URS_2024_01/725829101"/>
    <hyperlink ref="F572" r:id="rId61" display="https://podminky.urs.cz/item/CS_URS_2024_01/725829111"/>
    <hyperlink ref="F592" r:id="rId62" display="https://podminky.urs.cz/item/CS_URS_2024_01/725829131"/>
    <hyperlink ref="F601" r:id="rId63" display="https://podminky.urs.cz/item/CS_URS_2024_01/HZS2211"/>
    <hyperlink ref="F634" r:id="rId64" display="https://podminky.urs.cz/item/CS_URS_2024_01/998725101"/>
    <hyperlink ref="F637" r:id="rId65" display="https://podminky.urs.cz/item/CS_URS_2024_01/726111031"/>
    <hyperlink ref="F644" r:id="rId66" display="https://podminky.urs.cz/item/CS_URS_2024_01/998726111"/>
    <hyperlink ref="F647" r:id="rId67" display="https://podminky.urs.cz/item/CS_URS_2024_01/751792007"/>
    <hyperlink ref="F656" r:id="rId68" display="https://podminky.urs.cz/item/CS_URS_2024_01/751792008"/>
    <hyperlink ref="F667" r:id="rId69" display="https://podminky.urs.cz/item/CS_URS_2024_01/230202036"/>
    <hyperlink ref="F674" r:id="rId70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3541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ROUND((SUM(BE136:BE227)),  2)</f>
        <v>0</v>
      </c>
      <c r="G37" s="40"/>
      <c r="H37" s="40"/>
      <c r="I37" s="167">
        <v>0.20999999999999999</v>
      </c>
      <c r="J37" s="166">
        <f>ROUND(((SUM(BE136:BE227))*I37),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ROUND((SUM(BF136:BF227)),  2)</f>
        <v>0</v>
      </c>
      <c r="G38" s="40"/>
      <c r="H38" s="40"/>
      <c r="I38" s="167">
        <v>0.12</v>
      </c>
      <c r="J38" s="166">
        <f>ROUND(((SUM(BF136:BF227))*I38),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ROUND((SUM(BG136:BG227)),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ROUND((SUM(BH136:BH227)),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ROUND((SUM(BI136:BI227)),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D.1.4.3.3 - Požární nádrž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J169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166</v>
      </c>
      <c r="E106" s="199"/>
      <c r="F106" s="199"/>
      <c r="G106" s="199"/>
      <c r="H106" s="199"/>
      <c r="I106" s="199"/>
      <c r="J106" s="200">
        <f>J185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167</v>
      </c>
      <c r="E107" s="199"/>
      <c r="F107" s="199"/>
      <c r="G107" s="199"/>
      <c r="H107" s="199"/>
      <c r="I107" s="199"/>
      <c r="J107" s="200">
        <f>J186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178</v>
      </c>
      <c r="E108" s="199"/>
      <c r="F108" s="199"/>
      <c r="G108" s="199"/>
      <c r="H108" s="199"/>
      <c r="I108" s="199"/>
      <c r="J108" s="200">
        <f>J192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3542</v>
      </c>
      <c r="E109" s="199"/>
      <c r="F109" s="199"/>
      <c r="G109" s="199"/>
      <c r="H109" s="199"/>
      <c r="I109" s="199"/>
      <c r="J109" s="200">
        <f>J193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181</v>
      </c>
      <c r="E110" s="199"/>
      <c r="F110" s="199"/>
      <c r="G110" s="199"/>
      <c r="H110" s="199"/>
      <c r="I110" s="199"/>
      <c r="J110" s="200">
        <f>J199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182</v>
      </c>
      <c r="E111" s="199"/>
      <c r="F111" s="199"/>
      <c r="G111" s="199"/>
      <c r="H111" s="199"/>
      <c r="I111" s="199"/>
      <c r="J111" s="200">
        <f>J200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3543</v>
      </c>
      <c r="E112" s="199"/>
      <c r="F112" s="199"/>
      <c r="G112" s="199"/>
      <c r="H112" s="199"/>
      <c r="I112" s="199"/>
      <c r="J112" s="200">
        <f>J203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151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152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22" t="s">
        <v>2612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2967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D.1.4.3.3 - Požární nádrž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>Luby</v>
      </c>
      <c r="G130" s="42"/>
      <c r="H130" s="42"/>
      <c r="I130" s="34" t="s">
        <v>22</v>
      </c>
      <c r="J130" s="81" t="str">
        <f>IF(J16="","",J16)</f>
        <v>29. 5. 2024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Zdravotnická záchranná služba KVK, p. o.</v>
      </c>
      <c r="G132" s="42"/>
      <c r="H132" s="42"/>
      <c r="I132" s="34" t="s">
        <v>31</v>
      </c>
      <c r="J132" s="38" t="str">
        <f>E25</f>
        <v>PR architekti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29</v>
      </c>
      <c r="D133" s="42"/>
      <c r="E133" s="42"/>
      <c r="F133" s="29" t="str">
        <f>IF(E22="","",E22)</f>
        <v>Vyplň údaj</v>
      </c>
      <c r="G133" s="42"/>
      <c r="H133" s="42"/>
      <c r="I133" s="34" t="s">
        <v>36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208</v>
      </c>
      <c r="D135" s="205" t="s">
        <v>65</v>
      </c>
      <c r="E135" s="205" t="s">
        <v>61</v>
      </c>
      <c r="F135" s="205" t="s">
        <v>62</v>
      </c>
      <c r="G135" s="205" t="s">
        <v>209</v>
      </c>
      <c r="H135" s="205" t="s">
        <v>210</v>
      </c>
      <c r="I135" s="205" t="s">
        <v>211</v>
      </c>
      <c r="J135" s="205" t="s">
        <v>156</v>
      </c>
      <c r="K135" s="206" t="s">
        <v>212</v>
      </c>
      <c r="L135" s="207"/>
      <c r="M135" s="102" t="s">
        <v>1</v>
      </c>
      <c r="N135" s="103" t="s">
        <v>44</v>
      </c>
      <c r="O135" s="103" t="s">
        <v>213</v>
      </c>
      <c r="P135" s="103" t="s">
        <v>214</v>
      </c>
      <c r="Q135" s="103" t="s">
        <v>215</v>
      </c>
      <c r="R135" s="103" t="s">
        <v>216</v>
      </c>
      <c r="S135" s="103" t="s">
        <v>217</v>
      </c>
      <c r="T135" s="104" t="s">
        <v>218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219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</f>
        <v>0</v>
      </c>
      <c r="Q136" s="106"/>
      <c r="R136" s="210">
        <f>R137</f>
        <v>2.4655811399999998</v>
      </c>
      <c r="S136" s="106"/>
      <c r="T136" s="211">
        <f>T137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79</v>
      </c>
      <c r="AU136" s="19" t="s">
        <v>158</v>
      </c>
      <c r="BK136" s="212">
        <f>BK137</f>
        <v>0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220</v>
      </c>
      <c r="F137" s="216" t="s">
        <v>221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P138+P185+P192+P203</f>
        <v>0</v>
      </c>
      <c r="Q137" s="221"/>
      <c r="R137" s="222">
        <f>R138+R185+R192+R203</f>
        <v>2.4655811399999998</v>
      </c>
      <c r="S137" s="221"/>
      <c r="T137" s="223">
        <f>T138+T185+T192+T203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80</v>
      </c>
      <c r="AY137" s="224" t="s">
        <v>222</v>
      </c>
      <c r="BK137" s="226">
        <f>BK138+BK185+BK192+BK203</f>
        <v>0</v>
      </c>
    </row>
    <row r="138" s="12" customFormat="1" ht="22.8" customHeight="1">
      <c r="A138" s="12"/>
      <c r="B138" s="213"/>
      <c r="C138" s="214"/>
      <c r="D138" s="215" t="s">
        <v>79</v>
      </c>
      <c r="E138" s="227" t="s">
        <v>87</v>
      </c>
      <c r="F138" s="227" t="s">
        <v>223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P139+P147+P169</f>
        <v>0</v>
      </c>
      <c r="Q138" s="221"/>
      <c r="R138" s="222">
        <f>R139+R147+R169</f>
        <v>0</v>
      </c>
      <c r="S138" s="221"/>
      <c r="T138" s="223">
        <f>T139+T147+T169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79</v>
      </c>
      <c r="AU138" s="225" t="s">
        <v>87</v>
      </c>
      <c r="AY138" s="224" t="s">
        <v>222</v>
      </c>
      <c r="BK138" s="226">
        <f>BK139+BK147+BK169</f>
        <v>0</v>
      </c>
    </row>
    <row r="139" s="12" customFormat="1" ht="20.88" customHeight="1">
      <c r="A139" s="12"/>
      <c r="B139" s="213"/>
      <c r="C139" s="214"/>
      <c r="D139" s="215" t="s">
        <v>79</v>
      </c>
      <c r="E139" s="227" t="s">
        <v>243</v>
      </c>
      <c r="F139" s="227" t="s">
        <v>244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89</v>
      </c>
      <c r="AY139" s="224" t="s">
        <v>222</v>
      </c>
      <c r="BK139" s="226">
        <f>SUM(BK140:BK146)</f>
        <v>0</v>
      </c>
    </row>
    <row r="140" s="2" customFormat="1" ht="24.15" customHeight="1">
      <c r="A140" s="40"/>
      <c r="B140" s="41"/>
      <c r="C140" s="229" t="s">
        <v>87</v>
      </c>
      <c r="D140" s="229" t="s">
        <v>225</v>
      </c>
      <c r="E140" s="230" t="s">
        <v>3544</v>
      </c>
      <c r="F140" s="231" t="s">
        <v>3545</v>
      </c>
      <c r="G140" s="232" t="s">
        <v>247</v>
      </c>
      <c r="H140" s="233">
        <v>36.042000000000002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114</v>
      </c>
      <c r="AT140" s="240" t="s">
        <v>225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3546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3547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14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3548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3549</v>
      </c>
      <c r="G143" s="259"/>
      <c r="H143" s="262">
        <v>34.799999999999997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14</v>
      </c>
      <c r="AV143" s="14" t="s">
        <v>89</v>
      </c>
      <c r="AW143" s="14" t="s">
        <v>35</v>
      </c>
      <c r="AX143" s="14" t="s">
        <v>80</v>
      </c>
      <c r="AY143" s="268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3550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3551</v>
      </c>
      <c r="G145" s="259"/>
      <c r="H145" s="262">
        <v>1.242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14</v>
      </c>
      <c r="AV145" s="14" t="s">
        <v>89</v>
      </c>
      <c r="AW145" s="14" t="s">
        <v>35</v>
      </c>
      <c r="AX145" s="14" t="s">
        <v>80</v>
      </c>
      <c r="AY145" s="268" t="s">
        <v>222</v>
      </c>
    </row>
    <row r="146" s="15" customFormat="1">
      <c r="A146" s="15"/>
      <c r="B146" s="269"/>
      <c r="C146" s="270"/>
      <c r="D146" s="249" t="s">
        <v>233</v>
      </c>
      <c r="E146" s="271" t="s">
        <v>1</v>
      </c>
      <c r="F146" s="272" t="s">
        <v>242</v>
      </c>
      <c r="G146" s="270"/>
      <c r="H146" s="273">
        <v>36.042000000000002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233</v>
      </c>
      <c r="AU146" s="279" t="s">
        <v>14</v>
      </c>
      <c r="AV146" s="15" t="s">
        <v>114</v>
      </c>
      <c r="AW146" s="15" t="s">
        <v>35</v>
      </c>
      <c r="AX146" s="15" t="s">
        <v>87</v>
      </c>
      <c r="AY146" s="279" t="s">
        <v>222</v>
      </c>
    </row>
    <row r="147" s="12" customFormat="1" ht="20.88" customHeight="1">
      <c r="A147" s="12"/>
      <c r="B147" s="213"/>
      <c r="C147" s="214"/>
      <c r="D147" s="215" t="s">
        <v>79</v>
      </c>
      <c r="E147" s="227" t="s">
        <v>267</v>
      </c>
      <c r="F147" s="227" t="s">
        <v>268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SUM(P148:P168)</f>
        <v>0</v>
      </c>
      <c r="Q147" s="221"/>
      <c r="R147" s="222">
        <f>SUM(R148:R168)</f>
        <v>0</v>
      </c>
      <c r="S147" s="221"/>
      <c r="T147" s="223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89</v>
      </c>
      <c r="AY147" s="224" t="s">
        <v>222</v>
      </c>
      <c r="BK147" s="226">
        <f>SUM(BK148:BK168)</f>
        <v>0</v>
      </c>
    </row>
    <row r="148" s="2" customFormat="1" ht="24.15" customHeight="1">
      <c r="A148" s="40"/>
      <c r="B148" s="41"/>
      <c r="C148" s="229" t="s">
        <v>89</v>
      </c>
      <c r="D148" s="229" t="s">
        <v>225</v>
      </c>
      <c r="E148" s="230" t="s">
        <v>269</v>
      </c>
      <c r="F148" s="231" t="s">
        <v>270</v>
      </c>
      <c r="G148" s="232" t="s">
        <v>247</v>
      </c>
      <c r="H148" s="233">
        <v>9.9600000000000009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3552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272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273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14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4" customFormat="1">
      <c r="A151" s="14"/>
      <c r="B151" s="258"/>
      <c r="C151" s="259"/>
      <c r="D151" s="249" t="s">
        <v>233</v>
      </c>
      <c r="E151" s="260" t="s">
        <v>1</v>
      </c>
      <c r="F151" s="261" t="s">
        <v>3553</v>
      </c>
      <c r="G151" s="259"/>
      <c r="H151" s="262">
        <v>36.042000000000002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233</v>
      </c>
      <c r="AU151" s="268" t="s">
        <v>14</v>
      </c>
      <c r="AV151" s="14" t="s">
        <v>89</v>
      </c>
      <c r="AW151" s="14" t="s">
        <v>35</v>
      </c>
      <c r="AX151" s="14" t="s">
        <v>80</v>
      </c>
      <c r="AY151" s="268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3554</v>
      </c>
      <c r="G152" s="259"/>
      <c r="H152" s="262">
        <v>-1.242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14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3555</v>
      </c>
      <c r="G153" s="259"/>
      <c r="H153" s="262">
        <v>-24.84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14</v>
      </c>
      <c r="AV153" s="14" t="s">
        <v>89</v>
      </c>
      <c r="AW153" s="14" t="s">
        <v>35</v>
      </c>
      <c r="AX153" s="14" t="s">
        <v>80</v>
      </c>
      <c r="AY153" s="268" t="s">
        <v>222</v>
      </c>
    </row>
    <row r="154" s="15" customFormat="1">
      <c r="A154" s="15"/>
      <c r="B154" s="269"/>
      <c r="C154" s="270"/>
      <c r="D154" s="249" t="s">
        <v>233</v>
      </c>
      <c r="E154" s="271" t="s">
        <v>1</v>
      </c>
      <c r="F154" s="272" t="s">
        <v>242</v>
      </c>
      <c r="G154" s="270"/>
      <c r="H154" s="273">
        <v>9.9600000000000009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233</v>
      </c>
      <c r="AU154" s="279" t="s">
        <v>14</v>
      </c>
      <c r="AV154" s="15" t="s">
        <v>114</v>
      </c>
      <c r="AW154" s="15" t="s">
        <v>35</v>
      </c>
      <c r="AX154" s="15" t="s">
        <v>87</v>
      </c>
      <c r="AY154" s="279" t="s">
        <v>222</v>
      </c>
    </row>
    <row r="155" s="2" customFormat="1" ht="37.8" customHeight="1">
      <c r="A155" s="40"/>
      <c r="B155" s="41"/>
      <c r="C155" s="229" t="s">
        <v>14</v>
      </c>
      <c r="D155" s="229" t="s">
        <v>225</v>
      </c>
      <c r="E155" s="230" t="s">
        <v>294</v>
      </c>
      <c r="F155" s="231" t="s">
        <v>295</v>
      </c>
      <c r="G155" s="232" t="s">
        <v>247</v>
      </c>
      <c r="H155" s="233">
        <v>26.082000000000001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114</v>
      </c>
      <c r="AT155" s="240" t="s">
        <v>225</v>
      </c>
      <c r="AU155" s="240" t="s">
        <v>14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114</v>
      </c>
      <c r="BM155" s="240" t="s">
        <v>3556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297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14</v>
      </c>
    </row>
    <row r="157" s="14" customFormat="1">
      <c r="A157" s="14"/>
      <c r="B157" s="258"/>
      <c r="C157" s="259"/>
      <c r="D157" s="249" t="s">
        <v>233</v>
      </c>
      <c r="E157" s="260" t="s">
        <v>1</v>
      </c>
      <c r="F157" s="261" t="s">
        <v>3557</v>
      </c>
      <c r="G157" s="259"/>
      <c r="H157" s="262">
        <v>26.082000000000001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233</v>
      </c>
      <c r="AU157" s="268" t="s">
        <v>14</v>
      </c>
      <c r="AV157" s="14" t="s">
        <v>89</v>
      </c>
      <c r="AW157" s="14" t="s">
        <v>35</v>
      </c>
      <c r="AX157" s="14" t="s">
        <v>80</v>
      </c>
      <c r="AY157" s="268" t="s">
        <v>222</v>
      </c>
    </row>
    <row r="158" s="15" customFormat="1">
      <c r="A158" s="15"/>
      <c r="B158" s="269"/>
      <c r="C158" s="270"/>
      <c r="D158" s="249" t="s">
        <v>233</v>
      </c>
      <c r="E158" s="271" t="s">
        <v>1</v>
      </c>
      <c r="F158" s="272" t="s">
        <v>242</v>
      </c>
      <c r="G158" s="270"/>
      <c r="H158" s="273">
        <v>26.082000000000001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233</v>
      </c>
      <c r="AU158" s="279" t="s">
        <v>14</v>
      </c>
      <c r="AV158" s="15" t="s">
        <v>114</v>
      </c>
      <c r="AW158" s="15" t="s">
        <v>35</v>
      </c>
      <c r="AX158" s="15" t="s">
        <v>87</v>
      </c>
      <c r="AY158" s="279" t="s">
        <v>222</v>
      </c>
    </row>
    <row r="159" s="2" customFormat="1" ht="37.8" customHeight="1">
      <c r="A159" s="40"/>
      <c r="B159" s="41"/>
      <c r="C159" s="229" t="s">
        <v>114</v>
      </c>
      <c r="D159" s="229" t="s">
        <v>225</v>
      </c>
      <c r="E159" s="230" t="s">
        <v>300</v>
      </c>
      <c r="F159" s="231" t="s">
        <v>301</v>
      </c>
      <c r="G159" s="232" t="s">
        <v>247</v>
      </c>
      <c r="H159" s="233">
        <v>286.90199999999999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114</v>
      </c>
      <c r="AT159" s="240" t="s">
        <v>225</v>
      </c>
      <c r="AU159" s="240" t="s">
        <v>14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114</v>
      </c>
      <c r="BM159" s="240" t="s">
        <v>3558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303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3559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3560</v>
      </c>
      <c r="G162" s="259"/>
      <c r="H162" s="262">
        <v>286.90199999999999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286.90199999999999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24.15" customHeight="1">
      <c r="A164" s="40"/>
      <c r="B164" s="41"/>
      <c r="C164" s="229" t="s">
        <v>276</v>
      </c>
      <c r="D164" s="229" t="s">
        <v>225</v>
      </c>
      <c r="E164" s="230" t="s">
        <v>306</v>
      </c>
      <c r="F164" s="231" t="s">
        <v>307</v>
      </c>
      <c r="G164" s="232" t="s">
        <v>247</v>
      </c>
      <c r="H164" s="233">
        <v>9.9600000000000009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114</v>
      </c>
      <c r="AT164" s="240" t="s">
        <v>225</v>
      </c>
      <c r="AU164" s="240" t="s">
        <v>14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3561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309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311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3562</v>
      </c>
      <c r="G167" s="259"/>
      <c r="H167" s="262">
        <v>9.9600000000000009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14</v>
      </c>
      <c r="AV167" s="14" t="s">
        <v>89</v>
      </c>
      <c r="AW167" s="14" t="s">
        <v>35</v>
      </c>
      <c r="AX167" s="14" t="s">
        <v>80</v>
      </c>
      <c r="AY167" s="268" t="s">
        <v>222</v>
      </c>
    </row>
    <row r="168" s="15" customFormat="1">
      <c r="A168" s="15"/>
      <c r="B168" s="269"/>
      <c r="C168" s="270"/>
      <c r="D168" s="249" t="s">
        <v>233</v>
      </c>
      <c r="E168" s="271" t="s">
        <v>1</v>
      </c>
      <c r="F168" s="272" t="s">
        <v>242</v>
      </c>
      <c r="G168" s="270"/>
      <c r="H168" s="273">
        <v>9.9600000000000009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233</v>
      </c>
      <c r="AU168" s="279" t="s">
        <v>14</v>
      </c>
      <c r="AV168" s="15" t="s">
        <v>114</v>
      </c>
      <c r="AW168" s="15" t="s">
        <v>35</v>
      </c>
      <c r="AX168" s="15" t="s">
        <v>87</v>
      </c>
      <c r="AY168" s="279" t="s">
        <v>222</v>
      </c>
    </row>
    <row r="169" s="12" customFormat="1" ht="20.88" customHeight="1">
      <c r="A169" s="12"/>
      <c r="B169" s="213"/>
      <c r="C169" s="214"/>
      <c r="D169" s="215" t="s">
        <v>79</v>
      </c>
      <c r="E169" s="227" t="s">
        <v>316</v>
      </c>
      <c r="F169" s="227" t="s">
        <v>317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SUM(P170:P184)</f>
        <v>0</v>
      </c>
      <c r="Q169" s="221"/>
      <c r="R169" s="222">
        <f>SUM(R170:R184)</f>
        <v>0</v>
      </c>
      <c r="S169" s="221"/>
      <c r="T169" s="223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79</v>
      </c>
      <c r="AU169" s="225" t="s">
        <v>89</v>
      </c>
      <c r="AY169" s="224" t="s">
        <v>222</v>
      </c>
      <c r="BK169" s="226">
        <f>SUM(BK170:BK184)</f>
        <v>0</v>
      </c>
    </row>
    <row r="170" s="2" customFormat="1" ht="33" customHeight="1">
      <c r="A170" s="40"/>
      <c r="B170" s="41"/>
      <c r="C170" s="229" t="s">
        <v>283</v>
      </c>
      <c r="D170" s="229" t="s">
        <v>225</v>
      </c>
      <c r="E170" s="230" t="s">
        <v>327</v>
      </c>
      <c r="F170" s="231" t="s">
        <v>328</v>
      </c>
      <c r="G170" s="232" t="s">
        <v>329</v>
      </c>
      <c r="H170" s="233">
        <v>46.948</v>
      </c>
      <c r="I170" s="234"/>
      <c r="J170" s="235">
        <f>ROUND(I170*H170,2)</f>
        <v>0</v>
      </c>
      <c r="K170" s="231" t="s">
        <v>229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114</v>
      </c>
      <c r="AT170" s="240" t="s">
        <v>225</v>
      </c>
      <c r="AU170" s="240" t="s">
        <v>14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114</v>
      </c>
      <c r="BM170" s="240" t="s">
        <v>3563</v>
      </c>
    </row>
    <row r="171" s="2" customFormat="1">
      <c r="A171" s="40"/>
      <c r="B171" s="41"/>
      <c r="C171" s="42"/>
      <c r="D171" s="242" t="s">
        <v>231</v>
      </c>
      <c r="E171" s="42"/>
      <c r="F171" s="243" t="s">
        <v>331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231</v>
      </c>
      <c r="AU171" s="19" t="s">
        <v>14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3564</v>
      </c>
      <c r="G172" s="259"/>
      <c r="H172" s="262">
        <v>46.948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46.948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16.5" customHeight="1">
      <c r="A174" s="40"/>
      <c r="B174" s="41"/>
      <c r="C174" s="229" t="s">
        <v>293</v>
      </c>
      <c r="D174" s="229" t="s">
        <v>225</v>
      </c>
      <c r="E174" s="230" t="s">
        <v>333</v>
      </c>
      <c r="F174" s="231" t="s">
        <v>334</v>
      </c>
      <c r="G174" s="232" t="s">
        <v>247</v>
      </c>
      <c r="H174" s="233">
        <v>36.042000000000002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3565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337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3562</v>
      </c>
      <c r="G177" s="259"/>
      <c r="H177" s="262">
        <v>9.9600000000000009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14</v>
      </c>
      <c r="AV177" s="14" t="s">
        <v>89</v>
      </c>
      <c r="AW177" s="14" t="s">
        <v>35</v>
      </c>
      <c r="AX177" s="14" t="s">
        <v>80</v>
      </c>
      <c r="AY177" s="268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2993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3566</v>
      </c>
      <c r="G179" s="259"/>
      <c r="H179" s="262">
        <v>26.082000000000001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36.042000000000002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299</v>
      </c>
      <c r="D181" s="229" t="s">
        <v>225</v>
      </c>
      <c r="E181" s="230" t="s">
        <v>342</v>
      </c>
      <c r="F181" s="231" t="s">
        <v>343</v>
      </c>
      <c r="G181" s="232" t="s">
        <v>247</v>
      </c>
      <c r="H181" s="233">
        <v>9.9600000000000009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3567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344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3562</v>
      </c>
      <c r="G183" s="259"/>
      <c r="H183" s="262">
        <v>9.9600000000000009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14</v>
      </c>
      <c r="AV183" s="14" t="s">
        <v>89</v>
      </c>
      <c r="AW183" s="14" t="s">
        <v>35</v>
      </c>
      <c r="AX183" s="14" t="s">
        <v>80</v>
      </c>
      <c r="AY183" s="268" t="s">
        <v>222</v>
      </c>
    </row>
    <row r="184" s="15" customFormat="1">
      <c r="A184" s="15"/>
      <c r="B184" s="269"/>
      <c r="C184" s="270"/>
      <c r="D184" s="249" t="s">
        <v>233</v>
      </c>
      <c r="E184" s="271" t="s">
        <v>1</v>
      </c>
      <c r="F184" s="272" t="s">
        <v>242</v>
      </c>
      <c r="G184" s="270"/>
      <c r="H184" s="273">
        <v>9.9600000000000009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233</v>
      </c>
      <c r="AU184" s="279" t="s">
        <v>14</v>
      </c>
      <c r="AV184" s="15" t="s">
        <v>114</v>
      </c>
      <c r="AW184" s="15" t="s">
        <v>35</v>
      </c>
      <c r="AX184" s="15" t="s">
        <v>87</v>
      </c>
      <c r="AY184" s="279" t="s">
        <v>222</v>
      </c>
    </row>
    <row r="185" s="12" customFormat="1" ht="22.8" customHeight="1">
      <c r="A185" s="12"/>
      <c r="B185" s="213"/>
      <c r="C185" s="214"/>
      <c r="D185" s="215" t="s">
        <v>79</v>
      </c>
      <c r="E185" s="227" t="s">
        <v>89</v>
      </c>
      <c r="F185" s="227" t="s">
        <v>402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P186</f>
        <v>0</v>
      </c>
      <c r="Q185" s="221"/>
      <c r="R185" s="222">
        <f>R186</f>
        <v>2.4591599999999998</v>
      </c>
      <c r="S185" s="221"/>
      <c r="T185" s="22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79</v>
      </c>
      <c r="AU185" s="225" t="s">
        <v>87</v>
      </c>
      <c r="AY185" s="224" t="s">
        <v>222</v>
      </c>
      <c r="BK185" s="226">
        <f>BK186</f>
        <v>0</v>
      </c>
    </row>
    <row r="186" s="12" customFormat="1" ht="20.88" customHeight="1">
      <c r="A186" s="12"/>
      <c r="B186" s="213"/>
      <c r="C186" s="214"/>
      <c r="D186" s="215" t="s">
        <v>79</v>
      </c>
      <c r="E186" s="227" t="s">
        <v>403</v>
      </c>
      <c r="F186" s="227" t="s">
        <v>404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SUM(P187:P191)</f>
        <v>0</v>
      </c>
      <c r="Q186" s="221"/>
      <c r="R186" s="222">
        <f>SUM(R187:R191)</f>
        <v>2.4591599999999998</v>
      </c>
      <c r="S186" s="221"/>
      <c r="T186" s="223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87</v>
      </c>
      <c r="AT186" s="225" t="s">
        <v>79</v>
      </c>
      <c r="AU186" s="225" t="s">
        <v>89</v>
      </c>
      <c r="AY186" s="224" t="s">
        <v>222</v>
      </c>
      <c r="BK186" s="226">
        <f>SUM(BK187:BK191)</f>
        <v>0</v>
      </c>
    </row>
    <row r="187" s="2" customFormat="1" ht="24.15" customHeight="1">
      <c r="A187" s="40"/>
      <c r="B187" s="41"/>
      <c r="C187" s="229" t="s">
        <v>305</v>
      </c>
      <c r="D187" s="229" t="s">
        <v>225</v>
      </c>
      <c r="E187" s="230" t="s">
        <v>3568</v>
      </c>
      <c r="F187" s="231" t="s">
        <v>3569</v>
      </c>
      <c r="G187" s="232" t="s">
        <v>247</v>
      </c>
      <c r="H187" s="233">
        <v>1.242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1.98</v>
      </c>
      <c r="R187" s="238">
        <f>Q187*H187</f>
        <v>2.4591599999999998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3570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3571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14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3572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3573</v>
      </c>
      <c r="G190" s="259"/>
      <c r="H190" s="262">
        <v>1.242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1.242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12" customFormat="1" ht="22.8" customHeight="1">
      <c r="A192" s="12"/>
      <c r="B192" s="213"/>
      <c r="C192" s="214"/>
      <c r="D192" s="215" t="s">
        <v>79</v>
      </c>
      <c r="E192" s="227" t="s">
        <v>305</v>
      </c>
      <c r="F192" s="227" t="s">
        <v>920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P193+P199</f>
        <v>0</v>
      </c>
      <c r="Q192" s="221"/>
      <c r="R192" s="222">
        <f>R193+R199</f>
        <v>0.0064211400000000005</v>
      </c>
      <c r="S192" s="221"/>
      <c r="T192" s="223">
        <f>T193+T199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79</v>
      </c>
      <c r="AU192" s="225" t="s">
        <v>87</v>
      </c>
      <c r="AY192" s="224" t="s">
        <v>222</v>
      </c>
      <c r="BK192" s="226">
        <f>BK193+BK199</f>
        <v>0</v>
      </c>
    </row>
    <row r="193" s="12" customFormat="1" ht="20.88" customHeight="1">
      <c r="A193" s="12"/>
      <c r="B193" s="213"/>
      <c r="C193" s="214"/>
      <c r="D193" s="215" t="s">
        <v>79</v>
      </c>
      <c r="E193" s="227" t="s">
        <v>927</v>
      </c>
      <c r="F193" s="227" t="s">
        <v>3574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SUM(P194:P198)</f>
        <v>0</v>
      </c>
      <c r="Q193" s="221"/>
      <c r="R193" s="222">
        <f>SUM(R194:R198)</f>
        <v>0.0064211400000000005</v>
      </c>
      <c r="S193" s="221"/>
      <c r="T193" s="223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87</v>
      </c>
      <c r="AT193" s="225" t="s">
        <v>79</v>
      </c>
      <c r="AU193" s="225" t="s">
        <v>89</v>
      </c>
      <c r="AY193" s="224" t="s">
        <v>222</v>
      </c>
      <c r="BK193" s="226">
        <f>SUM(BK194:BK198)</f>
        <v>0</v>
      </c>
    </row>
    <row r="194" s="2" customFormat="1" ht="24.15" customHeight="1">
      <c r="A194" s="40"/>
      <c r="B194" s="41"/>
      <c r="C194" s="229" t="s">
        <v>318</v>
      </c>
      <c r="D194" s="229" t="s">
        <v>225</v>
      </c>
      <c r="E194" s="230" t="s">
        <v>3575</v>
      </c>
      <c r="F194" s="231" t="s">
        <v>3576</v>
      </c>
      <c r="G194" s="232" t="s">
        <v>228</v>
      </c>
      <c r="H194" s="233">
        <v>13.662000000000001</v>
      </c>
      <c r="I194" s="234"/>
      <c r="J194" s="235">
        <f>ROUND(I194*H194,2)</f>
        <v>0</v>
      </c>
      <c r="K194" s="231" t="s">
        <v>229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0.00046999999999999999</v>
      </c>
      <c r="R194" s="238">
        <f>Q194*H194</f>
        <v>0.0064211400000000005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114</v>
      </c>
      <c r="AT194" s="240" t="s">
        <v>225</v>
      </c>
      <c r="AU194" s="240" t="s">
        <v>14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3577</v>
      </c>
    </row>
    <row r="195" s="2" customFormat="1">
      <c r="A195" s="40"/>
      <c r="B195" s="41"/>
      <c r="C195" s="42"/>
      <c r="D195" s="242" t="s">
        <v>231</v>
      </c>
      <c r="E195" s="42"/>
      <c r="F195" s="243" t="s">
        <v>3578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231</v>
      </c>
      <c r="AU195" s="19" t="s">
        <v>14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3579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3580</v>
      </c>
      <c r="G197" s="259"/>
      <c r="H197" s="262">
        <v>13.662000000000001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14</v>
      </c>
      <c r="AV197" s="14" t="s">
        <v>89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13.662000000000001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14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12" customFormat="1" ht="20.88" customHeight="1">
      <c r="A199" s="12"/>
      <c r="B199" s="213"/>
      <c r="C199" s="214"/>
      <c r="D199" s="215" t="s">
        <v>79</v>
      </c>
      <c r="E199" s="227" t="s">
        <v>990</v>
      </c>
      <c r="F199" s="227" t="s">
        <v>1000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</f>
        <v>0</v>
      </c>
      <c r="Q199" s="221"/>
      <c r="R199" s="222">
        <f>R200</f>
        <v>0</v>
      </c>
      <c r="S199" s="221"/>
      <c r="T199" s="22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87</v>
      </c>
      <c r="AT199" s="225" t="s">
        <v>79</v>
      </c>
      <c r="AU199" s="225" t="s">
        <v>89</v>
      </c>
      <c r="AY199" s="224" t="s">
        <v>222</v>
      </c>
      <c r="BK199" s="226">
        <f>BK200</f>
        <v>0</v>
      </c>
    </row>
    <row r="200" s="17" customFormat="1" ht="20.88" customHeight="1">
      <c r="A200" s="17"/>
      <c r="B200" s="301"/>
      <c r="C200" s="302"/>
      <c r="D200" s="303" t="s">
        <v>79</v>
      </c>
      <c r="E200" s="303" t="s">
        <v>1001</v>
      </c>
      <c r="F200" s="303" t="s">
        <v>1002</v>
      </c>
      <c r="G200" s="302"/>
      <c r="H200" s="302"/>
      <c r="I200" s="304"/>
      <c r="J200" s="305">
        <f>BK200</f>
        <v>0</v>
      </c>
      <c r="K200" s="302"/>
      <c r="L200" s="306"/>
      <c r="M200" s="307"/>
      <c r="N200" s="308"/>
      <c r="O200" s="308"/>
      <c r="P200" s="309">
        <f>SUM(P201:P202)</f>
        <v>0</v>
      </c>
      <c r="Q200" s="308"/>
      <c r="R200" s="309">
        <f>SUM(R201:R202)</f>
        <v>0</v>
      </c>
      <c r="S200" s="308"/>
      <c r="T200" s="310">
        <f>SUM(T201:T202)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311" t="s">
        <v>87</v>
      </c>
      <c r="AT200" s="312" t="s">
        <v>79</v>
      </c>
      <c r="AU200" s="312" t="s">
        <v>14</v>
      </c>
      <c r="AY200" s="311" t="s">
        <v>222</v>
      </c>
      <c r="BK200" s="313">
        <f>SUM(BK201:BK202)</f>
        <v>0</v>
      </c>
    </row>
    <row r="201" s="2" customFormat="1" ht="24.15" customHeight="1">
      <c r="A201" s="40"/>
      <c r="B201" s="41"/>
      <c r="C201" s="229" t="s">
        <v>326</v>
      </c>
      <c r="D201" s="229" t="s">
        <v>225</v>
      </c>
      <c r="E201" s="230" t="s">
        <v>3581</v>
      </c>
      <c r="F201" s="231" t="s">
        <v>3582</v>
      </c>
      <c r="G201" s="232" t="s">
        <v>329</v>
      </c>
      <c r="H201" s="233">
        <v>2.4660000000000002</v>
      </c>
      <c r="I201" s="234"/>
      <c r="J201" s="235">
        <f>ROUND(I201*H201,2)</f>
        <v>0</v>
      </c>
      <c r="K201" s="231" t="s">
        <v>229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114</v>
      </c>
      <c r="AT201" s="240" t="s">
        <v>225</v>
      </c>
      <c r="AU201" s="240" t="s">
        <v>114</v>
      </c>
      <c r="AY201" s="19" t="s">
        <v>222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87</v>
      </c>
      <c r="BK201" s="241">
        <f>ROUND(I201*H201,2)</f>
        <v>0</v>
      </c>
      <c r="BL201" s="19" t="s">
        <v>114</v>
      </c>
      <c r="BM201" s="240" t="s">
        <v>3583</v>
      </c>
    </row>
    <row r="202" s="2" customFormat="1">
      <c r="A202" s="40"/>
      <c r="B202" s="41"/>
      <c r="C202" s="42"/>
      <c r="D202" s="242" t="s">
        <v>231</v>
      </c>
      <c r="E202" s="42"/>
      <c r="F202" s="243" t="s">
        <v>3584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231</v>
      </c>
      <c r="AU202" s="19" t="s">
        <v>114</v>
      </c>
    </row>
    <row r="203" s="12" customFormat="1" ht="22.8" customHeight="1">
      <c r="A203" s="12"/>
      <c r="B203" s="213"/>
      <c r="C203" s="214"/>
      <c r="D203" s="215" t="s">
        <v>79</v>
      </c>
      <c r="E203" s="227" t="s">
        <v>2399</v>
      </c>
      <c r="F203" s="227" t="s">
        <v>2400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SUM(P204:P227)</f>
        <v>0</v>
      </c>
      <c r="Q203" s="221"/>
      <c r="R203" s="222">
        <f>SUM(R204:R227)</f>
        <v>0</v>
      </c>
      <c r="S203" s="221"/>
      <c r="T203" s="223">
        <f>SUM(T204:T227)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114</v>
      </c>
      <c r="AT203" s="225" t="s">
        <v>79</v>
      </c>
      <c r="AU203" s="225" t="s">
        <v>87</v>
      </c>
      <c r="AY203" s="224" t="s">
        <v>222</v>
      </c>
      <c r="BK203" s="226">
        <f>SUM(BK204:BK227)</f>
        <v>0</v>
      </c>
    </row>
    <row r="204" s="2" customFormat="1" ht="16.5" customHeight="1">
      <c r="A204" s="40"/>
      <c r="B204" s="41"/>
      <c r="C204" s="229" t="s">
        <v>8</v>
      </c>
      <c r="D204" s="229" t="s">
        <v>225</v>
      </c>
      <c r="E204" s="230" t="s">
        <v>3585</v>
      </c>
      <c r="F204" s="231" t="s">
        <v>3586</v>
      </c>
      <c r="G204" s="232" t="s">
        <v>1198</v>
      </c>
      <c r="H204" s="233">
        <v>127.5</v>
      </c>
      <c r="I204" s="234"/>
      <c r="J204" s="235">
        <f>ROUND(I204*H204,2)</f>
        <v>0</v>
      </c>
      <c r="K204" s="231" t="s">
        <v>229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1199</v>
      </c>
      <c r="AT204" s="240" t="s">
        <v>225</v>
      </c>
      <c r="AU204" s="240" t="s">
        <v>89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1199</v>
      </c>
      <c r="BM204" s="240" t="s">
        <v>3587</v>
      </c>
    </row>
    <row r="205" s="2" customFormat="1">
      <c r="A205" s="40"/>
      <c r="B205" s="41"/>
      <c r="C205" s="42"/>
      <c r="D205" s="242" t="s">
        <v>231</v>
      </c>
      <c r="E205" s="42"/>
      <c r="F205" s="243" t="s">
        <v>3588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231</v>
      </c>
      <c r="AU205" s="19" t="s">
        <v>89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3589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89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3590</v>
      </c>
      <c r="G207" s="259"/>
      <c r="H207" s="262">
        <v>127.5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89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127.5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89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16.5" customHeight="1">
      <c r="A209" s="40"/>
      <c r="B209" s="41"/>
      <c r="C209" s="280" t="s">
        <v>243</v>
      </c>
      <c r="D209" s="280" t="s">
        <v>367</v>
      </c>
      <c r="E209" s="281" t="s">
        <v>3591</v>
      </c>
      <c r="F209" s="282" t="s">
        <v>3592</v>
      </c>
      <c r="G209" s="283" t="s">
        <v>477</v>
      </c>
      <c r="H209" s="284">
        <v>1</v>
      </c>
      <c r="I209" s="285"/>
      <c r="J209" s="286">
        <f>ROUND(I209*H209,2)</f>
        <v>0</v>
      </c>
      <c r="K209" s="282" t="s">
        <v>1230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89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3593</v>
      </c>
    </row>
    <row r="210" s="2" customFormat="1">
      <c r="A210" s="40"/>
      <c r="B210" s="41"/>
      <c r="C210" s="42"/>
      <c r="D210" s="249" t="s">
        <v>1184</v>
      </c>
      <c r="E210" s="42"/>
      <c r="F210" s="314" t="s">
        <v>3594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1184</v>
      </c>
      <c r="AU210" s="19" t="s">
        <v>89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1142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89</v>
      </c>
      <c r="AV211" s="14" t="s">
        <v>89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89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2" customFormat="1" ht="21.75" customHeight="1">
      <c r="A213" s="40"/>
      <c r="B213" s="41"/>
      <c r="C213" s="280" t="s">
        <v>349</v>
      </c>
      <c r="D213" s="280" t="s">
        <v>367</v>
      </c>
      <c r="E213" s="281" t="s">
        <v>3595</v>
      </c>
      <c r="F213" s="282" t="s">
        <v>3596</v>
      </c>
      <c r="G213" s="283" t="s">
        <v>477</v>
      </c>
      <c r="H213" s="284">
        <v>1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89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3597</v>
      </c>
    </row>
    <row r="214" s="2" customFormat="1">
      <c r="A214" s="40"/>
      <c r="B214" s="41"/>
      <c r="C214" s="42"/>
      <c r="D214" s="249" t="s">
        <v>1184</v>
      </c>
      <c r="E214" s="42"/>
      <c r="F214" s="314" t="s">
        <v>3598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1184</v>
      </c>
      <c r="AU214" s="19" t="s">
        <v>89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1142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89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89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361</v>
      </c>
      <c r="D217" s="280" t="s">
        <v>367</v>
      </c>
      <c r="E217" s="281" t="s">
        <v>3599</v>
      </c>
      <c r="F217" s="282" t="s">
        <v>3600</v>
      </c>
      <c r="G217" s="283" t="s">
        <v>477</v>
      </c>
      <c r="H217" s="284">
        <v>1</v>
      </c>
      <c r="I217" s="285"/>
      <c r="J217" s="286">
        <f>ROUND(I217*H217,2)</f>
        <v>0</v>
      </c>
      <c r="K217" s="282" t="s">
        <v>1230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89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3601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1142</v>
      </c>
      <c r="G218" s="259"/>
      <c r="H218" s="262">
        <v>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89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1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89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2" customFormat="1" ht="16.5" customHeight="1">
      <c r="A220" s="40"/>
      <c r="B220" s="41"/>
      <c r="C220" s="280" t="s">
        <v>267</v>
      </c>
      <c r="D220" s="280" t="s">
        <v>367</v>
      </c>
      <c r="E220" s="281" t="s">
        <v>3602</v>
      </c>
      <c r="F220" s="282" t="s">
        <v>3603</v>
      </c>
      <c r="G220" s="283" t="s">
        <v>477</v>
      </c>
      <c r="H220" s="284">
        <v>1</v>
      </c>
      <c r="I220" s="285"/>
      <c r="J220" s="286">
        <f>ROUND(I220*H220,2)</f>
        <v>0</v>
      </c>
      <c r="K220" s="282" t="s">
        <v>1230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299</v>
      </c>
      <c r="AT220" s="240" t="s">
        <v>367</v>
      </c>
      <c r="AU220" s="240" t="s">
        <v>89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3604</v>
      </c>
    </row>
    <row r="221" s="2" customFormat="1">
      <c r="A221" s="40"/>
      <c r="B221" s="41"/>
      <c r="C221" s="42"/>
      <c r="D221" s="249" t="s">
        <v>1184</v>
      </c>
      <c r="E221" s="42"/>
      <c r="F221" s="314" t="s">
        <v>3605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1184</v>
      </c>
      <c r="AU221" s="19" t="s">
        <v>89</v>
      </c>
    </row>
    <row r="222" s="14" customFormat="1">
      <c r="A222" s="14"/>
      <c r="B222" s="258"/>
      <c r="C222" s="259"/>
      <c r="D222" s="249" t="s">
        <v>233</v>
      </c>
      <c r="E222" s="260" t="s">
        <v>1</v>
      </c>
      <c r="F222" s="261" t="s">
        <v>1142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233</v>
      </c>
      <c r="AU222" s="268" t="s">
        <v>89</v>
      </c>
      <c r="AV222" s="14" t="s">
        <v>89</v>
      </c>
      <c r="AW222" s="14" t="s">
        <v>35</v>
      </c>
      <c r="AX222" s="14" t="s">
        <v>80</v>
      </c>
      <c r="AY222" s="268" t="s">
        <v>222</v>
      </c>
    </row>
    <row r="223" s="15" customFormat="1">
      <c r="A223" s="15"/>
      <c r="B223" s="269"/>
      <c r="C223" s="270"/>
      <c r="D223" s="249" t="s">
        <v>233</v>
      </c>
      <c r="E223" s="271" t="s">
        <v>1</v>
      </c>
      <c r="F223" s="272" t="s">
        <v>242</v>
      </c>
      <c r="G223" s="270"/>
      <c r="H223" s="273">
        <v>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233</v>
      </c>
      <c r="AU223" s="279" t="s">
        <v>89</v>
      </c>
      <c r="AV223" s="15" t="s">
        <v>114</v>
      </c>
      <c r="AW223" s="15" t="s">
        <v>35</v>
      </c>
      <c r="AX223" s="15" t="s">
        <v>87</v>
      </c>
      <c r="AY223" s="279" t="s">
        <v>222</v>
      </c>
    </row>
    <row r="224" s="2" customFormat="1" ht="16.5" customHeight="1">
      <c r="A224" s="40"/>
      <c r="B224" s="41"/>
      <c r="C224" s="280" t="s">
        <v>316</v>
      </c>
      <c r="D224" s="280" t="s">
        <v>367</v>
      </c>
      <c r="E224" s="281" t="s">
        <v>3606</v>
      </c>
      <c r="F224" s="282" t="s">
        <v>3607</v>
      </c>
      <c r="G224" s="283" t="s">
        <v>247</v>
      </c>
      <c r="H224" s="284">
        <v>22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89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3608</v>
      </c>
    </row>
    <row r="225" s="2" customFormat="1">
      <c r="A225" s="40"/>
      <c r="B225" s="41"/>
      <c r="C225" s="42"/>
      <c r="D225" s="249" t="s">
        <v>1184</v>
      </c>
      <c r="E225" s="42"/>
      <c r="F225" s="314" t="s">
        <v>3609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1184</v>
      </c>
      <c r="AU225" s="19" t="s">
        <v>89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3610</v>
      </c>
      <c r="G226" s="259"/>
      <c r="H226" s="262">
        <v>22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89</v>
      </c>
      <c r="AV226" s="14" t="s">
        <v>89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22</v>
      </c>
      <c r="I227" s="274"/>
      <c r="J227" s="270"/>
      <c r="K227" s="270"/>
      <c r="L227" s="275"/>
      <c r="M227" s="315"/>
      <c r="N227" s="316"/>
      <c r="O227" s="316"/>
      <c r="P227" s="316"/>
      <c r="Q227" s="316"/>
      <c r="R227" s="316"/>
      <c r="S227" s="316"/>
      <c r="T227" s="31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89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AogG/6NfOAU9seV1i1d6piH9CXkuBUr1MKxLbJZ2b8jRZ9rg85uKF1pd4CtD6S4WXsL4jDmqaPnusBiKavedhQ==" hashValue="kNr0goUOy/6Xm84Kjt8v+nTtM3SdbS1S69uN7l3ybrbuJ4hgYJPHTVir/Cfu0GwDtVrUL3uT0/T2z0fvUiC/NA==" algorithmName="SHA-512" password="CC35"/>
  <autoFilter ref="C135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hyperlinks>
    <hyperlink ref="F141" r:id="rId1" display="https://podminky.urs.cz/item/CS_URS_2024_01/131213702"/>
    <hyperlink ref="F149" r:id="rId2" display="https://podminky.urs.cz/item/CS_URS_2024_01/162251101"/>
    <hyperlink ref="F156" r:id="rId3" display="https://podminky.urs.cz/item/CS_URS_2024_01/162751117"/>
    <hyperlink ref="F160" r:id="rId4" display="https://podminky.urs.cz/item/CS_URS_2024_01/162751119"/>
    <hyperlink ref="F165" r:id="rId5" display="https://podminky.urs.cz/item/CS_URS_2024_01/167151101"/>
    <hyperlink ref="F171" r:id="rId6" display="https://podminky.urs.cz/item/CS_URS_2024_01/171201231"/>
    <hyperlink ref="F175" r:id="rId7" display="https://podminky.urs.cz/item/CS_URS_2024_01/171251201"/>
    <hyperlink ref="F182" r:id="rId8" display="https://podminky.urs.cz/item/CS_URS_2024_01/174151101"/>
    <hyperlink ref="F188" r:id="rId9" display="https://podminky.urs.cz/item/CS_URS_2024_01/271572211"/>
    <hyperlink ref="F195" r:id="rId10" display="https://podminky.urs.cz/item/CS_URS_2024_01/919726122"/>
    <hyperlink ref="F202" r:id="rId11" display="https://podminky.urs.cz/item/CS_URS_2024_01/998142251"/>
    <hyperlink ref="F205" r:id="rId12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3611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ROUND(J145,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ROUND((SUM(BE145:BE390)),  2)</f>
        <v>0</v>
      </c>
      <c r="G37" s="40"/>
      <c r="H37" s="40"/>
      <c r="I37" s="167">
        <v>0.20999999999999999</v>
      </c>
      <c r="J37" s="166">
        <f>ROUND(((SUM(BE145:BE390))*I37),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ROUND((SUM(BF145:BF390)),  2)</f>
        <v>0</v>
      </c>
      <c r="G38" s="40"/>
      <c r="H38" s="40"/>
      <c r="I38" s="167">
        <v>0.12</v>
      </c>
      <c r="J38" s="166">
        <f>ROUND(((SUM(BF145:BF390))*I38),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ROUND((SUM(BG145:BG390)),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ROUND((SUM(BH145:BH390)),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ROUND((SUM(BI145:BI390)),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D.1.4.3.4 - Využití dešťové vody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J145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171</v>
      </c>
      <c r="E106" s="199"/>
      <c r="F106" s="199"/>
      <c r="G106" s="199"/>
      <c r="H106" s="199"/>
      <c r="I106" s="199"/>
      <c r="J106" s="200">
        <f>J220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2969</v>
      </c>
      <c r="E107" s="199"/>
      <c r="F107" s="199"/>
      <c r="G107" s="199"/>
      <c r="H107" s="199"/>
      <c r="I107" s="199"/>
      <c r="J107" s="200">
        <f>J221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173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174</v>
      </c>
      <c r="E109" s="199"/>
      <c r="F109" s="199"/>
      <c r="G109" s="199"/>
      <c r="H109" s="199"/>
      <c r="I109" s="199"/>
      <c r="J109" s="200">
        <f>J234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2970</v>
      </c>
      <c r="E110" s="199"/>
      <c r="F110" s="199"/>
      <c r="G110" s="199"/>
      <c r="H110" s="199"/>
      <c r="I110" s="199"/>
      <c r="J110" s="200">
        <f>J240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2971</v>
      </c>
      <c r="E111" s="199"/>
      <c r="F111" s="199"/>
      <c r="G111" s="199"/>
      <c r="H111" s="199"/>
      <c r="I111" s="199"/>
      <c r="J111" s="200">
        <f>J241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178</v>
      </c>
      <c r="E112" s="199"/>
      <c r="F112" s="199"/>
      <c r="G112" s="199"/>
      <c r="H112" s="199"/>
      <c r="I112" s="199"/>
      <c r="J112" s="200">
        <f>J252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2773</v>
      </c>
      <c r="E113" s="199"/>
      <c r="F113" s="199"/>
      <c r="G113" s="199"/>
      <c r="H113" s="199"/>
      <c r="I113" s="199"/>
      <c r="J113" s="200">
        <f>J253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181</v>
      </c>
      <c r="E114" s="199"/>
      <c r="F114" s="199"/>
      <c r="G114" s="199"/>
      <c r="H114" s="199"/>
      <c r="I114" s="199"/>
      <c r="J114" s="200">
        <f>J259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7"/>
      <c r="C115" s="135"/>
      <c r="D115" s="198" t="s">
        <v>2774</v>
      </c>
      <c r="E115" s="199"/>
      <c r="F115" s="199"/>
      <c r="G115" s="199"/>
      <c r="H115" s="199"/>
      <c r="I115" s="199"/>
      <c r="J115" s="200">
        <f>J260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7"/>
      <c r="C116" s="135"/>
      <c r="D116" s="198" t="s">
        <v>182</v>
      </c>
      <c r="E116" s="199"/>
      <c r="F116" s="199"/>
      <c r="G116" s="199"/>
      <c r="H116" s="199"/>
      <c r="I116" s="199"/>
      <c r="J116" s="200">
        <f>J269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183</v>
      </c>
      <c r="E117" s="194"/>
      <c r="F117" s="194"/>
      <c r="G117" s="194"/>
      <c r="H117" s="194"/>
      <c r="I117" s="194"/>
      <c r="J117" s="195">
        <f>J272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5"/>
      <c r="D118" s="198" t="s">
        <v>2972</v>
      </c>
      <c r="E118" s="199"/>
      <c r="F118" s="199"/>
      <c r="G118" s="199"/>
      <c r="H118" s="199"/>
      <c r="I118" s="199"/>
      <c r="J118" s="200">
        <f>J273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2973</v>
      </c>
      <c r="E119" s="199"/>
      <c r="F119" s="199"/>
      <c r="G119" s="199"/>
      <c r="H119" s="199"/>
      <c r="I119" s="199"/>
      <c r="J119" s="200">
        <f>J349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189</v>
      </c>
      <c r="E120" s="199"/>
      <c r="F120" s="199"/>
      <c r="G120" s="199"/>
      <c r="H120" s="199"/>
      <c r="I120" s="199"/>
      <c r="J120" s="200">
        <f>J362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1"/>
      <c r="C121" s="192"/>
      <c r="D121" s="193" t="s">
        <v>206</v>
      </c>
      <c r="E121" s="194"/>
      <c r="F121" s="194"/>
      <c r="G121" s="194"/>
      <c r="H121" s="194"/>
      <c r="I121" s="194"/>
      <c r="J121" s="195">
        <f>J381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207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Výstavba výjezdové základny ZZS KVK v Lubech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150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1" customFormat="1" ht="16.5" customHeight="1">
      <c r="B133" s="23"/>
      <c r="C133" s="24"/>
      <c r="D133" s="24"/>
      <c r="E133" s="186" t="s">
        <v>151</v>
      </c>
      <c r="F133" s="24"/>
      <c r="G133" s="24"/>
      <c r="H133" s="24"/>
      <c r="I133" s="24"/>
      <c r="J133" s="24"/>
      <c r="K133" s="24"/>
      <c r="L133" s="22"/>
    </row>
    <row r="134" s="1" customFormat="1" ht="12" customHeight="1">
      <c r="B134" s="23"/>
      <c r="C134" s="34" t="s">
        <v>152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322" t="s">
        <v>2612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2967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E13</f>
        <v>D.1.4.3.4 - Využití dešťové vody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F16</f>
        <v>Luby</v>
      </c>
      <c r="G139" s="42"/>
      <c r="H139" s="42"/>
      <c r="I139" s="34" t="s">
        <v>22</v>
      </c>
      <c r="J139" s="81" t="str">
        <f>IF(J16="","",J16)</f>
        <v>29. 5. 2024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4" t="s">
        <v>24</v>
      </c>
      <c r="D141" s="42"/>
      <c r="E141" s="42"/>
      <c r="F141" s="29" t="str">
        <f>E19</f>
        <v>Zdravotnická záchranná služba KVK, p. o.</v>
      </c>
      <c r="G141" s="42"/>
      <c r="H141" s="42"/>
      <c r="I141" s="34" t="s">
        <v>31</v>
      </c>
      <c r="J141" s="38" t="str">
        <f>E25</f>
        <v>PR architekti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29</v>
      </c>
      <c r="D142" s="42"/>
      <c r="E142" s="42"/>
      <c r="F142" s="29" t="str">
        <f>IF(E22="","",E22)</f>
        <v>Vyplň údaj</v>
      </c>
      <c r="G142" s="42"/>
      <c r="H142" s="42"/>
      <c r="I142" s="34" t="s">
        <v>36</v>
      </c>
      <c r="J142" s="38" t="str">
        <f>E28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2"/>
      <c r="B144" s="203"/>
      <c r="C144" s="204" t="s">
        <v>208</v>
      </c>
      <c r="D144" s="205" t="s">
        <v>65</v>
      </c>
      <c r="E144" s="205" t="s">
        <v>61</v>
      </c>
      <c r="F144" s="205" t="s">
        <v>62</v>
      </c>
      <c r="G144" s="205" t="s">
        <v>209</v>
      </c>
      <c r="H144" s="205" t="s">
        <v>210</v>
      </c>
      <c r="I144" s="205" t="s">
        <v>211</v>
      </c>
      <c r="J144" s="205" t="s">
        <v>156</v>
      </c>
      <c r="K144" s="206" t="s">
        <v>212</v>
      </c>
      <c r="L144" s="207"/>
      <c r="M144" s="102" t="s">
        <v>1</v>
      </c>
      <c r="N144" s="103" t="s">
        <v>44</v>
      </c>
      <c r="O144" s="103" t="s">
        <v>213</v>
      </c>
      <c r="P144" s="103" t="s">
        <v>214</v>
      </c>
      <c r="Q144" s="103" t="s">
        <v>215</v>
      </c>
      <c r="R144" s="103" t="s">
        <v>216</v>
      </c>
      <c r="S144" s="103" t="s">
        <v>217</v>
      </c>
      <c r="T144" s="104" t="s">
        <v>218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40"/>
      <c r="B145" s="41"/>
      <c r="C145" s="109" t="s">
        <v>219</v>
      </c>
      <c r="D145" s="42"/>
      <c r="E145" s="42"/>
      <c r="F145" s="42"/>
      <c r="G145" s="42"/>
      <c r="H145" s="42"/>
      <c r="I145" s="42"/>
      <c r="J145" s="208">
        <f>BK145</f>
        <v>0</v>
      </c>
      <c r="K145" s="42"/>
      <c r="L145" s="46"/>
      <c r="M145" s="105"/>
      <c r="N145" s="209"/>
      <c r="O145" s="106"/>
      <c r="P145" s="210">
        <f>P146+P272+P381</f>
        <v>0</v>
      </c>
      <c r="Q145" s="106"/>
      <c r="R145" s="210">
        <f>R146+R272+R381</f>
        <v>7.89175045</v>
      </c>
      <c r="S145" s="106"/>
      <c r="T145" s="211">
        <f>T146+T272+T381</f>
        <v>0.087999999999999995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79</v>
      </c>
      <c r="AU145" s="19" t="s">
        <v>158</v>
      </c>
      <c r="BK145" s="212">
        <f>BK146+BK272+BK381</f>
        <v>0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220</v>
      </c>
      <c r="F146" s="216" t="s">
        <v>221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P147+P220+P233+P240+P252</f>
        <v>0</v>
      </c>
      <c r="Q146" s="221"/>
      <c r="R146" s="222">
        <f>R147+R220+R233+R240+R252</f>
        <v>7.7914124500000002</v>
      </c>
      <c r="S146" s="221"/>
      <c r="T146" s="223">
        <f>T147+T220+T233+T240+T252</f>
        <v>0.087999999999999995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87</v>
      </c>
      <c r="AT146" s="225" t="s">
        <v>79</v>
      </c>
      <c r="AU146" s="225" t="s">
        <v>80</v>
      </c>
      <c r="AY146" s="224" t="s">
        <v>222</v>
      </c>
      <c r="BK146" s="226">
        <f>BK147+BK220+BK233+BK240+BK252</f>
        <v>0</v>
      </c>
    </row>
    <row r="147" s="12" customFormat="1" ht="22.8" customHeight="1">
      <c r="A147" s="12"/>
      <c r="B147" s="213"/>
      <c r="C147" s="214"/>
      <c r="D147" s="215" t="s">
        <v>79</v>
      </c>
      <c r="E147" s="227" t="s">
        <v>87</v>
      </c>
      <c r="F147" s="227" t="s">
        <v>223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P148+P158+P187</f>
        <v>0</v>
      </c>
      <c r="Q147" s="221"/>
      <c r="R147" s="222">
        <f>R148+R158+R187</f>
        <v>4.6799999999999997</v>
      </c>
      <c r="S147" s="221"/>
      <c r="T147" s="223">
        <f>T148+T158+T187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87</v>
      </c>
      <c r="AY147" s="224" t="s">
        <v>222</v>
      </c>
      <c r="BK147" s="226">
        <f>BK148+BK158+BK187</f>
        <v>0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243</v>
      </c>
      <c r="F148" s="227" t="s">
        <v>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89</v>
      </c>
      <c r="AY148" s="224" t="s">
        <v>222</v>
      </c>
      <c r="BK148" s="226">
        <f>SUM(BK149:BK157)</f>
        <v>0</v>
      </c>
    </row>
    <row r="149" s="2" customFormat="1" ht="33" customHeight="1">
      <c r="A149" s="40"/>
      <c r="B149" s="41"/>
      <c r="C149" s="229" t="s">
        <v>87</v>
      </c>
      <c r="D149" s="229" t="s">
        <v>225</v>
      </c>
      <c r="E149" s="230" t="s">
        <v>2974</v>
      </c>
      <c r="F149" s="231" t="s">
        <v>2975</v>
      </c>
      <c r="G149" s="232" t="s">
        <v>247</v>
      </c>
      <c r="H149" s="233">
        <v>9.3599999999999994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3612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2978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3613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237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3614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3615</v>
      </c>
      <c r="G156" s="259"/>
      <c r="H156" s="262">
        <v>9.3599999999999994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14</v>
      </c>
      <c r="AV156" s="14" t="s">
        <v>89</v>
      </c>
      <c r="AW156" s="14" t="s">
        <v>35</v>
      </c>
      <c r="AX156" s="14" t="s">
        <v>80</v>
      </c>
      <c r="AY156" s="268" t="s">
        <v>222</v>
      </c>
    </row>
    <row r="157" s="15" customFormat="1">
      <c r="A157" s="15"/>
      <c r="B157" s="269"/>
      <c r="C157" s="270"/>
      <c r="D157" s="249" t="s">
        <v>233</v>
      </c>
      <c r="E157" s="271" t="s">
        <v>1</v>
      </c>
      <c r="F157" s="272" t="s">
        <v>242</v>
      </c>
      <c r="G157" s="270"/>
      <c r="H157" s="273">
        <v>9.3599999999999994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233</v>
      </c>
      <c r="AU157" s="279" t="s">
        <v>14</v>
      </c>
      <c r="AV157" s="15" t="s">
        <v>114</v>
      </c>
      <c r="AW157" s="15" t="s">
        <v>35</v>
      </c>
      <c r="AX157" s="15" t="s">
        <v>87</v>
      </c>
      <c r="AY157" s="279" t="s">
        <v>222</v>
      </c>
    </row>
    <row r="158" s="12" customFormat="1" ht="20.88" customHeight="1">
      <c r="A158" s="12"/>
      <c r="B158" s="213"/>
      <c r="C158" s="214"/>
      <c r="D158" s="215" t="s">
        <v>79</v>
      </c>
      <c r="E158" s="227" t="s">
        <v>267</v>
      </c>
      <c r="F158" s="227" t="s">
        <v>268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SUM(P159:P186)</f>
        <v>0</v>
      </c>
      <c r="Q158" s="221"/>
      <c r="R158" s="222">
        <f>SUM(R159:R186)</f>
        <v>0</v>
      </c>
      <c r="S158" s="221"/>
      <c r="T158" s="223">
        <f>SUM(T159:T186)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79</v>
      </c>
      <c r="AU158" s="225" t="s">
        <v>89</v>
      </c>
      <c r="AY158" s="224" t="s">
        <v>222</v>
      </c>
      <c r="BK158" s="226">
        <f>SUM(BK159:BK186)</f>
        <v>0</v>
      </c>
    </row>
    <row r="159" s="2" customFormat="1" ht="24.15" customHeight="1">
      <c r="A159" s="40"/>
      <c r="B159" s="41"/>
      <c r="C159" s="229" t="s">
        <v>89</v>
      </c>
      <c r="D159" s="229" t="s">
        <v>225</v>
      </c>
      <c r="E159" s="230" t="s">
        <v>269</v>
      </c>
      <c r="F159" s="231" t="s">
        <v>270</v>
      </c>
      <c r="G159" s="232" t="s">
        <v>247</v>
      </c>
      <c r="H159" s="233">
        <v>6.2400000000000002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114</v>
      </c>
      <c r="AT159" s="240" t="s">
        <v>225</v>
      </c>
      <c r="AU159" s="240" t="s">
        <v>14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114</v>
      </c>
      <c r="BM159" s="240" t="s">
        <v>114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272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273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3616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3617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3618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2985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3619</v>
      </c>
      <c r="G166" s="259"/>
      <c r="H166" s="262">
        <v>6.2400000000000002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14</v>
      </c>
      <c r="AV166" s="14" t="s">
        <v>89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6.2400000000000002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14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37.8" customHeight="1">
      <c r="A168" s="40"/>
      <c r="B168" s="41"/>
      <c r="C168" s="229" t="s">
        <v>14</v>
      </c>
      <c r="D168" s="229" t="s">
        <v>225</v>
      </c>
      <c r="E168" s="230" t="s">
        <v>294</v>
      </c>
      <c r="F168" s="231" t="s">
        <v>295</v>
      </c>
      <c r="G168" s="232" t="s">
        <v>247</v>
      </c>
      <c r="H168" s="233">
        <v>3.1200000000000001</v>
      </c>
      <c r="I168" s="234"/>
      <c r="J168" s="235">
        <f>ROUND(I168*H168,2)</f>
        <v>0</v>
      </c>
      <c r="K168" s="231" t="s">
        <v>229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114</v>
      </c>
      <c r="AT168" s="240" t="s">
        <v>225</v>
      </c>
      <c r="AU168" s="240" t="s">
        <v>14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114</v>
      </c>
      <c r="BM168" s="240" t="s">
        <v>283</v>
      </c>
    </row>
    <row r="169" s="2" customFormat="1">
      <c r="A169" s="40"/>
      <c r="B169" s="41"/>
      <c r="C169" s="42"/>
      <c r="D169" s="242" t="s">
        <v>231</v>
      </c>
      <c r="E169" s="42"/>
      <c r="F169" s="243" t="s">
        <v>297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231</v>
      </c>
      <c r="AU169" s="19" t="s">
        <v>14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234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2978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3" customFormat="1">
      <c r="A172" s="13"/>
      <c r="B172" s="247"/>
      <c r="C172" s="248"/>
      <c r="D172" s="249" t="s">
        <v>233</v>
      </c>
      <c r="E172" s="250" t="s">
        <v>1</v>
      </c>
      <c r="F172" s="251" t="s">
        <v>237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233</v>
      </c>
      <c r="AU172" s="257" t="s">
        <v>14</v>
      </c>
      <c r="AV172" s="13" t="s">
        <v>87</v>
      </c>
      <c r="AW172" s="13" t="s">
        <v>35</v>
      </c>
      <c r="AX172" s="13" t="s">
        <v>80</v>
      </c>
      <c r="AY172" s="257" t="s">
        <v>222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3620</v>
      </c>
      <c r="G173" s="259"/>
      <c r="H173" s="262">
        <v>3.1200000000000001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14</v>
      </c>
      <c r="AV173" s="14" t="s">
        <v>89</v>
      </c>
      <c r="AW173" s="14" t="s">
        <v>35</v>
      </c>
      <c r="AX173" s="14" t="s">
        <v>80</v>
      </c>
      <c r="AY173" s="268" t="s">
        <v>222</v>
      </c>
    </row>
    <row r="174" s="15" customFormat="1">
      <c r="A174" s="15"/>
      <c r="B174" s="269"/>
      <c r="C174" s="270"/>
      <c r="D174" s="249" t="s">
        <v>233</v>
      </c>
      <c r="E174" s="271" t="s">
        <v>1</v>
      </c>
      <c r="F174" s="272" t="s">
        <v>242</v>
      </c>
      <c r="G174" s="270"/>
      <c r="H174" s="273">
        <v>3.1200000000000001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233</v>
      </c>
      <c r="AU174" s="279" t="s">
        <v>14</v>
      </c>
      <c r="AV174" s="15" t="s">
        <v>114</v>
      </c>
      <c r="AW174" s="15" t="s">
        <v>35</v>
      </c>
      <c r="AX174" s="15" t="s">
        <v>87</v>
      </c>
      <c r="AY174" s="279" t="s">
        <v>222</v>
      </c>
    </row>
    <row r="175" s="2" customFormat="1" ht="37.8" customHeight="1">
      <c r="A175" s="40"/>
      <c r="B175" s="41"/>
      <c r="C175" s="229" t="s">
        <v>114</v>
      </c>
      <c r="D175" s="229" t="s">
        <v>225</v>
      </c>
      <c r="E175" s="230" t="s">
        <v>300</v>
      </c>
      <c r="F175" s="231" t="s">
        <v>301</v>
      </c>
      <c r="G175" s="232" t="s">
        <v>247</v>
      </c>
      <c r="H175" s="233">
        <v>34.32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299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303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234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2978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237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3621</v>
      </c>
      <c r="G180" s="259"/>
      <c r="H180" s="262">
        <v>34.32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14</v>
      </c>
      <c r="AV180" s="14" t="s">
        <v>89</v>
      </c>
      <c r="AW180" s="14" t="s">
        <v>35</v>
      </c>
      <c r="AX180" s="14" t="s">
        <v>80</v>
      </c>
      <c r="AY180" s="268" t="s">
        <v>222</v>
      </c>
    </row>
    <row r="181" s="15" customFormat="1">
      <c r="A181" s="15"/>
      <c r="B181" s="269"/>
      <c r="C181" s="270"/>
      <c r="D181" s="249" t="s">
        <v>233</v>
      </c>
      <c r="E181" s="271" t="s">
        <v>1</v>
      </c>
      <c r="F181" s="272" t="s">
        <v>242</v>
      </c>
      <c r="G181" s="270"/>
      <c r="H181" s="273">
        <v>34.32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233</v>
      </c>
      <c r="AU181" s="279" t="s">
        <v>14</v>
      </c>
      <c r="AV181" s="15" t="s">
        <v>114</v>
      </c>
      <c r="AW181" s="15" t="s">
        <v>35</v>
      </c>
      <c r="AX181" s="15" t="s">
        <v>87</v>
      </c>
      <c r="AY181" s="279" t="s">
        <v>222</v>
      </c>
    </row>
    <row r="182" s="2" customFormat="1" ht="24.15" customHeight="1">
      <c r="A182" s="40"/>
      <c r="B182" s="41"/>
      <c r="C182" s="229" t="s">
        <v>276</v>
      </c>
      <c r="D182" s="229" t="s">
        <v>225</v>
      </c>
      <c r="E182" s="230" t="s">
        <v>306</v>
      </c>
      <c r="F182" s="231" t="s">
        <v>307</v>
      </c>
      <c r="G182" s="232" t="s">
        <v>247</v>
      </c>
      <c r="H182" s="233">
        <v>6.2400000000000002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114</v>
      </c>
      <c r="AT182" s="240" t="s">
        <v>225</v>
      </c>
      <c r="AU182" s="240" t="s">
        <v>14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114</v>
      </c>
      <c r="BM182" s="240" t="s">
        <v>318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309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14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311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3619</v>
      </c>
      <c r="G185" s="259"/>
      <c r="H185" s="262">
        <v>6.2400000000000002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14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5" customFormat="1">
      <c r="A186" s="15"/>
      <c r="B186" s="269"/>
      <c r="C186" s="270"/>
      <c r="D186" s="249" t="s">
        <v>233</v>
      </c>
      <c r="E186" s="271" t="s">
        <v>1</v>
      </c>
      <c r="F186" s="272" t="s">
        <v>242</v>
      </c>
      <c r="G186" s="270"/>
      <c r="H186" s="273">
        <v>6.2400000000000002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233</v>
      </c>
      <c r="AU186" s="279" t="s">
        <v>14</v>
      </c>
      <c r="AV186" s="15" t="s">
        <v>114</v>
      </c>
      <c r="AW186" s="15" t="s">
        <v>35</v>
      </c>
      <c r="AX186" s="15" t="s">
        <v>87</v>
      </c>
      <c r="AY186" s="279" t="s">
        <v>222</v>
      </c>
    </row>
    <row r="187" s="12" customFormat="1" ht="20.88" customHeight="1">
      <c r="A187" s="12"/>
      <c r="B187" s="213"/>
      <c r="C187" s="214"/>
      <c r="D187" s="215" t="s">
        <v>79</v>
      </c>
      <c r="E187" s="227" t="s">
        <v>316</v>
      </c>
      <c r="F187" s="227" t="s">
        <v>317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SUM(P188:P219)</f>
        <v>0</v>
      </c>
      <c r="Q187" s="221"/>
      <c r="R187" s="222">
        <f>SUM(R188:R219)</f>
        <v>4.6799999999999997</v>
      </c>
      <c r="S187" s="221"/>
      <c r="T187" s="223">
        <f>SUM(T188:T219)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87</v>
      </c>
      <c r="AT187" s="225" t="s">
        <v>79</v>
      </c>
      <c r="AU187" s="225" t="s">
        <v>89</v>
      </c>
      <c r="AY187" s="224" t="s">
        <v>222</v>
      </c>
      <c r="BK187" s="226">
        <f>SUM(BK188:BK219)</f>
        <v>0</v>
      </c>
    </row>
    <row r="188" s="2" customFormat="1" ht="33" customHeight="1">
      <c r="A188" s="40"/>
      <c r="B188" s="41"/>
      <c r="C188" s="229" t="s">
        <v>283</v>
      </c>
      <c r="D188" s="229" t="s">
        <v>225</v>
      </c>
      <c r="E188" s="230" t="s">
        <v>327</v>
      </c>
      <c r="F188" s="231" t="s">
        <v>328</v>
      </c>
      <c r="G188" s="232" t="s">
        <v>329</v>
      </c>
      <c r="H188" s="233">
        <v>5.6159999999999997</v>
      </c>
      <c r="I188" s="234"/>
      <c r="J188" s="235">
        <f>ROUND(I188*H188,2)</f>
        <v>0</v>
      </c>
      <c r="K188" s="231" t="s">
        <v>229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114</v>
      </c>
      <c r="AT188" s="240" t="s">
        <v>225</v>
      </c>
      <c r="AU188" s="240" t="s">
        <v>14</v>
      </c>
      <c r="AY188" s="19" t="s">
        <v>222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87</v>
      </c>
      <c r="BK188" s="241">
        <f>ROUND(I188*H188,2)</f>
        <v>0</v>
      </c>
      <c r="BL188" s="19" t="s">
        <v>114</v>
      </c>
      <c r="BM188" s="240" t="s">
        <v>8</v>
      </c>
    </row>
    <row r="189" s="2" customFormat="1">
      <c r="A189" s="40"/>
      <c r="B189" s="41"/>
      <c r="C189" s="42"/>
      <c r="D189" s="242" t="s">
        <v>231</v>
      </c>
      <c r="E189" s="42"/>
      <c r="F189" s="243" t="s">
        <v>331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231</v>
      </c>
      <c r="AU189" s="19" t="s">
        <v>14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3622</v>
      </c>
      <c r="G190" s="259"/>
      <c r="H190" s="262">
        <v>5.6159999999999997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14</v>
      </c>
      <c r="AV190" s="14" t="s">
        <v>89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5.6159999999999997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2" customFormat="1" ht="16.5" customHeight="1">
      <c r="A192" s="40"/>
      <c r="B192" s="41"/>
      <c r="C192" s="229" t="s">
        <v>293</v>
      </c>
      <c r="D192" s="229" t="s">
        <v>225</v>
      </c>
      <c r="E192" s="230" t="s">
        <v>333</v>
      </c>
      <c r="F192" s="231" t="s">
        <v>334</v>
      </c>
      <c r="G192" s="232" t="s">
        <v>247</v>
      </c>
      <c r="H192" s="233">
        <v>9.3599999999999994</v>
      </c>
      <c r="I192" s="234"/>
      <c r="J192" s="235">
        <f>ROUND(I192*H192,2)</f>
        <v>0</v>
      </c>
      <c r="K192" s="231" t="s">
        <v>229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114</v>
      </c>
      <c r="AT192" s="240" t="s">
        <v>225</v>
      </c>
      <c r="AU192" s="240" t="s">
        <v>14</v>
      </c>
      <c r="AY192" s="19" t="s">
        <v>222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87</v>
      </c>
      <c r="BK192" s="241">
        <f>ROUND(I192*H192,2)</f>
        <v>0</v>
      </c>
      <c r="BL192" s="19" t="s">
        <v>114</v>
      </c>
      <c r="BM192" s="240" t="s">
        <v>349</v>
      </c>
    </row>
    <row r="193" s="2" customFormat="1">
      <c r="A193" s="40"/>
      <c r="B193" s="41"/>
      <c r="C193" s="42"/>
      <c r="D193" s="242" t="s">
        <v>231</v>
      </c>
      <c r="E193" s="42"/>
      <c r="F193" s="243" t="s">
        <v>336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231</v>
      </c>
      <c r="AU193" s="19" t="s">
        <v>14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337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3619</v>
      </c>
      <c r="G195" s="259"/>
      <c r="H195" s="262">
        <v>6.2400000000000002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14</v>
      </c>
      <c r="AV195" s="14" t="s">
        <v>89</v>
      </c>
      <c r="AW195" s="14" t="s">
        <v>35</v>
      </c>
      <c r="AX195" s="14" t="s">
        <v>80</v>
      </c>
      <c r="AY195" s="268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2993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3623</v>
      </c>
      <c r="G197" s="259"/>
      <c r="H197" s="262">
        <v>3.1200000000000001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14</v>
      </c>
      <c r="AV197" s="14" t="s">
        <v>89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9.3599999999999994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14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2" customFormat="1" ht="24.15" customHeight="1">
      <c r="A199" s="40"/>
      <c r="B199" s="41"/>
      <c r="C199" s="229" t="s">
        <v>299</v>
      </c>
      <c r="D199" s="229" t="s">
        <v>225</v>
      </c>
      <c r="E199" s="230" t="s">
        <v>342</v>
      </c>
      <c r="F199" s="231" t="s">
        <v>343</v>
      </c>
      <c r="G199" s="232" t="s">
        <v>247</v>
      </c>
      <c r="H199" s="233">
        <v>6.2400000000000002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267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344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14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2978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3616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3617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3618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3624</v>
      </c>
      <c r="G207" s="259"/>
      <c r="H207" s="262">
        <v>6.2400000000000002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6.2400000000000002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24.15" customHeight="1">
      <c r="A209" s="40"/>
      <c r="B209" s="41"/>
      <c r="C209" s="229" t="s">
        <v>305</v>
      </c>
      <c r="D209" s="229" t="s">
        <v>225</v>
      </c>
      <c r="E209" s="230" t="s">
        <v>2994</v>
      </c>
      <c r="F209" s="231" t="s">
        <v>2995</v>
      </c>
      <c r="G209" s="232" t="s">
        <v>247</v>
      </c>
      <c r="H209" s="233">
        <v>2.3399999999999999</v>
      </c>
      <c r="I209" s="234"/>
      <c r="J209" s="235">
        <f>ROUND(I209*H209,2)</f>
        <v>0</v>
      </c>
      <c r="K209" s="231" t="s">
        <v>229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114</v>
      </c>
      <c r="AT209" s="240" t="s">
        <v>225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347</v>
      </c>
    </row>
    <row r="210" s="2" customFormat="1">
      <c r="A210" s="40"/>
      <c r="B210" s="41"/>
      <c r="C210" s="42"/>
      <c r="D210" s="242" t="s">
        <v>231</v>
      </c>
      <c r="E210" s="42"/>
      <c r="F210" s="243" t="s">
        <v>2996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231</v>
      </c>
      <c r="AU210" s="19" t="s">
        <v>14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234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2978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237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2979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3625</v>
      </c>
      <c r="G215" s="259"/>
      <c r="H215" s="262">
        <v>2.3399999999999999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14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2.3399999999999999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318</v>
      </c>
      <c r="D217" s="280" t="s">
        <v>367</v>
      </c>
      <c r="E217" s="281" t="s">
        <v>2998</v>
      </c>
      <c r="F217" s="282" t="s">
        <v>2999</v>
      </c>
      <c r="G217" s="283" t="s">
        <v>329</v>
      </c>
      <c r="H217" s="284">
        <v>4.6799999999999997</v>
      </c>
      <c r="I217" s="285"/>
      <c r="J217" s="286">
        <f>ROUND(I217*H217,2)</f>
        <v>0</v>
      </c>
      <c r="K217" s="282" t="s">
        <v>229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1</v>
      </c>
      <c r="R217" s="238">
        <f>Q217*H217</f>
        <v>4.6799999999999997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388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3626</v>
      </c>
      <c r="G218" s="259"/>
      <c r="H218" s="262">
        <v>4.6799999999999997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14</v>
      </c>
      <c r="AV218" s="14" t="s">
        <v>89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4.6799999999999997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14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114</v>
      </c>
      <c r="F220" s="227" t="s">
        <v>627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P221</f>
        <v>0</v>
      </c>
      <c r="Q220" s="221"/>
      <c r="R220" s="222">
        <f>R221</f>
        <v>3.0348006000000001</v>
      </c>
      <c r="S220" s="221"/>
      <c r="T220" s="22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87</v>
      </c>
      <c r="AT220" s="225" t="s">
        <v>79</v>
      </c>
      <c r="AU220" s="225" t="s">
        <v>87</v>
      </c>
      <c r="AY220" s="224" t="s">
        <v>222</v>
      </c>
      <c r="BK220" s="226">
        <f>BK221</f>
        <v>0</v>
      </c>
    </row>
    <row r="221" s="12" customFormat="1" ht="20.88" customHeight="1">
      <c r="A221" s="12"/>
      <c r="B221" s="213"/>
      <c r="C221" s="214"/>
      <c r="D221" s="215" t="s">
        <v>79</v>
      </c>
      <c r="E221" s="227" t="s">
        <v>549</v>
      </c>
      <c r="F221" s="227" t="s">
        <v>3001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SUM(P222:P232)</f>
        <v>0</v>
      </c>
      <c r="Q221" s="221"/>
      <c r="R221" s="222">
        <f>SUM(R222:R232)</f>
        <v>3.0348006000000001</v>
      </c>
      <c r="S221" s="221"/>
      <c r="T221" s="223">
        <f>SUM(T222:T232)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87</v>
      </c>
      <c r="AT221" s="225" t="s">
        <v>79</v>
      </c>
      <c r="AU221" s="225" t="s">
        <v>89</v>
      </c>
      <c r="AY221" s="224" t="s">
        <v>222</v>
      </c>
      <c r="BK221" s="226">
        <f>SUM(BK222:BK232)</f>
        <v>0</v>
      </c>
    </row>
    <row r="222" s="2" customFormat="1" ht="16.5" customHeight="1">
      <c r="A222" s="40"/>
      <c r="B222" s="41"/>
      <c r="C222" s="229" t="s">
        <v>326</v>
      </c>
      <c r="D222" s="229" t="s">
        <v>225</v>
      </c>
      <c r="E222" s="230" t="s">
        <v>3002</v>
      </c>
      <c r="F222" s="231" t="s">
        <v>3003</v>
      </c>
      <c r="G222" s="232" t="s">
        <v>247</v>
      </c>
      <c r="H222" s="233">
        <v>0.78000000000000003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1.8907700000000001</v>
      </c>
      <c r="R222" s="238">
        <f>Q222*H222</f>
        <v>1.4748006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397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3004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14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234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2978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237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3" customFormat="1">
      <c r="A227" s="13"/>
      <c r="B227" s="247"/>
      <c r="C227" s="248"/>
      <c r="D227" s="249" t="s">
        <v>233</v>
      </c>
      <c r="E227" s="250" t="s">
        <v>1</v>
      </c>
      <c r="F227" s="251" t="s">
        <v>2979</v>
      </c>
      <c r="G227" s="248"/>
      <c r="H227" s="250" t="s">
        <v>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233</v>
      </c>
      <c r="AU227" s="257" t="s">
        <v>14</v>
      </c>
      <c r="AV227" s="13" t="s">
        <v>87</v>
      </c>
      <c r="AW227" s="13" t="s">
        <v>35</v>
      </c>
      <c r="AX227" s="13" t="s">
        <v>80</v>
      </c>
      <c r="AY227" s="257" t="s">
        <v>222</v>
      </c>
    </row>
    <row r="228" s="14" customFormat="1">
      <c r="A228" s="14"/>
      <c r="B228" s="258"/>
      <c r="C228" s="259"/>
      <c r="D228" s="249" t="s">
        <v>233</v>
      </c>
      <c r="E228" s="260" t="s">
        <v>1</v>
      </c>
      <c r="F228" s="261" t="s">
        <v>3627</v>
      </c>
      <c r="G228" s="259"/>
      <c r="H228" s="262">
        <v>0.78000000000000003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233</v>
      </c>
      <c r="AU228" s="268" t="s">
        <v>14</v>
      </c>
      <c r="AV228" s="14" t="s">
        <v>89</v>
      </c>
      <c r="AW228" s="14" t="s">
        <v>35</v>
      </c>
      <c r="AX228" s="14" t="s">
        <v>80</v>
      </c>
      <c r="AY228" s="268" t="s">
        <v>222</v>
      </c>
    </row>
    <row r="229" s="15" customFormat="1">
      <c r="A229" s="15"/>
      <c r="B229" s="269"/>
      <c r="C229" s="270"/>
      <c r="D229" s="249" t="s">
        <v>233</v>
      </c>
      <c r="E229" s="271" t="s">
        <v>1</v>
      </c>
      <c r="F229" s="272" t="s">
        <v>242</v>
      </c>
      <c r="G229" s="270"/>
      <c r="H229" s="273">
        <v>0.78000000000000003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233</v>
      </c>
      <c r="AU229" s="279" t="s">
        <v>14</v>
      </c>
      <c r="AV229" s="15" t="s">
        <v>114</v>
      </c>
      <c r="AW229" s="15" t="s">
        <v>35</v>
      </c>
      <c r="AX229" s="15" t="s">
        <v>87</v>
      </c>
      <c r="AY229" s="279" t="s">
        <v>222</v>
      </c>
    </row>
    <row r="230" s="2" customFormat="1" ht="16.5" customHeight="1">
      <c r="A230" s="40"/>
      <c r="B230" s="41"/>
      <c r="C230" s="280" t="s">
        <v>8</v>
      </c>
      <c r="D230" s="280" t="s">
        <v>367</v>
      </c>
      <c r="E230" s="281" t="s">
        <v>2998</v>
      </c>
      <c r="F230" s="282" t="s">
        <v>2999</v>
      </c>
      <c r="G230" s="283" t="s">
        <v>329</v>
      </c>
      <c r="H230" s="284">
        <v>1.5600000000000001</v>
      </c>
      <c r="I230" s="285"/>
      <c r="J230" s="286">
        <f>ROUND(I230*H230,2)</f>
        <v>0</v>
      </c>
      <c r="K230" s="282" t="s">
        <v>229</v>
      </c>
      <c r="L230" s="287"/>
      <c r="M230" s="288" t="s">
        <v>1</v>
      </c>
      <c r="N230" s="289" t="s">
        <v>45</v>
      </c>
      <c r="O230" s="93"/>
      <c r="P230" s="238">
        <f>O230*H230</f>
        <v>0</v>
      </c>
      <c r="Q230" s="238">
        <v>1</v>
      </c>
      <c r="R230" s="238">
        <f>Q230*H230</f>
        <v>1.5600000000000001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299</v>
      </c>
      <c r="AT230" s="240" t="s">
        <v>367</v>
      </c>
      <c r="AU230" s="240" t="s">
        <v>14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412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3628</v>
      </c>
      <c r="G231" s="259"/>
      <c r="H231" s="262">
        <v>1.5600000000000001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14</v>
      </c>
      <c r="AV231" s="14" t="s">
        <v>89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1.5600000000000001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283</v>
      </c>
      <c r="F233" s="227" t="s">
        <v>654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0.061600000000000009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87</v>
      </c>
      <c r="AT233" s="225" t="s">
        <v>79</v>
      </c>
      <c r="AU233" s="225" t="s">
        <v>87</v>
      </c>
      <c r="AY233" s="224" t="s">
        <v>222</v>
      </c>
      <c r="BK233" s="226">
        <f>BK234</f>
        <v>0</v>
      </c>
    </row>
    <row r="234" s="12" customFormat="1" ht="20.88" customHeight="1">
      <c r="A234" s="12"/>
      <c r="B234" s="213"/>
      <c r="C234" s="214"/>
      <c r="D234" s="215" t="s">
        <v>79</v>
      </c>
      <c r="E234" s="227" t="s">
        <v>655</v>
      </c>
      <c r="F234" s="227" t="s">
        <v>656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SUM(P235:P239)</f>
        <v>0</v>
      </c>
      <c r="Q234" s="221"/>
      <c r="R234" s="222">
        <f>SUM(R235:R239)</f>
        <v>0.061600000000000009</v>
      </c>
      <c r="S234" s="221"/>
      <c r="T234" s="223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79</v>
      </c>
      <c r="AU234" s="225" t="s">
        <v>89</v>
      </c>
      <c r="AY234" s="224" t="s">
        <v>222</v>
      </c>
      <c r="BK234" s="226">
        <f>SUM(BK235:BK239)</f>
        <v>0</v>
      </c>
    </row>
    <row r="235" s="2" customFormat="1" ht="21.75" customHeight="1">
      <c r="A235" s="40"/>
      <c r="B235" s="41"/>
      <c r="C235" s="229" t="s">
        <v>243</v>
      </c>
      <c r="D235" s="229" t="s">
        <v>225</v>
      </c>
      <c r="E235" s="230" t="s">
        <v>3006</v>
      </c>
      <c r="F235" s="231" t="s">
        <v>3007</v>
      </c>
      <c r="G235" s="232" t="s">
        <v>228</v>
      </c>
      <c r="H235" s="233">
        <v>1.1000000000000001</v>
      </c>
      <c r="I235" s="234"/>
      <c r="J235" s="235">
        <f>ROUND(I235*H235,2)</f>
        <v>0</v>
      </c>
      <c r="K235" s="231" t="s">
        <v>229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0.056000000000000001</v>
      </c>
      <c r="R235" s="238">
        <f>Q235*H235</f>
        <v>0.061600000000000009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114</v>
      </c>
      <c r="AT235" s="240" t="s">
        <v>225</v>
      </c>
      <c r="AU235" s="240" t="s">
        <v>14</v>
      </c>
      <c r="AY235" s="19" t="s">
        <v>222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87</v>
      </c>
      <c r="BK235" s="241">
        <f>ROUND(I235*H235,2)</f>
        <v>0</v>
      </c>
      <c r="BL235" s="19" t="s">
        <v>114</v>
      </c>
      <c r="BM235" s="240" t="s">
        <v>423</v>
      </c>
    </row>
    <row r="236" s="2" customFormat="1">
      <c r="A236" s="40"/>
      <c r="B236" s="41"/>
      <c r="C236" s="42"/>
      <c r="D236" s="242" t="s">
        <v>231</v>
      </c>
      <c r="E236" s="42"/>
      <c r="F236" s="243" t="s">
        <v>3008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231</v>
      </c>
      <c r="AU236" s="19" t="s">
        <v>14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3009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3629</v>
      </c>
      <c r="G238" s="259"/>
      <c r="H238" s="262">
        <v>1.1000000000000001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14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1.1000000000000001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299</v>
      </c>
      <c r="F240" s="227" t="s">
        <v>3011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P241</f>
        <v>0</v>
      </c>
      <c r="Q240" s="221"/>
      <c r="R240" s="222">
        <f>R241</f>
        <v>0.015011850000000002</v>
      </c>
      <c r="S240" s="221"/>
      <c r="T240" s="223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87</v>
      </c>
      <c r="AT240" s="225" t="s">
        <v>79</v>
      </c>
      <c r="AU240" s="225" t="s">
        <v>87</v>
      </c>
      <c r="AY240" s="224" t="s">
        <v>222</v>
      </c>
      <c r="BK240" s="226">
        <f>BK241</f>
        <v>0</v>
      </c>
    </row>
    <row r="241" s="12" customFormat="1" ht="20.88" customHeight="1">
      <c r="A241" s="12"/>
      <c r="B241" s="213"/>
      <c r="C241" s="214"/>
      <c r="D241" s="215" t="s">
        <v>79</v>
      </c>
      <c r="E241" s="227" t="s">
        <v>906</v>
      </c>
      <c r="F241" s="227" t="s">
        <v>3012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SUM(P242:P251)</f>
        <v>0</v>
      </c>
      <c r="Q241" s="221"/>
      <c r="R241" s="222">
        <f>SUM(R242:R251)</f>
        <v>0.015011850000000002</v>
      </c>
      <c r="S241" s="221"/>
      <c r="T241" s="223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87</v>
      </c>
      <c r="AT241" s="225" t="s">
        <v>79</v>
      </c>
      <c r="AU241" s="225" t="s">
        <v>89</v>
      </c>
      <c r="AY241" s="224" t="s">
        <v>222</v>
      </c>
      <c r="BK241" s="226">
        <f>SUM(BK242:BK251)</f>
        <v>0</v>
      </c>
    </row>
    <row r="242" s="2" customFormat="1" ht="33" customHeight="1">
      <c r="A242" s="40"/>
      <c r="B242" s="41"/>
      <c r="C242" s="229" t="s">
        <v>349</v>
      </c>
      <c r="D242" s="229" t="s">
        <v>225</v>
      </c>
      <c r="E242" s="230" t="s">
        <v>3630</v>
      </c>
      <c r="F242" s="231" t="s">
        <v>3631</v>
      </c>
      <c r="G242" s="232" t="s">
        <v>526</v>
      </c>
      <c r="H242" s="233">
        <v>87</v>
      </c>
      <c r="I242" s="234"/>
      <c r="J242" s="235">
        <f>ROUND(I242*H242,2)</f>
        <v>0</v>
      </c>
      <c r="K242" s="231" t="s">
        <v>229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114</v>
      </c>
      <c r="AT242" s="240" t="s">
        <v>225</v>
      </c>
      <c r="AU242" s="240" t="s">
        <v>14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114</v>
      </c>
      <c r="BM242" s="240" t="s">
        <v>3632</v>
      </c>
    </row>
    <row r="243" s="2" customFormat="1">
      <c r="A243" s="40"/>
      <c r="B243" s="41"/>
      <c r="C243" s="42"/>
      <c r="D243" s="242" t="s">
        <v>231</v>
      </c>
      <c r="E243" s="42"/>
      <c r="F243" s="243" t="s">
        <v>3633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231</v>
      </c>
      <c r="AU243" s="19" t="s">
        <v>14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234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14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2978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237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3016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3634</v>
      </c>
      <c r="G248" s="259"/>
      <c r="H248" s="262">
        <v>87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14</v>
      </c>
      <c r="AV248" s="14" t="s">
        <v>89</v>
      </c>
      <c r="AW248" s="14" t="s">
        <v>35</v>
      </c>
      <c r="AX248" s="14" t="s">
        <v>80</v>
      </c>
      <c r="AY248" s="268" t="s">
        <v>222</v>
      </c>
    </row>
    <row r="249" s="15" customFormat="1">
      <c r="A249" s="15"/>
      <c r="B249" s="269"/>
      <c r="C249" s="270"/>
      <c r="D249" s="249" t="s">
        <v>233</v>
      </c>
      <c r="E249" s="271" t="s">
        <v>1</v>
      </c>
      <c r="F249" s="272" t="s">
        <v>242</v>
      </c>
      <c r="G249" s="270"/>
      <c r="H249" s="273">
        <v>87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233</v>
      </c>
      <c r="AU249" s="279" t="s">
        <v>14</v>
      </c>
      <c r="AV249" s="15" t="s">
        <v>114</v>
      </c>
      <c r="AW249" s="15" t="s">
        <v>35</v>
      </c>
      <c r="AX249" s="15" t="s">
        <v>87</v>
      </c>
      <c r="AY249" s="279" t="s">
        <v>222</v>
      </c>
    </row>
    <row r="250" s="2" customFormat="1" ht="24.15" customHeight="1">
      <c r="A250" s="40"/>
      <c r="B250" s="41"/>
      <c r="C250" s="280" t="s">
        <v>361</v>
      </c>
      <c r="D250" s="280" t="s">
        <v>367</v>
      </c>
      <c r="E250" s="281" t="s">
        <v>3635</v>
      </c>
      <c r="F250" s="282" t="s">
        <v>3636</v>
      </c>
      <c r="G250" s="283" t="s">
        <v>526</v>
      </c>
      <c r="H250" s="284">
        <v>88.305000000000007</v>
      </c>
      <c r="I250" s="285"/>
      <c r="J250" s="286">
        <f>ROUND(I250*H250,2)</f>
        <v>0</v>
      </c>
      <c r="K250" s="282" t="s">
        <v>229</v>
      </c>
      <c r="L250" s="287"/>
      <c r="M250" s="288" t="s">
        <v>1</v>
      </c>
      <c r="N250" s="289" t="s">
        <v>45</v>
      </c>
      <c r="O250" s="93"/>
      <c r="P250" s="238">
        <f>O250*H250</f>
        <v>0</v>
      </c>
      <c r="Q250" s="238">
        <v>0.00017000000000000001</v>
      </c>
      <c r="R250" s="238">
        <f>Q250*H250</f>
        <v>0.015011850000000002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299</v>
      </c>
      <c r="AT250" s="240" t="s">
        <v>367</v>
      </c>
      <c r="AU250" s="240" t="s">
        <v>14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114</v>
      </c>
      <c r="BM250" s="240" t="s">
        <v>3637</v>
      </c>
    </row>
    <row r="251" s="14" customFormat="1">
      <c r="A251" s="14"/>
      <c r="B251" s="258"/>
      <c r="C251" s="259"/>
      <c r="D251" s="249" t="s">
        <v>233</v>
      </c>
      <c r="E251" s="259"/>
      <c r="F251" s="261" t="s">
        <v>3638</v>
      </c>
      <c r="G251" s="259"/>
      <c r="H251" s="262">
        <v>88.305000000000007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4</v>
      </c>
      <c r="AX251" s="14" t="s">
        <v>87</v>
      </c>
      <c r="AY251" s="268" t="s">
        <v>222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305</v>
      </c>
      <c r="F252" s="227" t="s">
        <v>920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P253+P259</f>
        <v>0</v>
      </c>
      <c r="Q252" s="221"/>
      <c r="R252" s="222">
        <f>R253+R259</f>
        <v>0</v>
      </c>
      <c r="S252" s="221"/>
      <c r="T252" s="223">
        <f>T253+T259</f>
        <v>0.087999999999999995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79</v>
      </c>
      <c r="AU252" s="225" t="s">
        <v>87</v>
      </c>
      <c r="AY252" s="224" t="s">
        <v>222</v>
      </c>
      <c r="BK252" s="226">
        <f>BK253+BK259</f>
        <v>0</v>
      </c>
    </row>
    <row r="253" s="12" customFormat="1" ht="20.88" customHeight="1">
      <c r="A253" s="12"/>
      <c r="B253" s="213"/>
      <c r="C253" s="214"/>
      <c r="D253" s="215" t="s">
        <v>79</v>
      </c>
      <c r="E253" s="227" t="s">
        <v>979</v>
      </c>
      <c r="F253" s="227" t="s">
        <v>2787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SUM(P254:P258)</f>
        <v>0</v>
      </c>
      <c r="Q253" s="221"/>
      <c r="R253" s="222">
        <f>SUM(R254:R258)</f>
        <v>0</v>
      </c>
      <c r="S253" s="221"/>
      <c r="T253" s="223">
        <f>SUM(T254:T258)</f>
        <v>0.087999999999999995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87</v>
      </c>
      <c r="AT253" s="225" t="s">
        <v>79</v>
      </c>
      <c r="AU253" s="225" t="s">
        <v>89</v>
      </c>
      <c r="AY253" s="224" t="s">
        <v>222</v>
      </c>
      <c r="BK253" s="226">
        <f>SUM(BK254:BK258)</f>
        <v>0</v>
      </c>
    </row>
    <row r="254" s="2" customFormat="1" ht="24.15" customHeight="1">
      <c r="A254" s="40"/>
      <c r="B254" s="41"/>
      <c r="C254" s="229" t="s">
        <v>267</v>
      </c>
      <c r="D254" s="229" t="s">
        <v>225</v>
      </c>
      <c r="E254" s="230" t="s">
        <v>3023</v>
      </c>
      <c r="F254" s="231" t="s">
        <v>3024</v>
      </c>
      <c r="G254" s="232" t="s">
        <v>526</v>
      </c>
      <c r="H254" s="233">
        <v>11</v>
      </c>
      <c r="I254" s="234"/>
      <c r="J254" s="235">
        <f>ROUND(I254*H254,2)</f>
        <v>0</v>
      </c>
      <c r="K254" s="231" t="s">
        <v>229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0.0080000000000000002</v>
      </c>
      <c r="T254" s="239">
        <f>S254*H254</f>
        <v>0.087999999999999995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114</v>
      </c>
      <c r="AT254" s="240" t="s">
        <v>225</v>
      </c>
      <c r="AU254" s="240" t="s">
        <v>14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468</v>
      </c>
    </row>
    <row r="255" s="2" customFormat="1">
      <c r="A255" s="40"/>
      <c r="B255" s="41"/>
      <c r="C255" s="42"/>
      <c r="D255" s="242" t="s">
        <v>231</v>
      </c>
      <c r="E255" s="42"/>
      <c r="F255" s="243" t="s">
        <v>3025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231</v>
      </c>
      <c r="AU255" s="19" t="s">
        <v>14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3009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326</v>
      </c>
      <c r="G257" s="259"/>
      <c r="H257" s="262">
        <v>11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14</v>
      </c>
      <c r="AV257" s="14" t="s">
        <v>89</v>
      </c>
      <c r="AW257" s="14" t="s">
        <v>35</v>
      </c>
      <c r="AX257" s="14" t="s">
        <v>80</v>
      </c>
      <c r="AY257" s="268" t="s">
        <v>222</v>
      </c>
    </row>
    <row r="258" s="15" customFormat="1">
      <c r="A258" s="15"/>
      <c r="B258" s="269"/>
      <c r="C258" s="270"/>
      <c r="D258" s="249" t="s">
        <v>233</v>
      </c>
      <c r="E258" s="271" t="s">
        <v>1</v>
      </c>
      <c r="F258" s="272" t="s">
        <v>242</v>
      </c>
      <c r="G258" s="270"/>
      <c r="H258" s="273">
        <v>11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233</v>
      </c>
      <c r="AU258" s="279" t="s">
        <v>14</v>
      </c>
      <c r="AV258" s="15" t="s">
        <v>114</v>
      </c>
      <c r="AW258" s="15" t="s">
        <v>35</v>
      </c>
      <c r="AX258" s="15" t="s">
        <v>87</v>
      </c>
      <c r="AY258" s="279" t="s">
        <v>222</v>
      </c>
    </row>
    <row r="259" s="12" customFormat="1" ht="20.88" customHeight="1">
      <c r="A259" s="12"/>
      <c r="B259" s="213"/>
      <c r="C259" s="214"/>
      <c r="D259" s="215" t="s">
        <v>79</v>
      </c>
      <c r="E259" s="227" t="s">
        <v>990</v>
      </c>
      <c r="F259" s="227" t="s">
        <v>1000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P260+P269</f>
        <v>0</v>
      </c>
      <c r="Q259" s="221"/>
      <c r="R259" s="222">
        <f>R260+R269</f>
        <v>0</v>
      </c>
      <c r="S259" s="221"/>
      <c r="T259" s="223">
        <f>T260+T269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87</v>
      </c>
      <c r="AT259" s="225" t="s">
        <v>79</v>
      </c>
      <c r="AU259" s="225" t="s">
        <v>89</v>
      </c>
      <c r="AY259" s="224" t="s">
        <v>222</v>
      </c>
      <c r="BK259" s="226">
        <f>BK260+BK269</f>
        <v>0</v>
      </c>
    </row>
    <row r="260" s="17" customFormat="1" ht="20.88" customHeight="1">
      <c r="A260" s="17"/>
      <c r="B260" s="301"/>
      <c r="C260" s="302"/>
      <c r="D260" s="303" t="s">
        <v>79</v>
      </c>
      <c r="E260" s="303" t="s">
        <v>2797</v>
      </c>
      <c r="F260" s="303" t="s">
        <v>2798</v>
      </c>
      <c r="G260" s="302"/>
      <c r="H260" s="302"/>
      <c r="I260" s="304"/>
      <c r="J260" s="305">
        <f>BK260</f>
        <v>0</v>
      </c>
      <c r="K260" s="302"/>
      <c r="L260" s="306"/>
      <c r="M260" s="307"/>
      <c r="N260" s="308"/>
      <c r="O260" s="308"/>
      <c r="P260" s="309">
        <f>SUM(P261:P268)</f>
        <v>0</v>
      </c>
      <c r="Q260" s="308"/>
      <c r="R260" s="309">
        <f>SUM(R261:R268)</f>
        <v>0</v>
      </c>
      <c r="S260" s="308"/>
      <c r="T260" s="310">
        <f>SUM(T261:T268)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311" t="s">
        <v>87</v>
      </c>
      <c r="AT260" s="312" t="s">
        <v>79</v>
      </c>
      <c r="AU260" s="312" t="s">
        <v>14</v>
      </c>
      <c r="AY260" s="311" t="s">
        <v>222</v>
      </c>
      <c r="BK260" s="313">
        <f>SUM(BK261:BK268)</f>
        <v>0</v>
      </c>
    </row>
    <row r="261" s="2" customFormat="1" ht="24.15" customHeight="1">
      <c r="A261" s="40"/>
      <c r="B261" s="41"/>
      <c r="C261" s="229" t="s">
        <v>316</v>
      </c>
      <c r="D261" s="229" t="s">
        <v>225</v>
      </c>
      <c r="E261" s="230" t="s">
        <v>2799</v>
      </c>
      <c r="F261" s="231" t="s">
        <v>2800</v>
      </c>
      <c r="G261" s="232" t="s">
        <v>329</v>
      </c>
      <c r="H261" s="233">
        <v>0.087999999999999995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114</v>
      </c>
      <c r="AT261" s="240" t="s">
        <v>225</v>
      </c>
      <c r="AU261" s="240" t="s">
        <v>114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114</v>
      </c>
      <c r="BM261" s="240" t="s">
        <v>481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2801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114</v>
      </c>
    </row>
    <row r="263" s="2" customFormat="1" ht="24.15" customHeight="1">
      <c r="A263" s="40"/>
      <c r="B263" s="41"/>
      <c r="C263" s="229" t="s">
        <v>347</v>
      </c>
      <c r="D263" s="229" t="s">
        <v>225</v>
      </c>
      <c r="E263" s="230" t="s">
        <v>2802</v>
      </c>
      <c r="F263" s="231" t="s">
        <v>2803</v>
      </c>
      <c r="G263" s="232" t="s">
        <v>329</v>
      </c>
      <c r="H263" s="233">
        <v>1.76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114</v>
      </c>
      <c r="AT263" s="240" t="s">
        <v>225</v>
      </c>
      <c r="AU263" s="240" t="s">
        <v>114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114</v>
      </c>
      <c r="BM263" s="240" t="s">
        <v>491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2804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114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3639</v>
      </c>
      <c r="G265" s="259"/>
      <c r="H265" s="262">
        <v>1.76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114</v>
      </c>
      <c r="AV265" s="14" t="s">
        <v>89</v>
      </c>
      <c r="AW265" s="14" t="s">
        <v>35</v>
      </c>
      <c r="AX265" s="14" t="s">
        <v>80</v>
      </c>
      <c r="AY265" s="268" t="s">
        <v>222</v>
      </c>
    </row>
    <row r="266" s="15" customFormat="1">
      <c r="A266" s="15"/>
      <c r="B266" s="269"/>
      <c r="C266" s="270"/>
      <c r="D266" s="249" t="s">
        <v>233</v>
      </c>
      <c r="E266" s="271" t="s">
        <v>1</v>
      </c>
      <c r="F266" s="272" t="s">
        <v>242</v>
      </c>
      <c r="G266" s="270"/>
      <c r="H266" s="273">
        <v>1.76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233</v>
      </c>
      <c r="AU266" s="279" t="s">
        <v>114</v>
      </c>
      <c r="AV266" s="15" t="s">
        <v>114</v>
      </c>
      <c r="AW266" s="15" t="s">
        <v>35</v>
      </c>
      <c r="AX266" s="15" t="s">
        <v>87</v>
      </c>
      <c r="AY266" s="279" t="s">
        <v>222</v>
      </c>
    </row>
    <row r="267" s="2" customFormat="1" ht="44.25" customHeight="1">
      <c r="A267" s="40"/>
      <c r="B267" s="41"/>
      <c r="C267" s="229" t="s">
        <v>381</v>
      </c>
      <c r="D267" s="229" t="s">
        <v>225</v>
      </c>
      <c r="E267" s="230" t="s">
        <v>2806</v>
      </c>
      <c r="F267" s="231" t="s">
        <v>2807</v>
      </c>
      <c r="G267" s="232" t="s">
        <v>329</v>
      </c>
      <c r="H267" s="233">
        <v>0.087999999999999995</v>
      </c>
      <c r="I267" s="234"/>
      <c r="J267" s="235">
        <f>ROUND(I267*H267,2)</f>
        <v>0</v>
      </c>
      <c r="K267" s="231" t="s">
        <v>229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114</v>
      </c>
      <c r="AT267" s="240" t="s">
        <v>225</v>
      </c>
      <c r="AU267" s="240" t="s">
        <v>114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114</v>
      </c>
      <c r="BM267" s="240" t="s">
        <v>499</v>
      </c>
    </row>
    <row r="268" s="2" customFormat="1">
      <c r="A268" s="40"/>
      <c r="B268" s="41"/>
      <c r="C268" s="42"/>
      <c r="D268" s="242" t="s">
        <v>231</v>
      </c>
      <c r="E268" s="42"/>
      <c r="F268" s="243" t="s">
        <v>2808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231</v>
      </c>
      <c r="AU268" s="19" t="s">
        <v>114</v>
      </c>
    </row>
    <row r="269" s="17" customFormat="1" ht="20.88" customHeight="1">
      <c r="A269" s="17"/>
      <c r="B269" s="301"/>
      <c r="C269" s="302"/>
      <c r="D269" s="303" t="s">
        <v>79</v>
      </c>
      <c r="E269" s="303" t="s">
        <v>1001</v>
      </c>
      <c r="F269" s="303" t="s">
        <v>1002</v>
      </c>
      <c r="G269" s="302"/>
      <c r="H269" s="302"/>
      <c r="I269" s="304"/>
      <c r="J269" s="305">
        <f>BK269</f>
        <v>0</v>
      </c>
      <c r="K269" s="302"/>
      <c r="L269" s="306"/>
      <c r="M269" s="307"/>
      <c r="N269" s="308"/>
      <c r="O269" s="308"/>
      <c r="P269" s="309">
        <f>SUM(P270:P271)</f>
        <v>0</v>
      </c>
      <c r="Q269" s="308"/>
      <c r="R269" s="309">
        <f>SUM(R270:R271)</f>
        <v>0</v>
      </c>
      <c r="S269" s="308"/>
      <c r="T269" s="310">
        <f>SUM(T270:T271)</f>
        <v>0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R269" s="311" t="s">
        <v>87</v>
      </c>
      <c r="AT269" s="312" t="s">
        <v>79</v>
      </c>
      <c r="AU269" s="312" t="s">
        <v>14</v>
      </c>
      <c r="AY269" s="311" t="s">
        <v>222</v>
      </c>
      <c r="BK269" s="313">
        <f>SUM(BK270:BK271)</f>
        <v>0</v>
      </c>
    </row>
    <row r="270" s="2" customFormat="1" ht="16.5" customHeight="1">
      <c r="A270" s="40"/>
      <c r="B270" s="41"/>
      <c r="C270" s="229" t="s">
        <v>388</v>
      </c>
      <c r="D270" s="229" t="s">
        <v>225</v>
      </c>
      <c r="E270" s="230" t="s">
        <v>1004</v>
      </c>
      <c r="F270" s="231" t="s">
        <v>1005</v>
      </c>
      <c r="G270" s="232" t="s">
        <v>329</v>
      </c>
      <c r="H270" s="233">
        <v>7.7910000000000004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3640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1007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114</v>
      </c>
    </row>
    <row r="272" s="12" customFormat="1" ht="25.92" customHeight="1">
      <c r="A272" s="12"/>
      <c r="B272" s="213"/>
      <c r="C272" s="214"/>
      <c r="D272" s="215" t="s">
        <v>79</v>
      </c>
      <c r="E272" s="216" t="s">
        <v>1008</v>
      </c>
      <c r="F272" s="216" t="s">
        <v>1009</v>
      </c>
      <c r="G272" s="214"/>
      <c r="H272" s="214"/>
      <c r="I272" s="217"/>
      <c r="J272" s="218">
        <f>BK272</f>
        <v>0</v>
      </c>
      <c r="K272" s="214"/>
      <c r="L272" s="219"/>
      <c r="M272" s="220"/>
      <c r="N272" s="221"/>
      <c r="O272" s="221"/>
      <c r="P272" s="222">
        <f>P273+P349+P362</f>
        <v>0</v>
      </c>
      <c r="Q272" s="221"/>
      <c r="R272" s="222">
        <f>R273+R349+R362</f>
        <v>0.10033800000000002</v>
      </c>
      <c r="S272" s="221"/>
      <c r="T272" s="223">
        <f>T273+T349+T362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89</v>
      </c>
      <c r="AT272" s="225" t="s">
        <v>79</v>
      </c>
      <c r="AU272" s="225" t="s">
        <v>80</v>
      </c>
      <c r="AY272" s="224" t="s">
        <v>222</v>
      </c>
      <c r="BK272" s="226">
        <f>BK273+BK349+BK362</f>
        <v>0</v>
      </c>
    </row>
    <row r="273" s="12" customFormat="1" ht="22.8" customHeight="1">
      <c r="A273" s="12"/>
      <c r="B273" s="213"/>
      <c r="C273" s="214"/>
      <c r="D273" s="215" t="s">
        <v>79</v>
      </c>
      <c r="E273" s="227" t="s">
        <v>3031</v>
      </c>
      <c r="F273" s="227" t="s">
        <v>3032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SUM(P274:P348)</f>
        <v>0</v>
      </c>
      <c r="Q273" s="221"/>
      <c r="R273" s="222">
        <f>SUM(R274:R348)</f>
        <v>0.07376000000000002</v>
      </c>
      <c r="S273" s="221"/>
      <c r="T273" s="223">
        <f>SUM(T274:T348)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89</v>
      </c>
      <c r="AT273" s="225" t="s">
        <v>79</v>
      </c>
      <c r="AU273" s="225" t="s">
        <v>87</v>
      </c>
      <c r="AY273" s="224" t="s">
        <v>222</v>
      </c>
      <c r="BK273" s="226">
        <f>SUM(BK274:BK348)</f>
        <v>0</v>
      </c>
    </row>
    <row r="274" s="2" customFormat="1" ht="24.15" customHeight="1">
      <c r="A274" s="40"/>
      <c r="B274" s="41"/>
      <c r="C274" s="229" t="s">
        <v>7</v>
      </c>
      <c r="D274" s="229" t="s">
        <v>225</v>
      </c>
      <c r="E274" s="230" t="s">
        <v>3037</v>
      </c>
      <c r="F274" s="231" t="s">
        <v>3038</v>
      </c>
      <c r="G274" s="232" t="s">
        <v>526</v>
      </c>
      <c r="H274" s="233">
        <v>23</v>
      </c>
      <c r="I274" s="234"/>
      <c r="J274" s="235">
        <f>ROUND(I274*H274,2)</f>
        <v>0</v>
      </c>
      <c r="K274" s="231" t="s">
        <v>229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0.00020000000000000001</v>
      </c>
      <c r="R274" s="238">
        <f>Q274*H274</f>
        <v>0.0045999999999999999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267</v>
      </c>
      <c r="AT274" s="240" t="s">
        <v>225</v>
      </c>
      <c r="AU274" s="240" t="s">
        <v>89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504</v>
      </c>
    </row>
    <row r="275" s="2" customFormat="1">
      <c r="A275" s="40"/>
      <c r="B275" s="41"/>
      <c r="C275" s="42"/>
      <c r="D275" s="242" t="s">
        <v>231</v>
      </c>
      <c r="E275" s="42"/>
      <c r="F275" s="243" t="s">
        <v>3039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231</v>
      </c>
      <c r="AU275" s="19" t="s">
        <v>89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234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89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2978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3613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89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237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89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4" customFormat="1">
      <c r="A280" s="14"/>
      <c r="B280" s="258"/>
      <c r="C280" s="259"/>
      <c r="D280" s="249" t="s">
        <v>233</v>
      </c>
      <c r="E280" s="260" t="s">
        <v>1</v>
      </c>
      <c r="F280" s="261" t="s">
        <v>3641</v>
      </c>
      <c r="G280" s="259"/>
      <c r="H280" s="262">
        <v>23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233</v>
      </c>
      <c r="AU280" s="268" t="s">
        <v>89</v>
      </c>
      <c r="AV280" s="14" t="s">
        <v>89</v>
      </c>
      <c r="AW280" s="14" t="s">
        <v>35</v>
      </c>
      <c r="AX280" s="14" t="s">
        <v>80</v>
      </c>
      <c r="AY280" s="268" t="s">
        <v>222</v>
      </c>
    </row>
    <row r="281" s="15" customFormat="1">
      <c r="A281" s="15"/>
      <c r="B281" s="269"/>
      <c r="C281" s="270"/>
      <c r="D281" s="249" t="s">
        <v>233</v>
      </c>
      <c r="E281" s="271" t="s">
        <v>1</v>
      </c>
      <c r="F281" s="272" t="s">
        <v>242</v>
      </c>
      <c r="G281" s="270"/>
      <c r="H281" s="273">
        <v>23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233</v>
      </c>
      <c r="AU281" s="279" t="s">
        <v>89</v>
      </c>
      <c r="AV281" s="15" t="s">
        <v>114</v>
      </c>
      <c r="AW281" s="15" t="s">
        <v>35</v>
      </c>
      <c r="AX281" s="15" t="s">
        <v>87</v>
      </c>
      <c r="AY281" s="279" t="s">
        <v>222</v>
      </c>
    </row>
    <row r="282" s="2" customFormat="1" ht="24.15" customHeight="1">
      <c r="A282" s="40"/>
      <c r="B282" s="41"/>
      <c r="C282" s="229" t="s">
        <v>397</v>
      </c>
      <c r="D282" s="229" t="s">
        <v>225</v>
      </c>
      <c r="E282" s="230" t="s">
        <v>3041</v>
      </c>
      <c r="F282" s="231" t="s">
        <v>3042</v>
      </c>
      <c r="G282" s="232" t="s">
        <v>526</v>
      </c>
      <c r="H282" s="233">
        <v>11</v>
      </c>
      <c r="I282" s="234"/>
      <c r="J282" s="235">
        <f>ROUND(I282*H282,2)</f>
        <v>0</v>
      </c>
      <c r="K282" s="231" t="s">
        <v>229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0.00034000000000000002</v>
      </c>
      <c r="R282" s="238">
        <f>Q282*H282</f>
        <v>0.0037400000000000003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267</v>
      </c>
      <c r="AT282" s="240" t="s">
        <v>225</v>
      </c>
      <c r="AU282" s="240" t="s">
        <v>89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267</v>
      </c>
      <c r="BM282" s="240" t="s">
        <v>510</v>
      </c>
    </row>
    <row r="283" s="2" customFormat="1">
      <c r="A283" s="40"/>
      <c r="B283" s="41"/>
      <c r="C283" s="42"/>
      <c r="D283" s="242" t="s">
        <v>231</v>
      </c>
      <c r="E283" s="42"/>
      <c r="F283" s="243" t="s">
        <v>3043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231</v>
      </c>
      <c r="AU283" s="19" t="s">
        <v>89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234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89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2978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89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3" customFormat="1">
      <c r="A286" s="13"/>
      <c r="B286" s="247"/>
      <c r="C286" s="248"/>
      <c r="D286" s="249" t="s">
        <v>233</v>
      </c>
      <c r="E286" s="250" t="s">
        <v>1</v>
      </c>
      <c r="F286" s="251" t="s">
        <v>3613</v>
      </c>
      <c r="G286" s="248"/>
      <c r="H286" s="250" t="s">
        <v>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233</v>
      </c>
      <c r="AU286" s="257" t="s">
        <v>89</v>
      </c>
      <c r="AV286" s="13" t="s">
        <v>87</v>
      </c>
      <c r="AW286" s="13" t="s">
        <v>35</v>
      </c>
      <c r="AX286" s="13" t="s">
        <v>80</v>
      </c>
      <c r="AY286" s="257" t="s">
        <v>222</v>
      </c>
    </row>
    <row r="287" s="13" customFormat="1">
      <c r="A287" s="13"/>
      <c r="B287" s="247"/>
      <c r="C287" s="248"/>
      <c r="D287" s="249" t="s">
        <v>233</v>
      </c>
      <c r="E287" s="250" t="s">
        <v>1</v>
      </c>
      <c r="F287" s="251" t="s">
        <v>237</v>
      </c>
      <c r="G287" s="248"/>
      <c r="H287" s="250" t="s">
        <v>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233</v>
      </c>
      <c r="AU287" s="257" t="s">
        <v>89</v>
      </c>
      <c r="AV287" s="13" t="s">
        <v>87</v>
      </c>
      <c r="AW287" s="13" t="s">
        <v>35</v>
      </c>
      <c r="AX287" s="13" t="s">
        <v>80</v>
      </c>
      <c r="AY287" s="257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3183</v>
      </c>
      <c r="G288" s="259"/>
      <c r="H288" s="262">
        <v>11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89</v>
      </c>
      <c r="AV288" s="14" t="s">
        <v>89</v>
      </c>
      <c r="AW288" s="14" t="s">
        <v>35</v>
      </c>
      <c r="AX288" s="14" t="s">
        <v>80</v>
      </c>
      <c r="AY288" s="268" t="s">
        <v>222</v>
      </c>
    </row>
    <row r="289" s="15" customFormat="1">
      <c r="A289" s="15"/>
      <c r="B289" s="269"/>
      <c r="C289" s="270"/>
      <c r="D289" s="249" t="s">
        <v>233</v>
      </c>
      <c r="E289" s="271" t="s">
        <v>1</v>
      </c>
      <c r="F289" s="272" t="s">
        <v>242</v>
      </c>
      <c r="G289" s="270"/>
      <c r="H289" s="273">
        <v>11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233</v>
      </c>
      <c r="AU289" s="279" t="s">
        <v>89</v>
      </c>
      <c r="AV289" s="15" t="s">
        <v>114</v>
      </c>
      <c r="AW289" s="15" t="s">
        <v>35</v>
      </c>
      <c r="AX289" s="15" t="s">
        <v>87</v>
      </c>
      <c r="AY289" s="279" t="s">
        <v>222</v>
      </c>
    </row>
    <row r="290" s="2" customFormat="1" ht="37.8" customHeight="1">
      <c r="A290" s="40"/>
      <c r="B290" s="41"/>
      <c r="C290" s="229" t="s">
        <v>405</v>
      </c>
      <c r="D290" s="229" t="s">
        <v>225</v>
      </c>
      <c r="E290" s="230" t="s">
        <v>3045</v>
      </c>
      <c r="F290" s="231" t="s">
        <v>3046</v>
      </c>
      <c r="G290" s="232" t="s">
        <v>526</v>
      </c>
      <c r="H290" s="233">
        <v>23</v>
      </c>
      <c r="I290" s="234"/>
      <c r="J290" s="235">
        <f>ROUND(I290*H290,2)</f>
        <v>0</v>
      </c>
      <c r="K290" s="231" t="s">
        <v>229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0.00012</v>
      </c>
      <c r="R290" s="238">
        <f>Q290*H290</f>
        <v>0.0027599999999999999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267</v>
      </c>
      <c r="AT290" s="240" t="s">
        <v>225</v>
      </c>
      <c r="AU290" s="240" t="s">
        <v>89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267</v>
      </c>
      <c r="BM290" s="240" t="s">
        <v>515</v>
      </c>
    </row>
    <row r="291" s="2" customFormat="1">
      <c r="A291" s="40"/>
      <c r="B291" s="41"/>
      <c r="C291" s="42"/>
      <c r="D291" s="242" t="s">
        <v>231</v>
      </c>
      <c r="E291" s="42"/>
      <c r="F291" s="243" t="s">
        <v>3047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231</v>
      </c>
      <c r="AU291" s="19" t="s">
        <v>89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234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89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2978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89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3613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89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237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89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3641</v>
      </c>
      <c r="G296" s="259"/>
      <c r="H296" s="262">
        <v>23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89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23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89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37.8" customHeight="1">
      <c r="A298" s="40"/>
      <c r="B298" s="41"/>
      <c r="C298" s="229" t="s">
        <v>412</v>
      </c>
      <c r="D298" s="229" t="s">
        <v>225</v>
      </c>
      <c r="E298" s="230" t="s">
        <v>3049</v>
      </c>
      <c r="F298" s="231" t="s">
        <v>3050</v>
      </c>
      <c r="G298" s="232" t="s">
        <v>526</v>
      </c>
      <c r="H298" s="233">
        <v>11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0.00016000000000000001</v>
      </c>
      <c r="R298" s="238">
        <f>Q298*H298</f>
        <v>0.0017600000000000001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267</v>
      </c>
      <c r="AT298" s="240" t="s">
        <v>225</v>
      </c>
      <c r="AU298" s="240" t="s">
        <v>89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267</v>
      </c>
      <c r="BM298" s="240" t="s">
        <v>521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3051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89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234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89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2978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89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3613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89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237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326</v>
      </c>
      <c r="G304" s="259"/>
      <c r="H304" s="262">
        <v>11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89</v>
      </c>
      <c r="AV304" s="14" t="s">
        <v>89</v>
      </c>
      <c r="AW304" s="14" t="s">
        <v>35</v>
      </c>
      <c r="AX304" s="14" t="s">
        <v>80</v>
      </c>
      <c r="AY304" s="268" t="s">
        <v>222</v>
      </c>
    </row>
    <row r="305" s="15" customFormat="1">
      <c r="A305" s="15"/>
      <c r="B305" s="269"/>
      <c r="C305" s="270"/>
      <c r="D305" s="249" t="s">
        <v>233</v>
      </c>
      <c r="E305" s="271" t="s">
        <v>1</v>
      </c>
      <c r="F305" s="272" t="s">
        <v>242</v>
      </c>
      <c r="G305" s="270"/>
      <c r="H305" s="273">
        <v>11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233</v>
      </c>
      <c r="AU305" s="279" t="s">
        <v>89</v>
      </c>
      <c r="AV305" s="15" t="s">
        <v>114</v>
      </c>
      <c r="AW305" s="15" t="s">
        <v>35</v>
      </c>
      <c r="AX305" s="15" t="s">
        <v>87</v>
      </c>
      <c r="AY305" s="279" t="s">
        <v>222</v>
      </c>
    </row>
    <row r="306" s="2" customFormat="1" ht="21.75" customHeight="1">
      <c r="A306" s="40"/>
      <c r="B306" s="41"/>
      <c r="C306" s="229" t="s">
        <v>418</v>
      </c>
      <c r="D306" s="229" t="s">
        <v>225</v>
      </c>
      <c r="E306" s="230" t="s">
        <v>3094</v>
      </c>
      <c r="F306" s="231" t="s">
        <v>3095</v>
      </c>
      <c r="G306" s="232" t="s">
        <v>477</v>
      </c>
      <c r="H306" s="233">
        <v>8</v>
      </c>
      <c r="I306" s="234"/>
      <c r="J306" s="235">
        <f>ROUND(I306*H306,2)</f>
        <v>0</v>
      </c>
      <c r="K306" s="231" t="s">
        <v>229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2.0000000000000002E-05</v>
      </c>
      <c r="R306" s="238">
        <f>Q306*H306</f>
        <v>0.00016000000000000001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267</v>
      </c>
      <c r="AT306" s="240" t="s">
        <v>225</v>
      </c>
      <c r="AU306" s="240" t="s">
        <v>89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267</v>
      </c>
      <c r="BM306" s="240" t="s">
        <v>527</v>
      </c>
    </row>
    <row r="307" s="2" customFormat="1">
      <c r="A307" s="40"/>
      <c r="B307" s="41"/>
      <c r="C307" s="42"/>
      <c r="D307" s="242" t="s">
        <v>231</v>
      </c>
      <c r="E307" s="42"/>
      <c r="F307" s="243" t="s">
        <v>3097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231</v>
      </c>
      <c r="AU307" s="19" t="s">
        <v>89</v>
      </c>
    </row>
    <row r="308" s="2" customFormat="1" ht="24.15" customHeight="1">
      <c r="A308" s="40"/>
      <c r="B308" s="41"/>
      <c r="C308" s="280" t="s">
        <v>423</v>
      </c>
      <c r="D308" s="280" t="s">
        <v>367</v>
      </c>
      <c r="E308" s="281" t="s">
        <v>3642</v>
      </c>
      <c r="F308" s="282" t="s">
        <v>3643</v>
      </c>
      <c r="G308" s="283" t="s">
        <v>477</v>
      </c>
      <c r="H308" s="284">
        <v>5</v>
      </c>
      <c r="I308" s="285"/>
      <c r="J308" s="286">
        <f>ROUND(I308*H308,2)</f>
        <v>0</v>
      </c>
      <c r="K308" s="282" t="s">
        <v>229</v>
      </c>
      <c r="L308" s="287"/>
      <c r="M308" s="288" t="s">
        <v>1</v>
      </c>
      <c r="N308" s="289" t="s">
        <v>45</v>
      </c>
      <c r="O308" s="93"/>
      <c r="P308" s="238">
        <f>O308*H308</f>
        <v>0</v>
      </c>
      <c r="Q308" s="238">
        <v>0.00052999999999999998</v>
      </c>
      <c r="R308" s="238">
        <f>Q308*H308</f>
        <v>0.00265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468</v>
      </c>
      <c r="AT308" s="240" t="s">
        <v>367</v>
      </c>
      <c r="AU308" s="240" t="s">
        <v>89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533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276</v>
      </c>
      <c r="G309" s="259"/>
      <c r="H309" s="262">
        <v>5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89</v>
      </c>
      <c r="AV309" s="14" t="s">
        <v>89</v>
      </c>
      <c r="AW309" s="14" t="s">
        <v>35</v>
      </c>
      <c r="AX309" s="14" t="s">
        <v>80</v>
      </c>
      <c r="AY309" s="268" t="s">
        <v>222</v>
      </c>
    </row>
    <row r="310" s="15" customFormat="1">
      <c r="A310" s="15"/>
      <c r="B310" s="269"/>
      <c r="C310" s="270"/>
      <c r="D310" s="249" t="s">
        <v>233</v>
      </c>
      <c r="E310" s="271" t="s">
        <v>1</v>
      </c>
      <c r="F310" s="272" t="s">
        <v>242</v>
      </c>
      <c r="G310" s="270"/>
      <c r="H310" s="273">
        <v>5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233</v>
      </c>
      <c r="AU310" s="279" t="s">
        <v>89</v>
      </c>
      <c r="AV310" s="15" t="s">
        <v>114</v>
      </c>
      <c r="AW310" s="15" t="s">
        <v>35</v>
      </c>
      <c r="AX310" s="15" t="s">
        <v>87</v>
      </c>
      <c r="AY310" s="279" t="s">
        <v>222</v>
      </c>
    </row>
    <row r="311" s="2" customFormat="1" ht="24.15" customHeight="1">
      <c r="A311" s="40"/>
      <c r="B311" s="41"/>
      <c r="C311" s="280" t="s">
        <v>403</v>
      </c>
      <c r="D311" s="280" t="s">
        <v>367</v>
      </c>
      <c r="E311" s="281" t="s">
        <v>3644</v>
      </c>
      <c r="F311" s="282" t="s">
        <v>3645</v>
      </c>
      <c r="G311" s="283" t="s">
        <v>477</v>
      </c>
      <c r="H311" s="284">
        <v>1</v>
      </c>
      <c r="I311" s="285"/>
      <c r="J311" s="286">
        <f>ROUND(I311*H311,2)</f>
        <v>0</v>
      </c>
      <c r="K311" s="282" t="s">
        <v>229</v>
      </c>
      <c r="L311" s="287"/>
      <c r="M311" s="288" t="s">
        <v>1</v>
      </c>
      <c r="N311" s="289" t="s">
        <v>45</v>
      </c>
      <c r="O311" s="93"/>
      <c r="P311" s="238">
        <f>O311*H311</f>
        <v>0</v>
      </c>
      <c r="Q311" s="238">
        <v>0.0023</v>
      </c>
      <c r="R311" s="238">
        <f>Q311*H311</f>
        <v>0.0023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468</v>
      </c>
      <c r="AT311" s="240" t="s">
        <v>367</v>
      </c>
      <c r="AU311" s="240" t="s">
        <v>89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267</v>
      </c>
      <c r="BM311" s="240" t="s">
        <v>545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1142</v>
      </c>
      <c r="G312" s="259"/>
      <c r="H312" s="262">
        <v>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89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89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16.5" customHeight="1">
      <c r="A314" s="40"/>
      <c r="B314" s="41"/>
      <c r="C314" s="280" t="s">
        <v>434</v>
      </c>
      <c r="D314" s="280" t="s">
        <v>367</v>
      </c>
      <c r="E314" s="281" t="s">
        <v>3112</v>
      </c>
      <c r="F314" s="282" t="s">
        <v>3646</v>
      </c>
      <c r="G314" s="283" t="s">
        <v>477</v>
      </c>
      <c r="H314" s="284">
        <v>1</v>
      </c>
      <c r="I314" s="285"/>
      <c r="J314" s="286">
        <f>ROUND(I314*H314,2)</f>
        <v>0</v>
      </c>
      <c r="K314" s="282" t="s">
        <v>1230</v>
      </c>
      <c r="L314" s="287"/>
      <c r="M314" s="288" t="s">
        <v>1</v>
      </c>
      <c r="N314" s="289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468</v>
      </c>
      <c r="AT314" s="240" t="s">
        <v>367</v>
      </c>
      <c r="AU314" s="240" t="s">
        <v>89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552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1142</v>
      </c>
      <c r="G315" s="259"/>
      <c r="H315" s="262">
        <v>1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89</v>
      </c>
      <c r="AV315" s="14" t="s">
        <v>89</v>
      </c>
      <c r="AW315" s="14" t="s">
        <v>35</v>
      </c>
      <c r="AX315" s="14" t="s">
        <v>80</v>
      </c>
      <c r="AY315" s="268" t="s">
        <v>222</v>
      </c>
    </row>
    <row r="316" s="15" customFormat="1">
      <c r="A316" s="15"/>
      <c r="B316" s="269"/>
      <c r="C316" s="270"/>
      <c r="D316" s="249" t="s">
        <v>233</v>
      </c>
      <c r="E316" s="271" t="s">
        <v>1</v>
      </c>
      <c r="F316" s="272" t="s">
        <v>242</v>
      </c>
      <c r="G316" s="270"/>
      <c r="H316" s="273">
        <v>1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233</v>
      </c>
      <c r="AU316" s="279" t="s">
        <v>89</v>
      </c>
      <c r="AV316" s="15" t="s">
        <v>114</v>
      </c>
      <c r="AW316" s="15" t="s">
        <v>35</v>
      </c>
      <c r="AX316" s="15" t="s">
        <v>87</v>
      </c>
      <c r="AY316" s="279" t="s">
        <v>222</v>
      </c>
    </row>
    <row r="317" s="2" customFormat="1" ht="24.15" customHeight="1">
      <c r="A317" s="40"/>
      <c r="B317" s="41"/>
      <c r="C317" s="280" t="s">
        <v>439</v>
      </c>
      <c r="D317" s="280" t="s">
        <v>367</v>
      </c>
      <c r="E317" s="281" t="s">
        <v>3647</v>
      </c>
      <c r="F317" s="282" t="s">
        <v>3648</v>
      </c>
      <c r="G317" s="283" t="s">
        <v>477</v>
      </c>
      <c r="H317" s="284">
        <v>2</v>
      </c>
      <c r="I317" s="285"/>
      <c r="J317" s="286">
        <f>ROUND(I317*H317,2)</f>
        <v>0</v>
      </c>
      <c r="K317" s="282" t="s">
        <v>229</v>
      </c>
      <c r="L317" s="287"/>
      <c r="M317" s="288" t="s">
        <v>1</v>
      </c>
      <c r="N317" s="289" t="s">
        <v>45</v>
      </c>
      <c r="O317" s="93"/>
      <c r="P317" s="238">
        <f>O317*H317</f>
        <v>0</v>
      </c>
      <c r="Q317" s="238">
        <v>8.0000000000000007E-05</v>
      </c>
      <c r="R317" s="238">
        <f>Q317*H317</f>
        <v>0.00016000000000000001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468</v>
      </c>
      <c r="AT317" s="240" t="s">
        <v>367</v>
      </c>
      <c r="AU317" s="240" t="s">
        <v>89</v>
      </c>
      <c r="AY317" s="19" t="s">
        <v>222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87</v>
      </c>
      <c r="BK317" s="241">
        <f>ROUND(I317*H317,2)</f>
        <v>0</v>
      </c>
      <c r="BL317" s="19" t="s">
        <v>267</v>
      </c>
      <c r="BM317" s="240" t="s">
        <v>558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89</v>
      </c>
      <c r="G318" s="259"/>
      <c r="H318" s="262">
        <v>2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89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2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89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33" customHeight="1">
      <c r="A320" s="40"/>
      <c r="B320" s="41"/>
      <c r="C320" s="280" t="s">
        <v>443</v>
      </c>
      <c r="D320" s="280" t="s">
        <v>367</v>
      </c>
      <c r="E320" s="281" t="s">
        <v>3649</v>
      </c>
      <c r="F320" s="282" t="s">
        <v>3650</v>
      </c>
      <c r="G320" s="283" t="s">
        <v>477</v>
      </c>
      <c r="H320" s="284">
        <v>2</v>
      </c>
      <c r="I320" s="285"/>
      <c r="J320" s="286">
        <f>ROUND(I320*H320,2)</f>
        <v>0</v>
      </c>
      <c r="K320" s="282" t="s">
        <v>229</v>
      </c>
      <c r="L320" s="287"/>
      <c r="M320" s="288" t="s">
        <v>1</v>
      </c>
      <c r="N320" s="289" t="s">
        <v>45</v>
      </c>
      <c r="O320" s="93"/>
      <c r="P320" s="238">
        <f>O320*H320</f>
        <v>0</v>
      </c>
      <c r="Q320" s="238">
        <v>0.00060999999999999997</v>
      </c>
      <c r="R320" s="238">
        <f>Q320*H320</f>
        <v>0.00122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468</v>
      </c>
      <c r="AT320" s="240" t="s">
        <v>367</v>
      </c>
      <c r="AU320" s="240" t="s">
        <v>89</v>
      </c>
      <c r="AY320" s="19" t="s">
        <v>222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87</v>
      </c>
      <c r="BK320" s="241">
        <f>ROUND(I320*H320,2)</f>
        <v>0</v>
      </c>
      <c r="BL320" s="19" t="s">
        <v>267</v>
      </c>
      <c r="BM320" s="240" t="s">
        <v>569</v>
      </c>
    </row>
    <row r="321" s="14" customFormat="1">
      <c r="A321" s="14"/>
      <c r="B321" s="258"/>
      <c r="C321" s="259"/>
      <c r="D321" s="249" t="s">
        <v>233</v>
      </c>
      <c r="E321" s="260" t="s">
        <v>1</v>
      </c>
      <c r="F321" s="261" t="s">
        <v>89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233</v>
      </c>
      <c r="AU321" s="268" t="s">
        <v>89</v>
      </c>
      <c r="AV321" s="14" t="s">
        <v>89</v>
      </c>
      <c r="AW321" s="14" t="s">
        <v>35</v>
      </c>
      <c r="AX321" s="14" t="s">
        <v>80</v>
      </c>
      <c r="AY321" s="268" t="s">
        <v>222</v>
      </c>
    </row>
    <row r="322" s="15" customFormat="1">
      <c r="A322" s="15"/>
      <c r="B322" s="269"/>
      <c r="C322" s="270"/>
      <c r="D322" s="249" t="s">
        <v>233</v>
      </c>
      <c r="E322" s="271" t="s">
        <v>1</v>
      </c>
      <c r="F322" s="272" t="s">
        <v>242</v>
      </c>
      <c r="G322" s="270"/>
      <c r="H322" s="273">
        <v>2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233</v>
      </c>
      <c r="AU322" s="279" t="s">
        <v>89</v>
      </c>
      <c r="AV322" s="15" t="s">
        <v>114</v>
      </c>
      <c r="AW322" s="15" t="s">
        <v>35</v>
      </c>
      <c r="AX322" s="15" t="s">
        <v>87</v>
      </c>
      <c r="AY322" s="279" t="s">
        <v>222</v>
      </c>
    </row>
    <row r="323" s="2" customFormat="1" ht="24.15" customHeight="1">
      <c r="A323" s="40"/>
      <c r="B323" s="41"/>
      <c r="C323" s="229" t="s">
        <v>449</v>
      </c>
      <c r="D323" s="229" t="s">
        <v>225</v>
      </c>
      <c r="E323" s="230" t="s">
        <v>3651</v>
      </c>
      <c r="F323" s="231" t="s">
        <v>3652</v>
      </c>
      <c r="G323" s="232" t="s">
        <v>477</v>
      </c>
      <c r="H323" s="233">
        <v>1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0.00080000000000000004</v>
      </c>
      <c r="R323" s="238">
        <f>Q323*H323</f>
        <v>0.00080000000000000004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267</v>
      </c>
      <c r="AT323" s="240" t="s">
        <v>225</v>
      </c>
      <c r="AU323" s="240" t="s">
        <v>89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267</v>
      </c>
      <c r="BM323" s="240" t="s">
        <v>576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3653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89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89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89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80" t="s">
        <v>468</v>
      </c>
      <c r="D327" s="280" t="s">
        <v>367</v>
      </c>
      <c r="E327" s="281" t="s">
        <v>3654</v>
      </c>
      <c r="F327" s="282" t="s">
        <v>3655</v>
      </c>
      <c r="G327" s="283" t="s">
        <v>477</v>
      </c>
      <c r="H327" s="284">
        <v>2</v>
      </c>
      <c r="I327" s="285"/>
      <c r="J327" s="286">
        <f>ROUND(I327*H327,2)</f>
        <v>0</v>
      </c>
      <c r="K327" s="282" t="s">
        <v>229</v>
      </c>
      <c r="L327" s="287"/>
      <c r="M327" s="288" t="s">
        <v>1</v>
      </c>
      <c r="N327" s="289" t="s">
        <v>45</v>
      </c>
      <c r="O327" s="93"/>
      <c r="P327" s="238">
        <f>O327*H327</f>
        <v>0</v>
      </c>
      <c r="Q327" s="238">
        <v>0.002</v>
      </c>
      <c r="R327" s="238">
        <f>Q327*H327</f>
        <v>0.0040000000000000001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468</v>
      </c>
      <c r="AT327" s="240" t="s">
        <v>367</v>
      </c>
      <c r="AU327" s="240" t="s">
        <v>89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602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89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89</v>
      </c>
      <c r="AV328" s="14" t="s">
        <v>89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2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89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29" t="s">
        <v>474</v>
      </c>
      <c r="D330" s="229" t="s">
        <v>225</v>
      </c>
      <c r="E330" s="230" t="s">
        <v>3123</v>
      </c>
      <c r="F330" s="231" t="s">
        <v>3124</v>
      </c>
      <c r="G330" s="232" t="s">
        <v>526</v>
      </c>
      <c r="H330" s="233">
        <v>121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0.00040000000000000002</v>
      </c>
      <c r="R330" s="238">
        <f>Q330*H330</f>
        <v>0.048400000000000006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267</v>
      </c>
      <c r="AT330" s="240" t="s">
        <v>225</v>
      </c>
      <c r="AU330" s="240" t="s">
        <v>89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267</v>
      </c>
      <c r="BM330" s="240" t="s">
        <v>611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3125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89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234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89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2978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89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89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3126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89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3656</v>
      </c>
      <c r="G336" s="259"/>
      <c r="H336" s="262">
        <v>34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89</v>
      </c>
      <c r="AV336" s="14" t="s">
        <v>89</v>
      </c>
      <c r="AW336" s="14" t="s">
        <v>35</v>
      </c>
      <c r="AX336" s="14" t="s">
        <v>80</v>
      </c>
      <c r="AY336" s="268" t="s">
        <v>222</v>
      </c>
    </row>
    <row r="337" s="13" customFormat="1">
      <c r="A337" s="13"/>
      <c r="B337" s="247"/>
      <c r="C337" s="248"/>
      <c r="D337" s="249" t="s">
        <v>233</v>
      </c>
      <c r="E337" s="250" t="s">
        <v>1</v>
      </c>
      <c r="F337" s="251" t="s">
        <v>2979</v>
      </c>
      <c r="G337" s="248"/>
      <c r="H337" s="250" t="s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233</v>
      </c>
      <c r="AU337" s="257" t="s">
        <v>89</v>
      </c>
      <c r="AV337" s="13" t="s">
        <v>87</v>
      </c>
      <c r="AW337" s="13" t="s">
        <v>35</v>
      </c>
      <c r="AX337" s="13" t="s">
        <v>80</v>
      </c>
      <c r="AY337" s="257" t="s">
        <v>222</v>
      </c>
    </row>
    <row r="338" s="14" customFormat="1">
      <c r="A338" s="14"/>
      <c r="B338" s="258"/>
      <c r="C338" s="259"/>
      <c r="D338" s="249" t="s">
        <v>233</v>
      </c>
      <c r="E338" s="260" t="s">
        <v>1</v>
      </c>
      <c r="F338" s="261" t="s">
        <v>3634</v>
      </c>
      <c r="G338" s="259"/>
      <c r="H338" s="262">
        <v>87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233</v>
      </c>
      <c r="AU338" s="268" t="s">
        <v>89</v>
      </c>
      <c r="AV338" s="14" t="s">
        <v>89</v>
      </c>
      <c r="AW338" s="14" t="s">
        <v>35</v>
      </c>
      <c r="AX338" s="14" t="s">
        <v>80</v>
      </c>
      <c r="AY338" s="268" t="s">
        <v>222</v>
      </c>
    </row>
    <row r="339" s="15" customFormat="1">
      <c r="A339" s="15"/>
      <c r="B339" s="269"/>
      <c r="C339" s="270"/>
      <c r="D339" s="249" t="s">
        <v>233</v>
      </c>
      <c r="E339" s="271" t="s">
        <v>1</v>
      </c>
      <c r="F339" s="272" t="s">
        <v>242</v>
      </c>
      <c r="G339" s="270"/>
      <c r="H339" s="273">
        <v>121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233</v>
      </c>
      <c r="AU339" s="279" t="s">
        <v>89</v>
      </c>
      <c r="AV339" s="15" t="s">
        <v>114</v>
      </c>
      <c r="AW339" s="15" t="s">
        <v>35</v>
      </c>
      <c r="AX339" s="15" t="s">
        <v>87</v>
      </c>
      <c r="AY339" s="279" t="s">
        <v>222</v>
      </c>
    </row>
    <row r="340" s="2" customFormat="1" ht="21.75" customHeight="1">
      <c r="A340" s="40"/>
      <c r="B340" s="41"/>
      <c r="C340" s="229" t="s">
        <v>481</v>
      </c>
      <c r="D340" s="229" t="s">
        <v>225</v>
      </c>
      <c r="E340" s="230" t="s">
        <v>3128</v>
      </c>
      <c r="F340" s="231" t="s">
        <v>3129</v>
      </c>
      <c r="G340" s="232" t="s">
        <v>526</v>
      </c>
      <c r="H340" s="233">
        <v>121</v>
      </c>
      <c r="I340" s="234"/>
      <c r="J340" s="235">
        <f>ROUND(I340*H340,2)</f>
        <v>0</v>
      </c>
      <c r="K340" s="231" t="s">
        <v>229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1.0000000000000001E-05</v>
      </c>
      <c r="R340" s="238">
        <f>Q340*H340</f>
        <v>0.0012100000000000001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267</v>
      </c>
      <c r="AT340" s="240" t="s">
        <v>225</v>
      </c>
      <c r="AU340" s="240" t="s">
        <v>89</v>
      </c>
      <c r="AY340" s="19" t="s">
        <v>222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87</v>
      </c>
      <c r="BK340" s="241">
        <f>ROUND(I340*H340,2)</f>
        <v>0</v>
      </c>
      <c r="BL340" s="19" t="s">
        <v>267</v>
      </c>
      <c r="BM340" s="240" t="s">
        <v>618</v>
      </c>
    </row>
    <row r="341" s="2" customFormat="1">
      <c r="A341" s="40"/>
      <c r="B341" s="41"/>
      <c r="C341" s="42"/>
      <c r="D341" s="242" t="s">
        <v>231</v>
      </c>
      <c r="E341" s="42"/>
      <c r="F341" s="243" t="s">
        <v>3130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231</v>
      </c>
      <c r="AU341" s="19" t="s">
        <v>89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3126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89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3656</v>
      </c>
      <c r="G343" s="259"/>
      <c r="H343" s="262">
        <v>34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89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2979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89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4" customFormat="1">
      <c r="A345" s="14"/>
      <c r="B345" s="258"/>
      <c r="C345" s="259"/>
      <c r="D345" s="249" t="s">
        <v>233</v>
      </c>
      <c r="E345" s="260" t="s">
        <v>1</v>
      </c>
      <c r="F345" s="261" t="s">
        <v>3634</v>
      </c>
      <c r="G345" s="259"/>
      <c r="H345" s="262">
        <v>87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233</v>
      </c>
      <c r="AU345" s="268" t="s">
        <v>89</v>
      </c>
      <c r="AV345" s="14" t="s">
        <v>89</v>
      </c>
      <c r="AW345" s="14" t="s">
        <v>35</v>
      </c>
      <c r="AX345" s="14" t="s">
        <v>80</v>
      </c>
      <c r="AY345" s="268" t="s">
        <v>222</v>
      </c>
    </row>
    <row r="346" s="15" customFormat="1">
      <c r="A346" s="15"/>
      <c r="B346" s="269"/>
      <c r="C346" s="270"/>
      <c r="D346" s="249" t="s">
        <v>233</v>
      </c>
      <c r="E346" s="271" t="s">
        <v>1</v>
      </c>
      <c r="F346" s="272" t="s">
        <v>242</v>
      </c>
      <c r="G346" s="270"/>
      <c r="H346" s="273">
        <v>121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233</v>
      </c>
      <c r="AU346" s="279" t="s">
        <v>89</v>
      </c>
      <c r="AV346" s="15" t="s">
        <v>114</v>
      </c>
      <c r="AW346" s="15" t="s">
        <v>35</v>
      </c>
      <c r="AX346" s="15" t="s">
        <v>87</v>
      </c>
      <c r="AY346" s="279" t="s">
        <v>222</v>
      </c>
    </row>
    <row r="347" s="2" customFormat="1" ht="24.15" customHeight="1">
      <c r="A347" s="40"/>
      <c r="B347" s="41"/>
      <c r="C347" s="229" t="s">
        <v>486</v>
      </c>
      <c r="D347" s="229" t="s">
        <v>225</v>
      </c>
      <c r="E347" s="230" t="s">
        <v>3131</v>
      </c>
      <c r="F347" s="231" t="s">
        <v>3132</v>
      </c>
      <c r="G347" s="232" t="s">
        <v>329</v>
      </c>
      <c r="H347" s="233">
        <v>0.073999999999999996</v>
      </c>
      <c r="I347" s="234"/>
      <c r="J347" s="235">
        <f>ROUND(I347*H347,2)</f>
        <v>0</v>
      </c>
      <c r="K347" s="231" t="s">
        <v>229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267</v>
      </c>
      <c r="AT347" s="240" t="s">
        <v>225</v>
      </c>
      <c r="AU347" s="240" t="s">
        <v>89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267</v>
      </c>
      <c r="BM347" s="240" t="s">
        <v>3657</v>
      </c>
    </row>
    <row r="348" s="2" customFormat="1">
      <c r="A348" s="40"/>
      <c r="B348" s="41"/>
      <c r="C348" s="42"/>
      <c r="D348" s="242" t="s">
        <v>231</v>
      </c>
      <c r="E348" s="42"/>
      <c r="F348" s="243" t="s">
        <v>3133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231</v>
      </c>
      <c r="AU348" s="19" t="s">
        <v>89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3134</v>
      </c>
      <c r="F349" s="227" t="s">
        <v>3135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SUM(P350:P361)</f>
        <v>0</v>
      </c>
      <c r="Q349" s="221"/>
      <c r="R349" s="222">
        <f>SUM(R350:R361)</f>
        <v>0.0036700000000000001</v>
      </c>
      <c r="S349" s="221"/>
      <c r="T349" s="223">
        <f>SUM(T350:T361)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89</v>
      </c>
      <c r="AT349" s="225" t="s">
        <v>79</v>
      </c>
      <c r="AU349" s="225" t="s">
        <v>87</v>
      </c>
      <c r="AY349" s="224" t="s">
        <v>222</v>
      </c>
      <c r="BK349" s="226">
        <f>SUM(BK350:BK361)</f>
        <v>0</v>
      </c>
    </row>
    <row r="350" s="2" customFormat="1" ht="24.15" customHeight="1">
      <c r="A350" s="40"/>
      <c r="B350" s="41"/>
      <c r="C350" s="229" t="s">
        <v>491</v>
      </c>
      <c r="D350" s="229" t="s">
        <v>225</v>
      </c>
      <c r="E350" s="230" t="s">
        <v>3658</v>
      </c>
      <c r="F350" s="231" t="s">
        <v>3659</v>
      </c>
      <c r="G350" s="232" t="s">
        <v>477</v>
      </c>
      <c r="H350" s="233">
        <v>1</v>
      </c>
      <c r="I350" s="234"/>
      <c r="J350" s="235">
        <f>ROUND(I350*H350,2)</f>
        <v>0</v>
      </c>
      <c r="K350" s="231" t="s">
        <v>229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3.0000000000000001E-05</v>
      </c>
      <c r="R350" s="238">
        <f>Q350*H350</f>
        <v>3.0000000000000001E-05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267</v>
      </c>
      <c r="AT350" s="240" t="s">
        <v>225</v>
      </c>
      <c r="AU350" s="240" t="s">
        <v>89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631</v>
      </c>
    </row>
    <row r="351" s="2" customFormat="1">
      <c r="A351" s="40"/>
      <c r="B351" s="41"/>
      <c r="C351" s="42"/>
      <c r="D351" s="242" t="s">
        <v>231</v>
      </c>
      <c r="E351" s="42"/>
      <c r="F351" s="243" t="s">
        <v>3660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231</v>
      </c>
      <c r="AU351" s="19" t="s">
        <v>89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3613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89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1142</v>
      </c>
      <c r="G353" s="259"/>
      <c r="H353" s="262">
        <v>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89</v>
      </c>
      <c r="AV353" s="14" t="s">
        <v>89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1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89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2" customFormat="1" ht="49.05" customHeight="1">
      <c r="A355" s="40"/>
      <c r="B355" s="41"/>
      <c r="C355" s="280" t="s">
        <v>496</v>
      </c>
      <c r="D355" s="280" t="s">
        <v>367</v>
      </c>
      <c r="E355" s="281" t="s">
        <v>3140</v>
      </c>
      <c r="F355" s="282" t="s">
        <v>3661</v>
      </c>
      <c r="G355" s="283" t="s">
        <v>477</v>
      </c>
      <c r="H355" s="284">
        <v>1</v>
      </c>
      <c r="I355" s="285"/>
      <c r="J355" s="286">
        <f>ROUND(I355*H355,2)</f>
        <v>0</v>
      </c>
      <c r="K355" s="282" t="s">
        <v>1230</v>
      </c>
      <c r="L355" s="287"/>
      <c r="M355" s="288" t="s">
        <v>1</v>
      </c>
      <c r="N355" s="289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468</v>
      </c>
      <c r="AT355" s="240" t="s">
        <v>367</v>
      </c>
      <c r="AU355" s="240" t="s">
        <v>89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267</v>
      </c>
      <c r="BM355" s="240" t="s">
        <v>638</v>
      </c>
    </row>
    <row r="356" s="2" customFormat="1">
      <c r="A356" s="40"/>
      <c r="B356" s="41"/>
      <c r="C356" s="42"/>
      <c r="D356" s="249" t="s">
        <v>1184</v>
      </c>
      <c r="E356" s="42"/>
      <c r="F356" s="314" t="s">
        <v>3662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1184</v>
      </c>
      <c r="AU356" s="19" t="s">
        <v>89</v>
      </c>
    </row>
    <row r="357" s="2" customFormat="1" ht="24.15" customHeight="1">
      <c r="A357" s="40"/>
      <c r="B357" s="41"/>
      <c r="C357" s="229" t="s">
        <v>499</v>
      </c>
      <c r="D357" s="229" t="s">
        <v>225</v>
      </c>
      <c r="E357" s="230" t="s">
        <v>3663</v>
      </c>
      <c r="F357" s="231" t="s">
        <v>3664</v>
      </c>
      <c r="G357" s="232" t="s">
        <v>1223</v>
      </c>
      <c r="H357" s="233">
        <v>1</v>
      </c>
      <c r="I357" s="234"/>
      <c r="J357" s="235">
        <f>ROUND(I357*H357,2)</f>
        <v>0</v>
      </c>
      <c r="K357" s="231" t="s">
        <v>229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0.00084000000000000003</v>
      </c>
      <c r="R357" s="238">
        <f>Q357*H357</f>
        <v>0.00084000000000000003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267</v>
      </c>
      <c r="AT357" s="240" t="s">
        <v>225</v>
      </c>
      <c r="AU357" s="240" t="s">
        <v>89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267</v>
      </c>
      <c r="BM357" s="240" t="s">
        <v>643</v>
      </c>
    </row>
    <row r="358" s="2" customFormat="1">
      <c r="A358" s="40"/>
      <c r="B358" s="41"/>
      <c r="C358" s="42"/>
      <c r="D358" s="242" t="s">
        <v>231</v>
      </c>
      <c r="E358" s="42"/>
      <c r="F358" s="243" t="s">
        <v>3665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231</v>
      </c>
      <c r="AU358" s="19" t="s">
        <v>89</v>
      </c>
    </row>
    <row r="359" s="2" customFormat="1" ht="24.15" customHeight="1">
      <c r="A359" s="40"/>
      <c r="B359" s="41"/>
      <c r="C359" s="280" t="s">
        <v>507</v>
      </c>
      <c r="D359" s="280" t="s">
        <v>367</v>
      </c>
      <c r="E359" s="281" t="s">
        <v>3666</v>
      </c>
      <c r="F359" s="282" t="s">
        <v>3667</v>
      </c>
      <c r="G359" s="283" t="s">
        <v>477</v>
      </c>
      <c r="H359" s="284">
        <v>1</v>
      </c>
      <c r="I359" s="285"/>
      <c r="J359" s="286">
        <f>ROUND(I359*H359,2)</f>
        <v>0</v>
      </c>
      <c r="K359" s="282" t="s">
        <v>229</v>
      </c>
      <c r="L359" s="287"/>
      <c r="M359" s="288" t="s">
        <v>1</v>
      </c>
      <c r="N359" s="289" t="s">
        <v>45</v>
      </c>
      <c r="O359" s="93"/>
      <c r="P359" s="238">
        <f>O359*H359</f>
        <v>0</v>
      </c>
      <c r="Q359" s="238">
        <v>0.0028</v>
      </c>
      <c r="R359" s="238">
        <f>Q359*H359</f>
        <v>0.0028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468</v>
      </c>
      <c r="AT359" s="240" t="s">
        <v>367</v>
      </c>
      <c r="AU359" s="240" t="s">
        <v>89</v>
      </c>
      <c r="AY359" s="19" t="s">
        <v>222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87</v>
      </c>
      <c r="BK359" s="241">
        <f>ROUND(I359*H359,2)</f>
        <v>0</v>
      </c>
      <c r="BL359" s="19" t="s">
        <v>267</v>
      </c>
      <c r="BM359" s="240" t="s">
        <v>660</v>
      </c>
    </row>
    <row r="360" s="2" customFormat="1" ht="24.15" customHeight="1">
      <c r="A360" s="40"/>
      <c r="B360" s="41"/>
      <c r="C360" s="229" t="s">
        <v>504</v>
      </c>
      <c r="D360" s="229" t="s">
        <v>225</v>
      </c>
      <c r="E360" s="230" t="s">
        <v>3160</v>
      </c>
      <c r="F360" s="231" t="s">
        <v>3161</v>
      </c>
      <c r="G360" s="232" t="s">
        <v>329</v>
      </c>
      <c r="H360" s="233">
        <v>0.0040000000000000001</v>
      </c>
      <c r="I360" s="234"/>
      <c r="J360" s="235">
        <f>ROUND(I360*H360,2)</f>
        <v>0</v>
      </c>
      <c r="K360" s="231" t="s">
        <v>229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267</v>
      </c>
      <c r="AT360" s="240" t="s">
        <v>225</v>
      </c>
      <c r="AU360" s="240" t="s">
        <v>89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267</v>
      </c>
      <c r="BM360" s="240" t="s">
        <v>3668</v>
      </c>
    </row>
    <row r="361" s="2" customFormat="1">
      <c r="A361" s="40"/>
      <c r="B361" s="41"/>
      <c r="C361" s="42"/>
      <c r="D361" s="242" t="s">
        <v>231</v>
      </c>
      <c r="E361" s="42"/>
      <c r="F361" s="243" t="s">
        <v>3162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231</v>
      </c>
      <c r="AU361" s="19" t="s">
        <v>89</v>
      </c>
    </row>
    <row r="362" s="12" customFormat="1" ht="22.8" customHeight="1">
      <c r="A362" s="12"/>
      <c r="B362" s="213"/>
      <c r="C362" s="214"/>
      <c r="D362" s="215" t="s">
        <v>79</v>
      </c>
      <c r="E362" s="227" t="s">
        <v>1241</v>
      </c>
      <c r="F362" s="227" t="s">
        <v>1242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SUM(P363:P380)</f>
        <v>0</v>
      </c>
      <c r="Q362" s="221"/>
      <c r="R362" s="222">
        <f>SUM(R363:R380)</f>
        <v>0.022907999999999998</v>
      </c>
      <c r="S362" s="221"/>
      <c r="T362" s="223">
        <f>SUM(T363:T380)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89</v>
      </c>
      <c r="AT362" s="225" t="s">
        <v>79</v>
      </c>
      <c r="AU362" s="225" t="s">
        <v>87</v>
      </c>
      <c r="AY362" s="224" t="s">
        <v>222</v>
      </c>
      <c r="BK362" s="226">
        <f>SUM(BK363:BK380)</f>
        <v>0</v>
      </c>
    </row>
    <row r="363" s="2" customFormat="1" ht="24.15" customHeight="1">
      <c r="A363" s="40"/>
      <c r="B363" s="41"/>
      <c r="C363" s="229" t="s">
        <v>518</v>
      </c>
      <c r="D363" s="229" t="s">
        <v>225</v>
      </c>
      <c r="E363" s="230" t="s">
        <v>3669</v>
      </c>
      <c r="F363" s="231" t="s">
        <v>3670</v>
      </c>
      <c r="G363" s="232" t="s">
        <v>526</v>
      </c>
      <c r="H363" s="233">
        <v>55</v>
      </c>
      <c r="I363" s="234"/>
      <c r="J363" s="235">
        <f>ROUND(I363*H363,2)</f>
        <v>0</v>
      </c>
      <c r="K363" s="231" t="s">
        <v>229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267</v>
      </c>
      <c r="AT363" s="240" t="s">
        <v>225</v>
      </c>
      <c r="AU363" s="240" t="s">
        <v>89</v>
      </c>
      <c r="AY363" s="19" t="s">
        <v>222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87</v>
      </c>
      <c r="BK363" s="241">
        <f>ROUND(I363*H363,2)</f>
        <v>0</v>
      </c>
      <c r="BL363" s="19" t="s">
        <v>267</v>
      </c>
      <c r="BM363" s="240" t="s">
        <v>668</v>
      </c>
    </row>
    <row r="364" s="2" customFormat="1">
      <c r="A364" s="40"/>
      <c r="B364" s="41"/>
      <c r="C364" s="42"/>
      <c r="D364" s="242" t="s">
        <v>231</v>
      </c>
      <c r="E364" s="42"/>
      <c r="F364" s="243" t="s">
        <v>3671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231</v>
      </c>
      <c r="AU364" s="19" t="s">
        <v>89</v>
      </c>
    </row>
    <row r="365" s="2" customFormat="1" ht="24.15" customHeight="1">
      <c r="A365" s="40"/>
      <c r="B365" s="41"/>
      <c r="C365" s="280" t="s">
        <v>510</v>
      </c>
      <c r="D365" s="280" t="s">
        <v>367</v>
      </c>
      <c r="E365" s="281" t="s">
        <v>2818</v>
      </c>
      <c r="F365" s="282" t="s">
        <v>2819</v>
      </c>
      <c r="G365" s="283" t="s">
        <v>526</v>
      </c>
      <c r="H365" s="284">
        <v>48.299999999999997</v>
      </c>
      <c r="I365" s="285"/>
      <c r="J365" s="286">
        <f>ROUND(I365*H365,2)</f>
        <v>0</v>
      </c>
      <c r="K365" s="282" t="s">
        <v>229</v>
      </c>
      <c r="L365" s="287"/>
      <c r="M365" s="288" t="s">
        <v>1</v>
      </c>
      <c r="N365" s="289" t="s">
        <v>45</v>
      </c>
      <c r="O365" s="93"/>
      <c r="P365" s="238">
        <f>O365*H365</f>
        <v>0</v>
      </c>
      <c r="Q365" s="238">
        <v>0.00016000000000000001</v>
      </c>
      <c r="R365" s="238">
        <f>Q365*H365</f>
        <v>0.0077280000000000005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468</v>
      </c>
      <c r="AT365" s="240" t="s">
        <v>367</v>
      </c>
      <c r="AU365" s="240" t="s">
        <v>89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267</v>
      </c>
      <c r="BM365" s="240" t="s">
        <v>684</v>
      </c>
    </row>
    <row r="366" s="2" customFormat="1">
      <c r="A366" s="40"/>
      <c r="B366" s="41"/>
      <c r="C366" s="42"/>
      <c r="D366" s="249" t="s">
        <v>1184</v>
      </c>
      <c r="E366" s="42"/>
      <c r="F366" s="314" t="s">
        <v>3672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1184</v>
      </c>
      <c r="AU366" s="19" t="s">
        <v>89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3673</v>
      </c>
      <c r="G367" s="259"/>
      <c r="H367" s="262">
        <v>48.299999999999997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89</v>
      </c>
      <c r="AV367" s="14" t="s">
        <v>89</v>
      </c>
      <c r="AW367" s="14" t="s">
        <v>35</v>
      </c>
      <c r="AX367" s="14" t="s">
        <v>80</v>
      </c>
      <c r="AY367" s="268" t="s">
        <v>222</v>
      </c>
    </row>
    <row r="368" s="15" customFormat="1">
      <c r="A368" s="15"/>
      <c r="B368" s="269"/>
      <c r="C368" s="270"/>
      <c r="D368" s="249" t="s">
        <v>233</v>
      </c>
      <c r="E368" s="271" t="s">
        <v>1</v>
      </c>
      <c r="F368" s="272" t="s">
        <v>242</v>
      </c>
      <c r="G368" s="270"/>
      <c r="H368" s="273">
        <v>48.299999999999997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233</v>
      </c>
      <c r="AU368" s="279" t="s">
        <v>89</v>
      </c>
      <c r="AV368" s="15" t="s">
        <v>114</v>
      </c>
      <c r="AW368" s="15" t="s">
        <v>35</v>
      </c>
      <c r="AX368" s="15" t="s">
        <v>87</v>
      </c>
      <c r="AY368" s="279" t="s">
        <v>222</v>
      </c>
    </row>
    <row r="369" s="2" customFormat="1" ht="24.15" customHeight="1">
      <c r="A369" s="40"/>
      <c r="B369" s="41"/>
      <c r="C369" s="280" t="s">
        <v>530</v>
      </c>
      <c r="D369" s="280" t="s">
        <v>367</v>
      </c>
      <c r="E369" s="281" t="s">
        <v>3674</v>
      </c>
      <c r="F369" s="282" t="s">
        <v>3675</v>
      </c>
      <c r="G369" s="283" t="s">
        <v>526</v>
      </c>
      <c r="H369" s="284">
        <v>63.25</v>
      </c>
      <c r="I369" s="285"/>
      <c r="J369" s="286">
        <f>ROUND(I369*H369,2)</f>
        <v>0</v>
      </c>
      <c r="K369" s="282" t="s">
        <v>229</v>
      </c>
      <c r="L369" s="287"/>
      <c r="M369" s="288" t="s">
        <v>1</v>
      </c>
      <c r="N369" s="289" t="s">
        <v>45</v>
      </c>
      <c r="O369" s="93"/>
      <c r="P369" s="238">
        <f>O369*H369</f>
        <v>0</v>
      </c>
      <c r="Q369" s="238">
        <v>0.00013999999999999999</v>
      </c>
      <c r="R369" s="238">
        <f>Q369*H369</f>
        <v>0.008855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468</v>
      </c>
      <c r="AT369" s="240" t="s">
        <v>367</v>
      </c>
      <c r="AU369" s="240" t="s">
        <v>89</v>
      </c>
      <c r="AY369" s="19" t="s">
        <v>222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87</v>
      </c>
      <c r="BK369" s="241">
        <f>ROUND(I369*H369,2)</f>
        <v>0</v>
      </c>
      <c r="BL369" s="19" t="s">
        <v>267</v>
      </c>
      <c r="BM369" s="240" t="s">
        <v>689</v>
      </c>
    </row>
    <row r="370" s="2" customFormat="1">
      <c r="A370" s="40"/>
      <c r="B370" s="41"/>
      <c r="C370" s="42"/>
      <c r="D370" s="249" t="s">
        <v>1184</v>
      </c>
      <c r="E370" s="42"/>
      <c r="F370" s="314" t="s">
        <v>3676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1184</v>
      </c>
      <c r="AU370" s="19" t="s">
        <v>89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3677</v>
      </c>
      <c r="G371" s="259"/>
      <c r="H371" s="262">
        <v>63.25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89</v>
      </c>
      <c r="AV371" s="14" t="s">
        <v>89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63.25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89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29" t="s">
        <v>515</v>
      </c>
      <c r="D373" s="229" t="s">
        <v>225</v>
      </c>
      <c r="E373" s="230" t="s">
        <v>3678</v>
      </c>
      <c r="F373" s="231" t="s">
        <v>3679</v>
      </c>
      <c r="G373" s="232" t="s">
        <v>526</v>
      </c>
      <c r="H373" s="233">
        <v>55</v>
      </c>
      <c r="I373" s="234"/>
      <c r="J373" s="235">
        <f>ROUND(I373*H373,2)</f>
        <v>0</v>
      </c>
      <c r="K373" s="231" t="s">
        <v>229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267</v>
      </c>
      <c r="AT373" s="240" t="s">
        <v>225</v>
      </c>
      <c r="AU373" s="240" t="s">
        <v>89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267</v>
      </c>
      <c r="BM373" s="240" t="s">
        <v>699</v>
      </c>
    </row>
    <row r="374" s="2" customFormat="1">
      <c r="A374" s="40"/>
      <c r="B374" s="41"/>
      <c r="C374" s="42"/>
      <c r="D374" s="242" t="s">
        <v>231</v>
      </c>
      <c r="E374" s="42"/>
      <c r="F374" s="243" t="s">
        <v>3680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231</v>
      </c>
      <c r="AU374" s="19" t="s">
        <v>89</v>
      </c>
    </row>
    <row r="375" s="2" customFormat="1" ht="37.8" customHeight="1">
      <c r="A375" s="40"/>
      <c r="B375" s="41"/>
      <c r="C375" s="280" t="s">
        <v>549</v>
      </c>
      <c r="D375" s="280" t="s">
        <v>367</v>
      </c>
      <c r="E375" s="281" t="s">
        <v>3681</v>
      </c>
      <c r="F375" s="282" t="s">
        <v>3682</v>
      </c>
      <c r="G375" s="283" t="s">
        <v>526</v>
      </c>
      <c r="H375" s="284">
        <v>63.25</v>
      </c>
      <c r="I375" s="285"/>
      <c r="J375" s="286">
        <f>ROUND(I375*H375,2)</f>
        <v>0</v>
      </c>
      <c r="K375" s="282" t="s">
        <v>229</v>
      </c>
      <c r="L375" s="287"/>
      <c r="M375" s="288" t="s">
        <v>1</v>
      </c>
      <c r="N375" s="289" t="s">
        <v>45</v>
      </c>
      <c r="O375" s="93"/>
      <c r="P375" s="238">
        <f>O375*H375</f>
        <v>0</v>
      </c>
      <c r="Q375" s="238">
        <v>0.00010000000000000001</v>
      </c>
      <c r="R375" s="238">
        <f>Q375*H375</f>
        <v>0.0063249999999999999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468</v>
      </c>
      <c r="AT375" s="240" t="s">
        <v>367</v>
      </c>
      <c r="AU375" s="240" t="s">
        <v>89</v>
      </c>
      <c r="AY375" s="19" t="s">
        <v>222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87</v>
      </c>
      <c r="BK375" s="241">
        <f>ROUND(I375*H375,2)</f>
        <v>0</v>
      </c>
      <c r="BL375" s="19" t="s">
        <v>267</v>
      </c>
      <c r="BM375" s="240" t="s">
        <v>707</v>
      </c>
    </row>
    <row r="376" s="2" customFormat="1">
      <c r="A376" s="40"/>
      <c r="B376" s="41"/>
      <c r="C376" s="42"/>
      <c r="D376" s="249" t="s">
        <v>1184</v>
      </c>
      <c r="E376" s="42"/>
      <c r="F376" s="314" t="s">
        <v>3683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1184</v>
      </c>
      <c r="AU376" s="19" t="s">
        <v>89</v>
      </c>
    </row>
    <row r="377" s="14" customFormat="1">
      <c r="A377" s="14"/>
      <c r="B377" s="258"/>
      <c r="C377" s="259"/>
      <c r="D377" s="249" t="s">
        <v>233</v>
      </c>
      <c r="E377" s="260" t="s">
        <v>1</v>
      </c>
      <c r="F377" s="261" t="s">
        <v>3677</v>
      </c>
      <c r="G377" s="259"/>
      <c r="H377" s="262">
        <v>63.25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233</v>
      </c>
      <c r="AU377" s="268" t="s">
        <v>89</v>
      </c>
      <c r="AV377" s="14" t="s">
        <v>89</v>
      </c>
      <c r="AW377" s="14" t="s">
        <v>35</v>
      </c>
      <c r="AX377" s="14" t="s">
        <v>80</v>
      </c>
      <c r="AY377" s="268" t="s">
        <v>222</v>
      </c>
    </row>
    <row r="378" s="15" customFormat="1">
      <c r="A378" s="15"/>
      <c r="B378" s="269"/>
      <c r="C378" s="270"/>
      <c r="D378" s="249" t="s">
        <v>233</v>
      </c>
      <c r="E378" s="271" t="s">
        <v>1</v>
      </c>
      <c r="F378" s="272" t="s">
        <v>242</v>
      </c>
      <c r="G378" s="270"/>
      <c r="H378" s="273">
        <v>63.25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233</v>
      </c>
      <c r="AU378" s="279" t="s">
        <v>89</v>
      </c>
      <c r="AV378" s="15" t="s">
        <v>114</v>
      </c>
      <c r="AW378" s="15" t="s">
        <v>35</v>
      </c>
      <c r="AX378" s="15" t="s">
        <v>87</v>
      </c>
      <c r="AY378" s="279" t="s">
        <v>222</v>
      </c>
    </row>
    <row r="379" s="2" customFormat="1" ht="24.15" customHeight="1">
      <c r="A379" s="40"/>
      <c r="B379" s="41"/>
      <c r="C379" s="229" t="s">
        <v>521</v>
      </c>
      <c r="D379" s="229" t="s">
        <v>225</v>
      </c>
      <c r="E379" s="230" t="s">
        <v>1274</v>
      </c>
      <c r="F379" s="231" t="s">
        <v>1275</v>
      </c>
      <c r="G379" s="232" t="s">
        <v>329</v>
      </c>
      <c r="H379" s="233">
        <v>0.023</v>
      </c>
      <c r="I379" s="234"/>
      <c r="J379" s="235">
        <f>ROUND(I379*H379,2)</f>
        <v>0</v>
      </c>
      <c r="K379" s="231" t="s">
        <v>229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267</v>
      </c>
      <c r="AT379" s="240" t="s">
        <v>225</v>
      </c>
      <c r="AU379" s="240" t="s">
        <v>89</v>
      </c>
      <c r="AY379" s="19" t="s">
        <v>222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87</v>
      </c>
      <c r="BK379" s="241">
        <f>ROUND(I379*H379,2)</f>
        <v>0</v>
      </c>
      <c r="BL379" s="19" t="s">
        <v>267</v>
      </c>
      <c r="BM379" s="240" t="s">
        <v>3684</v>
      </c>
    </row>
    <row r="380" s="2" customFormat="1">
      <c r="A380" s="40"/>
      <c r="B380" s="41"/>
      <c r="C380" s="42"/>
      <c r="D380" s="242" t="s">
        <v>231</v>
      </c>
      <c r="E380" s="42"/>
      <c r="F380" s="243" t="s">
        <v>1277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231</v>
      </c>
      <c r="AU380" s="19" t="s">
        <v>89</v>
      </c>
    </row>
    <row r="381" s="12" customFormat="1" ht="25.92" customHeight="1">
      <c r="A381" s="12"/>
      <c r="B381" s="213"/>
      <c r="C381" s="214"/>
      <c r="D381" s="215" t="s">
        <v>79</v>
      </c>
      <c r="E381" s="216" t="s">
        <v>2399</v>
      </c>
      <c r="F381" s="216" t="s">
        <v>2400</v>
      </c>
      <c r="G381" s="214"/>
      <c r="H381" s="214"/>
      <c r="I381" s="217"/>
      <c r="J381" s="218">
        <f>BK381</f>
        <v>0</v>
      </c>
      <c r="K381" s="214"/>
      <c r="L381" s="219"/>
      <c r="M381" s="220"/>
      <c r="N381" s="221"/>
      <c r="O381" s="221"/>
      <c r="P381" s="222">
        <f>SUM(P382:P390)</f>
        <v>0</v>
      </c>
      <c r="Q381" s="221"/>
      <c r="R381" s="222">
        <f>SUM(R382:R390)</f>
        <v>0</v>
      </c>
      <c r="S381" s="221"/>
      <c r="T381" s="223">
        <f>SUM(T382:T390)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114</v>
      </c>
      <c r="AT381" s="225" t="s">
        <v>79</v>
      </c>
      <c r="AU381" s="225" t="s">
        <v>80</v>
      </c>
      <c r="AY381" s="224" t="s">
        <v>222</v>
      </c>
      <c r="BK381" s="226">
        <f>SUM(BK382:BK390)</f>
        <v>0</v>
      </c>
    </row>
    <row r="382" s="2" customFormat="1" ht="21.75" customHeight="1">
      <c r="A382" s="40"/>
      <c r="B382" s="41"/>
      <c r="C382" s="229" t="s">
        <v>566</v>
      </c>
      <c r="D382" s="229" t="s">
        <v>225</v>
      </c>
      <c r="E382" s="230" t="s">
        <v>2768</v>
      </c>
      <c r="F382" s="231" t="s">
        <v>2769</v>
      </c>
      <c r="G382" s="232" t="s">
        <v>1198</v>
      </c>
      <c r="H382" s="233">
        <v>17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2418</v>
      </c>
      <c r="AT382" s="240" t="s">
        <v>225</v>
      </c>
      <c r="AU382" s="240" t="s">
        <v>87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2418</v>
      </c>
      <c r="BM382" s="240" t="s">
        <v>711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2770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87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234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87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3" customFormat="1">
      <c r="A385" s="13"/>
      <c r="B385" s="247"/>
      <c r="C385" s="248"/>
      <c r="D385" s="249" t="s">
        <v>233</v>
      </c>
      <c r="E385" s="250" t="s">
        <v>1</v>
      </c>
      <c r="F385" s="251" t="s">
        <v>2978</v>
      </c>
      <c r="G385" s="248"/>
      <c r="H385" s="250" t="s">
        <v>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233</v>
      </c>
      <c r="AU385" s="257" t="s">
        <v>87</v>
      </c>
      <c r="AV385" s="13" t="s">
        <v>87</v>
      </c>
      <c r="AW385" s="13" t="s">
        <v>35</v>
      </c>
      <c r="AX385" s="13" t="s">
        <v>80</v>
      </c>
      <c r="AY385" s="257" t="s">
        <v>222</v>
      </c>
    </row>
    <row r="386" s="13" customFormat="1">
      <c r="A386" s="13"/>
      <c r="B386" s="247"/>
      <c r="C386" s="248"/>
      <c r="D386" s="249" t="s">
        <v>233</v>
      </c>
      <c r="E386" s="250" t="s">
        <v>1</v>
      </c>
      <c r="F386" s="251" t="s">
        <v>237</v>
      </c>
      <c r="G386" s="248"/>
      <c r="H386" s="250" t="s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233</v>
      </c>
      <c r="AU386" s="257" t="s">
        <v>87</v>
      </c>
      <c r="AV386" s="13" t="s">
        <v>87</v>
      </c>
      <c r="AW386" s="13" t="s">
        <v>35</v>
      </c>
      <c r="AX386" s="13" t="s">
        <v>80</v>
      </c>
      <c r="AY386" s="257" t="s">
        <v>222</v>
      </c>
    </row>
    <row r="387" s="14" customFormat="1">
      <c r="A387" s="14"/>
      <c r="B387" s="258"/>
      <c r="C387" s="259"/>
      <c r="D387" s="249" t="s">
        <v>233</v>
      </c>
      <c r="E387" s="260" t="s">
        <v>1</v>
      </c>
      <c r="F387" s="261" t="s">
        <v>3685</v>
      </c>
      <c r="G387" s="259"/>
      <c r="H387" s="262">
        <v>17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233</v>
      </c>
      <c r="AU387" s="268" t="s">
        <v>87</v>
      </c>
      <c r="AV387" s="14" t="s">
        <v>89</v>
      </c>
      <c r="AW387" s="14" t="s">
        <v>35</v>
      </c>
      <c r="AX387" s="14" t="s">
        <v>80</v>
      </c>
      <c r="AY387" s="268" t="s">
        <v>222</v>
      </c>
    </row>
    <row r="388" s="15" customFormat="1">
      <c r="A388" s="15"/>
      <c r="B388" s="269"/>
      <c r="C388" s="270"/>
      <c r="D388" s="249" t="s">
        <v>233</v>
      </c>
      <c r="E388" s="271" t="s">
        <v>1</v>
      </c>
      <c r="F388" s="272" t="s">
        <v>242</v>
      </c>
      <c r="G388" s="270"/>
      <c r="H388" s="273">
        <v>17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233</v>
      </c>
      <c r="AU388" s="279" t="s">
        <v>87</v>
      </c>
      <c r="AV388" s="15" t="s">
        <v>114</v>
      </c>
      <c r="AW388" s="15" t="s">
        <v>35</v>
      </c>
      <c r="AX388" s="15" t="s">
        <v>87</v>
      </c>
      <c r="AY388" s="279" t="s">
        <v>222</v>
      </c>
    </row>
    <row r="389" s="2" customFormat="1" ht="16.5" customHeight="1">
      <c r="A389" s="40"/>
      <c r="B389" s="41"/>
      <c r="C389" s="229" t="s">
        <v>527</v>
      </c>
      <c r="D389" s="229" t="s">
        <v>225</v>
      </c>
      <c r="E389" s="230" t="s">
        <v>2961</v>
      </c>
      <c r="F389" s="231" t="s">
        <v>2962</v>
      </c>
      <c r="G389" s="232" t="s">
        <v>1198</v>
      </c>
      <c r="H389" s="233">
        <v>8</v>
      </c>
      <c r="I389" s="234"/>
      <c r="J389" s="235">
        <f>ROUND(I389*H389,2)</f>
        <v>0</v>
      </c>
      <c r="K389" s="231" t="s">
        <v>229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2418</v>
      </c>
      <c r="AT389" s="240" t="s">
        <v>225</v>
      </c>
      <c r="AU389" s="240" t="s">
        <v>87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2418</v>
      </c>
      <c r="BM389" s="240" t="s">
        <v>715</v>
      </c>
    </row>
    <row r="390" s="2" customFormat="1">
      <c r="A390" s="40"/>
      <c r="B390" s="41"/>
      <c r="C390" s="42"/>
      <c r="D390" s="242" t="s">
        <v>231</v>
      </c>
      <c r="E390" s="42"/>
      <c r="F390" s="243" t="s">
        <v>2963</v>
      </c>
      <c r="G390" s="42"/>
      <c r="H390" s="42"/>
      <c r="I390" s="244"/>
      <c r="J390" s="42"/>
      <c r="K390" s="42"/>
      <c r="L390" s="46"/>
      <c r="M390" s="318"/>
      <c r="N390" s="319"/>
      <c r="O390" s="320"/>
      <c r="P390" s="320"/>
      <c r="Q390" s="320"/>
      <c r="R390" s="320"/>
      <c r="S390" s="320"/>
      <c r="T390" s="321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231</v>
      </c>
      <c r="AU390" s="19" t="s">
        <v>87</v>
      </c>
    </row>
    <row r="391" s="2" customFormat="1" ht="6.96" customHeight="1">
      <c r="A391" s="40"/>
      <c r="B391" s="68"/>
      <c r="C391" s="69"/>
      <c r="D391" s="69"/>
      <c r="E391" s="69"/>
      <c r="F391" s="69"/>
      <c r="G391" s="69"/>
      <c r="H391" s="69"/>
      <c r="I391" s="69"/>
      <c r="J391" s="69"/>
      <c r="K391" s="69"/>
      <c r="L391" s="46"/>
      <c r="M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</sheetData>
  <sheetProtection sheet="1" autoFilter="0" formatColumns="0" formatRows="0" objects="1" scenarios="1" spinCount="100000" saltValue="XmaAlRnIvdEKghps5PR2UfpZw3ztGekBx766s26u9KikLyLFJfTNvNn0j54wv4Yr63ckY1fBtaHTCc+zo48Cig==" hashValue="paWqavlGPHjSP+yEcoOg+E9bwAu1FZ4wovuP+hbj13fJ6gl+ge831pSjc0txS7FyYB6wL/o+xLjSfyQgGhiT6Q==" algorithmName="SHA-512" password="CC35"/>
  <autoFilter ref="C144:K3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hyperlinks>
    <hyperlink ref="F150" r:id="rId1" display="https://podminky.urs.cz/item/CS_URS_2024_01/132251101"/>
    <hyperlink ref="F160" r:id="rId2" display="https://podminky.urs.cz/item/CS_URS_2024_01/162251101"/>
    <hyperlink ref="F169" r:id="rId3" display="https://podminky.urs.cz/item/CS_URS_2024_01/162751117"/>
    <hyperlink ref="F176" r:id="rId4" display="https://podminky.urs.cz/item/CS_URS_2024_01/162751119"/>
    <hyperlink ref="F183" r:id="rId5" display="https://podminky.urs.cz/item/CS_URS_2024_01/167151101"/>
    <hyperlink ref="F189" r:id="rId6" display="https://podminky.urs.cz/item/CS_URS_2024_01/171201231"/>
    <hyperlink ref="F193" r:id="rId7" display="https://podminky.urs.cz/item/CS_URS_2024_01/171251201"/>
    <hyperlink ref="F200" r:id="rId8" display="https://podminky.urs.cz/item/CS_URS_2024_01/174151101"/>
    <hyperlink ref="F210" r:id="rId9" display="https://podminky.urs.cz/item/CS_URS_2024_01/175151101"/>
    <hyperlink ref="F223" r:id="rId10" display="https://podminky.urs.cz/item/CS_URS_2024_01/451573111"/>
    <hyperlink ref="F236" r:id="rId11" display="https://podminky.urs.cz/item/CS_URS_2024_01/612135101"/>
    <hyperlink ref="F243" r:id="rId12" display="https://podminky.urs.cz/item/CS_URS_2024_01/871154201"/>
    <hyperlink ref="F255" r:id="rId13" display="https://podminky.urs.cz/item/CS_URS_2024_01/974029132"/>
    <hyperlink ref="F262" r:id="rId14" display="https://podminky.urs.cz/item/CS_URS_2024_01/997013501"/>
    <hyperlink ref="F264" r:id="rId15" display="https://podminky.urs.cz/item/CS_URS_2024_01/997013509"/>
    <hyperlink ref="F268" r:id="rId16" display="https://podminky.urs.cz/item/CS_URS_2024_01/997013871"/>
    <hyperlink ref="F271" r:id="rId17" display="https://podminky.urs.cz/item/CS_URS_2024_01/998011001"/>
    <hyperlink ref="F275" r:id="rId18" display="https://podminky.urs.cz/item/CS_URS_2024_01/722173113"/>
    <hyperlink ref="F283" r:id="rId19" display="https://podminky.urs.cz/item/CS_URS_2024_01/722173114"/>
    <hyperlink ref="F291" r:id="rId20" display="https://podminky.urs.cz/item/CS_URS_2024_01/722181241"/>
    <hyperlink ref="F299" r:id="rId21" display="https://podminky.urs.cz/item/CS_URS_2024_01/722181242"/>
    <hyperlink ref="F307" r:id="rId22" display="https://podminky.urs.cz/item/CS_URS_2024_01/722239103"/>
    <hyperlink ref="F324" r:id="rId23" display="https://podminky.urs.cz/item/CS_URS_2024_01/899922351"/>
    <hyperlink ref="F331" r:id="rId24" display="https://podminky.urs.cz/item/CS_URS_2024_01/722290215"/>
    <hyperlink ref="F341" r:id="rId25" display="https://podminky.urs.cz/item/CS_URS_2024_01/722290234"/>
    <hyperlink ref="F348" r:id="rId26" display="https://podminky.urs.cz/item/CS_URS_2024_01/998722101"/>
    <hyperlink ref="F351" r:id="rId27" display="https://podminky.urs.cz/item/CS_URS_2024_01/724149101"/>
    <hyperlink ref="F358" r:id="rId28" display="https://podminky.urs.cz/item/CS_URS_2024_01/724239112"/>
    <hyperlink ref="F361" r:id="rId29" display="https://podminky.urs.cz/item/CS_URS_2024_01/998724101"/>
    <hyperlink ref="F364" r:id="rId30" display="https://podminky.urs.cz/item/CS_URS_2024_01/741122131"/>
    <hyperlink ref="F374" r:id="rId31" display="https://podminky.urs.cz/item/CS_URS_2024_01/741122123"/>
    <hyperlink ref="F380" r:id="rId32" display="https://podminky.urs.cz/item/CS_URS_2024_01/998741101"/>
    <hyperlink ref="F383" r:id="rId33" display="https://podminky.urs.cz/item/CS_URS_2024_01/HZS2491"/>
    <hyperlink ref="F390" r:id="rId34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3686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ROUND((SUM(BE136:BE435)),  2)</f>
        <v>0</v>
      </c>
      <c r="G37" s="40"/>
      <c r="H37" s="40"/>
      <c r="I37" s="167">
        <v>0.20999999999999999</v>
      </c>
      <c r="J37" s="166">
        <f>ROUND(((SUM(BE136:BE435))*I37),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ROUND((SUM(BF136:BF435)),  2)</f>
        <v>0</v>
      </c>
      <c r="G38" s="40"/>
      <c r="H38" s="40"/>
      <c r="I38" s="167">
        <v>0.12</v>
      </c>
      <c r="J38" s="166">
        <f>ROUND(((SUM(BF136:BF435))*I38),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ROUND((SUM(BG136:BG435)),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ROUND((SUM(BH136:BH435)),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ROUND((SUM(BI136:BI435)),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D.1.4.4.1 - Silnoproud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J139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J151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183</v>
      </c>
      <c r="E105" s="194"/>
      <c r="F105" s="194"/>
      <c r="G105" s="194"/>
      <c r="H105" s="194"/>
      <c r="I105" s="194"/>
      <c r="J105" s="195">
        <f>J158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189</v>
      </c>
      <c r="E106" s="199"/>
      <c r="F106" s="199"/>
      <c r="G106" s="199"/>
      <c r="H106" s="199"/>
      <c r="I106" s="199"/>
      <c r="J106" s="200">
        <f>J159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2562</v>
      </c>
      <c r="E107" s="194"/>
      <c r="F107" s="194"/>
      <c r="G107" s="194"/>
      <c r="H107" s="194"/>
      <c r="I107" s="194"/>
      <c r="J107" s="195">
        <f>J331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3687</v>
      </c>
      <c r="E108" s="199"/>
      <c r="F108" s="199"/>
      <c r="G108" s="199"/>
      <c r="H108" s="199"/>
      <c r="I108" s="199"/>
      <c r="J108" s="200">
        <f>J332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2776</v>
      </c>
      <c r="E109" s="199"/>
      <c r="F109" s="199"/>
      <c r="G109" s="199"/>
      <c r="H109" s="199"/>
      <c r="I109" s="199"/>
      <c r="J109" s="200">
        <f>J351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3688</v>
      </c>
      <c r="E110" s="199"/>
      <c r="F110" s="199"/>
      <c r="G110" s="199"/>
      <c r="H110" s="199"/>
      <c r="I110" s="199"/>
      <c r="J110" s="200">
        <f>J355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3687</v>
      </c>
      <c r="E111" s="199"/>
      <c r="F111" s="199"/>
      <c r="G111" s="199"/>
      <c r="H111" s="199"/>
      <c r="I111" s="199"/>
      <c r="J111" s="200">
        <f>J386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206</v>
      </c>
      <c r="E112" s="194"/>
      <c r="F112" s="194"/>
      <c r="G112" s="194"/>
      <c r="H112" s="194"/>
      <c r="I112" s="194"/>
      <c r="J112" s="195">
        <f>J427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151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152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22" t="s">
        <v>2612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2967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D.1.4.4.1 - Silnoproud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>Luby</v>
      </c>
      <c r="G130" s="42"/>
      <c r="H130" s="42"/>
      <c r="I130" s="34" t="s">
        <v>22</v>
      </c>
      <c r="J130" s="81" t="str">
        <f>IF(J16="","",J16)</f>
        <v>29. 5. 2024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Zdravotnická záchranná služba KVK, p. o.</v>
      </c>
      <c r="G132" s="42"/>
      <c r="H132" s="42"/>
      <c r="I132" s="34" t="s">
        <v>31</v>
      </c>
      <c r="J132" s="38" t="str">
        <f>E25</f>
        <v>PR architekti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29</v>
      </c>
      <c r="D133" s="42"/>
      <c r="E133" s="42"/>
      <c r="F133" s="29" t="str">
        <f>IF(E22="","",E22)</f>
        <v>Vyplň údaj</v>
      </c>
      <c r="G133" s="42"/>
      <c r="H133" s="42"/>
      <c r="I133" s="34" t="s">
        <v>36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208</v>
      </c>
      <c r="D135" s="205" t="s">
        <v>65</v>
      </c>
      <c r="E135" s="205" t="s">
        <v>61</v>
      </c>
      <c r="F135" s="205" t="s">
        <v>62</v>
      </c>
      <c r="G135" s="205" t="s">
        <v>209</v>
      </c>
      <c r="H135" s="205" t="s">
        <v>210</v>
      </c>
      <c r="I135" s="205" t="s">
        <v>211</v>
      </c>
      <c r="J135" s="205" t="s">
        <v>156</v>
      </c>
      <c r="K135" s="206" t="s">
        <v>212</v>
      </c>
      <c r="L135" s="207"/>
      <c r="M135" s="102" t="s">
        <v>1</v>
      </c>
      <c r="N135" s="103" t="s">
        <v>44</v>
      </c>
      <c r="O135" s="103" t="s">
        <v>213</v>
      </c>
      <c r="P135" s="103" t="s">
        <v>214</v>
      </c>
      <c r="Q135" s="103" t="s">
        <v>215</v>
      </c>
      <c r="R135" s="103" t="s">
        <v>216</v>
      </c>
      <c r="S135" s="103" t="s">
        <v>217</v>
      </c>
      <c r="T135" s="104" t="s">
        <v>218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219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P137+P158+P331+P427</f>
        <v>0</v>
      </c>
      <c r="Q136" s="106"/>
      <c r="R136" s="210">
        <f>R137+R158+R331+R427</f>
        <v>0.98461300000000007</v>
      </c>
      <c r="S136" s="106"/>
      <c r="T136" s="211">
        <f>T137+T158+T331+T427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79</v>
      </c>
      <c r="AU136" s="19" t="s">
        <v>158</v>
      </c>
      <c r="BK136" s="212">
        <f>BK137+BK158+BK331+BK427</f>
        <v>0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220</v>
      </c>
      <c r="F137" s="216" t="s">
        <v>221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</f>
        <v>0</v>
      </c>
      <c r="Q137" s="221"/>
      <c r="R137" s="222">
        <f>R138</f>
        <v>0</v>
      </c>
      <c r="S137" s="221"/>
      <c r="T137" s="22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80</v>
      </c>
      <c r="AY137" s="224" t="s">
        <v>222</v>
      </c>
      <c r="BK137" s="226">
        <f>BK138</f>
        <v>0</v>
      </c>
    </row>
    <row r="138" s="12" customFormat="1" ht="22.8" customHeight="1">
      <c r="A138" s="12"/>
      <c r="B138" s="213"/>
      <c r="C138" s="214"/>
      <c r="D138" s="215" t="s">
        <v>79</v>
      </c>
      <c r="E138" s="227" t="s">
        <v>87</v>
      </c>
      <c r="F138" s="227" t="s">
        <v>223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P139+P151</f>
        <v>0</v>
      </c>
      <c r="Q138" s="221"/>
      <c r="R138" s="222">
        <f>R139+R151</f>
        <v>0</v>
      </c>
      <c r="S138" s="221"/>
      <c r="T138" s="223">
        <f>T139+T151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79</v>
      </c>
      <c r="AU138" s="225" t="s">
        <v>87</v>
      </c>
      <c r="AY138" s="224" t="s">
        <v>222</v>
      </c>
      <c r="BK138" s="226">
        <f>BK139+BK151</f>
        <v>0</v>
      </c>
    </row>
    <row r="139" s="12" customFormat="1" ht="20.88" customHeight="1">
      <c r="A139" s="12"/>
      <c r="B139" s="213"/>
      <c r="C139" s="214"/>
      <c r="D139" s="215" t="s">
        <v>79</v>
      </c>
      <c r="E139" s="227" t="s">
        <v>267</v>
      </c>
      <c r="F139" s="227" t="s">
        <v>268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SUM(P140:P150)</f>
        <v>0</v>
      </c>
      <c r="Q139" s="221"/>
      <c r="R139" s="222">
        <f>SUM(R140:R150)</f>
        <v>0</v>
      </c>
      <c r="S139" s="221"/>
      <c r="T139" s="223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89</v>
      </c>
      <c r="AY139" s="224" t="s">
        <v>222</v>
      </c>
      <c r="BK139" s="226">
        <f>SUM(BK140:BK150)</f>
        <v>0</v>
      </c>
    </row>
    <row r="140" s="2" customFormat="1" ht="37.8" customHeight="1">
      <c r="A140" s="40"/>
      <c r="B140" s="41"/>
      <c r="C140" s="229" t="s">
        <v>87</v>
      </c>
      <c r="D140" s="229" t="s">
        <v>225</v>
      </c>
      <c r="E140" s="230" t="s">
        <v>294</v>
      </c>
      <c r="F140" s="231" t="s">
        <v>295</v>
      </c>
      <c r="G140" s="232" t="s">
        <v>247</v>
      </c>
      <c r="H140" s="233">
        <v>1.3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114</v>
      </c>
      <c r="AT140" s="240" t="s">
        <v>225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3689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297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14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3690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3691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14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4" customFormat="1">
      <c r="A144" s="14"/>
      <c r="B144" s="258"/>
      <c r="C144" s="259"/>
      <c r="D144" s="249" t="s">
        <v>233</v>
      </c>
      <c r="E144" s="260" t="s">
        <v>1</v>
      </c>
      <c r="F144" s="261" t="s">
        <v>3692</v>
      </c>
      <c r="G144" s="259"/>
      <c r="H144" s="262">
        <v>1.3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233</v>
      </c>
      <c r="AU144" s="268" t="s">
        <v>14</v>
      </c>
      <c r="AV144" s="14" t="s">
        <v>89</v>
      </c>
      <c r="AW144" s="14" t="s">
        <v>35</v>
      </c>
      <c r="AX144" s="14" t="s">
        <v>80</v>
      </c>
      <c r="AY144" s="268" t="s">
        <v>222</v>
      </c>
    </row>
    <row r="145" s="15" customFormat="1">
      <c r="A145" s="15"/>
      <c r="B145" s="269"/>
      <c r="C145" s="270"/>
      <c r="D145" s="249" t="s">
        <v>233</v>
      </c>
      <c r="E145" s="271" t="s">
        <v>1</v>
      </c>
      <c r="F145" s="272" t="s">
        <v>242</v>
      </c>
      <c r="G145" s="270"/>
      <c r="H145" s="273">
        <v>1.3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233</v>
      </c>
      <c r="AU145" s="279" t="s">
        <v>14</v>
      </c>
      <c r="AV145" s="15" t="s">
        <v>114</v>
      </c>
      <c r="AW145" s="15" t="s">
        <v>35</v>
      </c>
      <c r="AX145" s="15" t="s">
        <v>87</v>
      </c>
      <c r="AY145" s="279" t="s">
        <v>222</v>
      </c>
    </row>
    <row r="146" s="2" customFormat="1" ht="37.8" customHeight="1">
      <c r="A146" s="40"/>
      <c r="B146" s="41"/>
      <c r="C146" s="229" t="s">
        <v>89</v>
      </c>
      <c r="D146" s="229" t="s">
        <v>225</v>
      </c>
      <c r="E146" s="230" t="s">
        <v>300</v>
      </c>
      <c r="F146" s="231" t="s">
        <v>301</v>
      </c>
      <c r="G146" s="232" t="s">
        <v>247</v>
      </c>
      <c r="H146" s="233">
        <v>14.300000000000001</v>
      </c>
      <c r="I146" s="234"/>
      <c r="J146" s="235">
        <f>ROUND(I146*H146,2)</f>
        <v>0</v>
      </c>
      <c r="K146" s="231" t="s">
        <v>229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114</v>
      </c>
      <c r="AT146" s="240" t="s">
        <v>225</v>
      </c>
      <c r="AU146" s="240" t="s">
        <v>14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114</v>
      </c>
      <c r="BM146" s="240" t="s">
        <v>3693</v>
      </c>
    </row>
    <row r="147" s="2" customFormat="1">
      <c r="A147" s="40"/>
      <c r="B147" s="41"/>
      <c r="C147" s="42"/>
      <c r="D147" s="242" t="s">
        <v>231</v>
      </c>
      <c r="E147" s="42"/>
      <c r="F147" s="243" t="s">
        <v>303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231</v>
      </c>
      <c r="AU147" s="19" t="s">
        <v>14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3694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3695</v>
      </c>
      <c r="G149" s="259"/>
      <c r="H149" s="262">
        <v>14.300000000000001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14</v>
      </c>
      <c r="AV149" s="14" t="s">
        <v>89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14.300000000000001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12" customFormat="1" ht="20.88" customHeight="1">
      <c r="A151" s="12"/>
      <c r="B151" s="213"/>
      <c r="C151" s="214"/>
      <c r="D151" s="215" t="s">
        <v>79</v>
      </c>
      <c r="E151" s="227" t="s">
        <v>316</v>
      </c>
      <c r="F151" s="227" t="s">
        <v>317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SUM(P152:P157)</f>
        <v>0</v>
      </c>
      <c r="Q151" s="221"/>
      <c r="R151" s="222">
        <f>SUM(R152:R157)</f>
        <v>0</v>
      </c>
      <c r="S151" s="221"/>
      <c r="T151" s="223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87</v>
      </c>
      <c r="AT151" s="225" t="s">
        <v>79</v>
      </c>
      <c r="AU151" s="225" t="s">
        <v>89</v>
      </c>
      <c r="AY151" s="224" t="s">
        <v>222</v>
      </c>
      <c r="BK151" s="226">
        <f>SUM(BK152:BK157)</f>
        <v>0</v>
      </c>
    </row>
    <row r="152" s="2" customFormat="1" ht="33" customHeight="1">
      <c r="A152" s="40"/>
      <c r="B152" s="41"/>
      <c r="C152" s="229" t="s">
        <v>14</v>
      </c>
      <c r="D152" s="229" t="s">
        <v>225</v>
      </c>
      <c r="E152" s="230" t="s">
        <v>327</v>
      </c>
      <c r="F152" s="231" t="s">
        <v>328</v>
      </c>
      <c r="G152" s="232" t="s">
        <v>329</v>
      </c>
      <c r="H152" s="233">
        <v>2.3399999999999999</v>
      </c>
      <c r="I152" s="234"/>
      <c r="J152" s="235">
        <f>ROUND(I152*H152,2)</f>
        <v>0</v>
      </c>
      <c r="K152" s="231" t="s">
        <v>229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114</v>
      </c>
      <c r="AT152" s="240" t="s">
        <v>225</v>
      </c>
      <c r="AU152" s="240" t="s">
        <v>14</v>
      </c>
      <c r="AY152" s="19" t="s">
        <v>222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87</v>
      </c>
      <c r="BK152" s="241">
        <f>ROUND(I152*H152,2)</f>
        <v>0</v>
      </c>
      <c r="BL152" s="19" t="s">
        <v>114</v>
      </c>
      <c r="BM152" s="240" t="s">
        <v>3696</v>
      </c>
    </row>
    <row r="153" s="2" customFormat="1">
      <c r="A153" s="40"/>
      <c r="B153" s="41"/>
      <c r="C153" s="42"/>
      <c r="D153" s="242" t="s">
        <v>231</v>
      </c>
      <c r="E153" s="42"/>
      <c r="F153" s="243" t="s">
        <v>331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231</v>
      </c>
      <c r="AU153" s="19" t="s">
        <v>14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3697</v>
      </c>
      <c r="G154" s="259"/>
      <c r="H154" s="262">
        <v>2.3399999999999999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14</v>
      </c>
      <c r="AV154" s="14" t="s">
        <v>89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2.3399999999999999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14</v>
      </c>
      <c r="AV155" s="15" t="s">
        <v>114</v>
      </c>
      <c r="AW155" s="15" t="s">
        <v>35</v>
      </c>
      <c r="AX155" s="15" t="s">
        <v>87</v>
      </c>
      <c r="AY155" s="279" t="s">
        <v>222</v>
      </c>
    </row>
    <row r="156" s="2" customFormat="1" ht="16.5" customHeight="1">
      <c r="A156" s="40"/>
      <c r="B156" s="41"/>
      <c r="C156" s="229" t="s">
        <v>114</v>
      </c>
      <c r="D156" s="229" t="s">
        <v>225</v>
      </c>
      <c r="E156" s="230" t="s">
        <v>333</v>
      </c>
      <c r="F156" s="231" t="s">
        <v>334</v>
      </c>
      <c r="G156" s="232" t="s">
        <v>247</v>
      </c>
      <c r="H156" s="233">
        <v>1.3</v>
      </c>
      <c r="I156" s="234"/>
      <c r="J156" s="235">
        <f>ROUND(I156*H156,2)</f>
        <v>0</v>
      </c>
      <c r="K156" s="231" t="s">
        <v>229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114</v>
      </c>
      <c r="AT156" s="240" t="s">
        <v>225</v>
      </c>
      <c r="AU156" s="240" t="s">
        <v>14</v>
      </c>
      <c r="AY156" s="19" t="s">
        <v>222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87</v>
      </c>
      <c r="BK156" s="241">
        <f>ROUND(I156*H156,2)</f>
        <v>0</v>
      </c>
      <c r="BL156" s="19" t="s">
        <v>114</v>
      </c>
      <c r="BM156" s="240" t="s">
        <v>3698</v>
      </c>
    </row>
    <row r="157" s="2" customFormat="1">
      <c r="A157" s="40"/>
      <c r="B157" s="41"/>
      <c r="C157" s="42"/>
      <c r="D157" s="242" t="s">
        <v>231</v>
      </c>
      <c r="E157" s="42"/>
      <c r="F157" s="243" t="s">
        <v>336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231</v>
      </c>
      <c r="AU157" s="19" t="s">
        <v>14</v>
      </c>
    </row>
    <row r="158" s="12" customFormat="1" ht="25.92" customHeight="1">
      <c r="A158" s="12"/>
      <c r="B158" s="213"/>
      <c r="C158" s="214"/>
      <c r="D158" s="215" t="s">
        <v>79</v>
      </c>
      <c r="E158" s="216" t="s">
        <v>1008</v>
      </c>
      <c r="F158" s="216" t="s">
        <v>1009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</f>
        <v>0</v>
      </c>
      <c r="Q158" s="221"/>
      <c r="R158" s="222">
        <f>R159</f>
        <v>0.91330500000000003</v>
      </c>
      <c r="S158" s="221"/>
      <c r="T158" s="22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89</v>
      </c>
      <c r="AT158" s="225" t="s">
        <v>79</v>
      </c>
      <c r="AU158" s="225" t="s">
        <v>80</v>
      </c>
      <c r="AY158" s="224" t="s">
        <v>222</v>
      </c>
      <c r="BK158" s="226">
        <f>BK159</f>
        <v>0</v>
      </c>
    </row>
    <row r="159" s="12" customFormat="1" ht="22.8" customHeight="1">
      <c r="A159" s="12"/>
      <c r="B159" s="213"/>
      <c r="C159" s="214"/>
      <c r="D159" s="215" t="s">
        <v>79</v>
      </c>
      <c r="E159" s="227" t="s">
        <v>1241</v>
      </c>
      <c r="F159" s="227" t="s">
        <v>1242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SUM(P160:P330)</f>
        <v>0</v>
      </c>
      <c r="Q159" s="221"/>
      <c r="R159" s="222">
        <f>SUM(R160:R330)</f>
        <v>0.91330500000000003</v>
      </c>
      <c r="S159" s="221"/>
      <c r="T159" s="223">
        <f>SUM(T160:T330)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89</v>
      </c>
      <c r="AT159" s="225" t="s">
        <v>79</v>
      </c>
      <c r="AU159" s="225" t="s">
        <v>87</v>
      </c>
      <c r="AY159" s="224" t="s">
        <v>222</v>
      </c>
      <c r="BK159" s="226">
        <f>SUM(BK160:BK330)</f>
        <v>0</v>
      </c>
    </row>
    <row r="160" s="2" customFormat="1" ht="16.5" customHeight="1">
      <c r="A160" s="40"/>
      <c r="B160" s="41"/>
      <c r="C160" s="229" t="s">
        <v>276</v>
      </c>
      <c r="D160" s="229" t="s">
        <v>225</v>
      </c>
      <c r="E160" s="230" t="s">
        <v>3699</v>
      </c>
      <c r="F160" s="231" t="s">
        <v>3700</v>
      </c>
      <c r="G160" s="232" t="s">
        <v>477</v>
      </c>
      <c r="H160" s="233">
        <v>116</v>
      </c>
      <c r="I160" s="234"/>
      <c r="J160" s="235">
        <f>ROUND(I160*H160,2)</f>
        <v>0</v>
      </c>
      <c r="K160" s="231" t="s">
        <v>229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267</v>
      </c>
      <c r="AT160" s="240" t="s">
        <v>225</v>
      </c>
      <c r="AU160" s="240" t="s">
        <v>89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267</v>
      </c>
      <c r="BM160" s="240" t="s">
        <v>89</v>
      </c>
    </row>
    <row r="161" s="2" customFormat="1">
      <c r="A161" s="40"/>
      <c r="B161" s="41"/>
      <c r="C161" s="42"/>
      <c r="D161" s="242" t="s">
        <v>231</v>
      </c>
      <c r="E161" s="42"/>
      <c r="F161" s="243" t="s">
        <v>3701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231</v>
      </c>
      <c r="AU161" s="19" t="s">
        <v>89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234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89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3702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89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237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89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3703</v>
      </c>
      <c r="G165" s="259"/>
      <c r="H165" s="262">
        <v>116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89</v>
      </c>
      <c r="AV165" s="14" t="s">
        <v>89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116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89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16.5" customHeight="1">
      <c r="A167" s="40"/>
      <c r="B167" s="41"/>
      <c r="C167" s="280" t="s">
        <v>283</v>
      </c>
      <c r="D167" s="280" t="s">
        <v>367</v>
      </c>
      <c r="E167" s="281" t="s">
        <v>3704</v>
      </c>
      <c r="F167" s="282" t="s">
        <v>3705</v>
      </c>
      <c r="G167" s="283" t="s">
        <v>477</v>
      </c>
      <c r="H167" s="284">
        <v>116</v>
      </c>
      <c r="I167" s="285"/>
      <c r="J167" s="286">
        <f>ROUND(I167*H167,2)</f>
        <v>0</v>
      </c>
      <c r="K167" s="282" t="s">
        <v>229</v>
      </c>
      <c r="L167" s="287"/>
      <c r="M167" s="288" t="s">
        <v>1</v>
      </c>
      <c r="N167" s="289" t="s">
        <v>45</v>
      </c>
      <c r="O167" s="93"/>
      <c r="P167" s="238">
        <f>O167*H167</f>
        <v>0</v>
      </c>
      <c r="Q167" s="238">
        <v>1.0000000000000001E-05</v>
      </c>
      <c r="R167" s="238">
        <f>Q167*H167</f>
        <v>0.00116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468</v>
      </c>
      <c r="AT167" s="240" t="s">
        <v>367</v>
      </c>
      <c r="AU167" s="240" t="s">
        <v>89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267</v>
      </c>
      <c r="BM167" s="240" t="s">
        <v>114</v>
      </c>
    </row>
    <row r="168" s="2" customFormat="1" ht="21.75" customHeight="1">
      <c r="A168" s="40"/>
      <c r="B168" s="41"/>
      <c r="C168" s="280" t="s">
        <v>293</v>
      </c>
      <c r="D168" s="280" t="s">
        <v>367</v>
      </c>
      <c r="E168" s="281" t="s">
        <v>3706</v>
      </c>
      <c r="F168" s="282" t="s">
        <v>3707</v>
      </c>
      <c r="G168" s="283" t="s">
        <v>477</v>
      </c>
      <c r="H168" s="284">
        <v>116</v>
      </c>
      <c r="I168" s="285"/>
      <c r="J168" s="286">
        <f>ROUND(I168*H168,2)</f>
        <v>0</v>
      </c>
      <c r="K168" s="282" t="s">
        <v>229</v>
      </c>
      <c r="L168" s="287"/>
      <c r="M168" s="288" t="s">
        <v>1</v>
      </c>
      <c r="N168" s="289" t="s">
        <v>45</v>
      </c>
      <c r="O168" s="93"/>
      <c r="P168" s="238">
        <f>O168*H168</f>
        <v>0</v>
      </c>
      <c r="Q168" s="238">
        <v>4.0000000000000003E-05</v>
      </c>
      <c r="R168" s="238">
        <f>Q168*H168</f>
        <v>0.00464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468</v>
      </c>
      <c r="AT168" s="240" t="s">
        <v>367</v>
      </c>
      <c r="AU168" s="240" t="s">
        <v>89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267</v>
      </c>
      <c r="BM168" s="240" t="s">
        <v>283</v>
      </c>
    </row>
    <row r="169" s="2" customFormat="1" ht="21.75" customHeight="1">
      <c r="A169" s="40"/>
      <c r="B169" s="41"/>
      <c r="C169" s="229" t="s">
        <v>299</v>
      </c>
      <c r="D169" s="229" t="s">
        <v>225</v>
      </c>
      <c r="E169" s="230" t="s">
        <v>3708</v>
      </c>
      <c r="F169" s="231" t="s">
        <v>3709</v>
      </c>
      <c r="G169" s="232" t="s">
        <v>477</v>
      </c>
      <c r="H169" s="233">
        <v>116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267</v>
      </c>
      <c r="AT169" s="240" t="s">
        <v>225</v>
      </c>
      <c r="AU169" s="240" t="s">
        <v>89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267</v>
      </c>
      <c r="BM169" s="240" t="s">
        <v>3710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3711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89</v>
      </c>
    </row>
    <row r="171" s="2" customFormat="1" ht="24.15" customHeight="1">
      <c r="A171" s="40"/>
      <c r="B171" s="41"/>
      <c r="C171" s="280" t="s">
        <v>305</v>
      </c>
      <c r="D171" s="280" t="s">
        <v>367</v>
      </c>
      <c r="E171" s="281" t="s">
        <v>3712</v>
      </c>
      <c r="F171" s="282" t="s">
        <v>3713</v>
      </c>
      <c r="G171" s="283" t="s">
        <v>477</v>
      </c>
      <c r="H171" s="284">
        <v>116</v>
      </c>
      <c r="I171" s="285"/>
      <c r="J171" s="286">
        <f>ROUND(I171*H171,2)</f>
        <v>0</v>
      </c>
      <c r="K171" s="282" t="s">
        <v>229</v>
      </c>
      <c r="L171" s="287"/>
      <c r="M171" s="288" t="s">
        <v>1</v>
      </c>
      <c r="N171" s="289" t="s">
        <v>45</v>
      </c>
      <c r="O171" s="93"/>
      <c r="P171" s="238">
        <f>O171*H171</f>
        <v>0</v>
      </c>
      <c r="Q171" s="238">
        <v>1.0000000000000001E-05</v>
      </c>
      <c r="R171" s="238">
        <f>Q171*H171</f>
        <v>0.00116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468</v>
      </c>
      <c r="AT171" s="240" t="s">
        <v>367</v>
      </c>
      <c r="AU171" s="240" t="s">
        <v>89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3714</v>
      </c>
    </row>
    <row r="172" s="2" customFormat="1" ht="24.15" customHeight="1">
      <c r="A172" s="40"/>
      <c r="B172" s="41"/>
      <c r="C172" s="229" t="s">
        <v>318</v>
      </c>
      <c r="D172" s="229" t="s">
        <v>225</v>
      </c>
      <c r="E172" s="230" t="s">
        <v>3715</v>
      </c>
      <c r="F172" s="231" t="s">
        <v>3716</v>
      </c>
      <c r="G172" s="232" t="s">
        <v>477</v>
      </c>
      <c r="H172" s="233">
        <v>1</v>
      </c>
      <c r="I172" s="234"/>
      <c r="J172" s="235">
        <f>ROUND(I172*H172,2)</f>
        <v>0</v>
      </c>
      <c r="K172" s="231" t="s">
        <v>229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267</v>
      </c>
      <c r="AT172" s="240" t="s">
        <v>225</v>
      </c>
      <c r="AU172" s="240" t="s">
        <v>89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267</v>
      </c>
      <c r="BM172" s="240" t="s">
        <v>299</v>
      </c>
    </row>
    <row r="173" s="2" customFormat="1">
      <c r="A173" s="40"/>
      <c r="B173" s="41"/>
      <c r="C173" s="42"/>
      <c r="D173" s="242" t="s">
        <v>231</v>
      </c>
      <c r="E173" s="42"/>
      <c r="F173" s="243" t="s">
        <v>3717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231</v>
      </c>
      <c r="AU173" s="19" t="s">
        <v>89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234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89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3702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89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237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89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1142</v>
      </c>
      <c r="G177" s="259"/>
      <c r="H177" s="262">
        <v>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89</v>
      </c>
      <c r="AV177" s="14" t="s">
        <v>89</v>
      </c>
      <c r="AW177" s="14" t="s">
        <v>35</v>
      </c>
      <c r="AX177" s="14" t="s">
        <v>80</v>
      </c>
      <c r="AY177" s="268" t="s">
        <v>222</v>
      </c>
    </row>
    <row r="178" s="15" customFormat="1">
      <c r="A178" s="15"/>
      <c r="B178" s="269"/>
      <c r="C178" s="270"/>
      <c r="D178" s="249" t="s">
        <v>233</v>
      </c>
      <c r="E178" s="271" t="s">
        <v>1</v>
      </c>
      <c r="F178" s="272" t="s">
        <v>242</v>
      </c>
      <c r="G178" s="270"/>
      <c r="H178" s="273">
        <v>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233</v>
      </c>
      <c r="AU178" s="279" t="s">
        <v>89</v>
      </c>
      <c r="AV178" s="15" t="s">
        <v>114</v>
      </c>
      <c r="AW178" s="15" t="s">
        <v>35</v>
      </c>
      <c r="AX178" s="15" t="s">
        <v>87</v>
      </c>
      <c r="AY178" s="279" t="s">
        <v>222</v>
      </c>
    </row>
    <row r="179" s="2" customFormat="1" ht="16.5" customHeight="1">
      <c r="A179" s="40"/>
      <c r="B179" s="41"/>
      <c r="C179" s="280" t="s">
        <v>326</v>
      </c>
      <c r="D179" s="280" t="s">
        <v>367</v>
      </c>
      <c r="E179" s="281" t="s">
        <v>3718</v>
      </c>
      <c r="F179" s="282" t="s">
        <v>3719</v>
      </c>
      <c r="G179" s="283" t="s">
        <v>477</v>
      </c>
      <c r="H179" s="284">
        <v>1</v>
      </c>
      <c r="I179" s="285"/>
      <c r="J179" s="286">
        <f>ROUND(I179*H179,2)</f>
        <v>0</v>
      </c>
      <c r="K179" s="282" t="s">
        <v>229</v>
      </c>
      <c r="L179" s="287"/>
      <c r="M179" s="288" t="s">
        <v>1</v>
      </c>
      <c r="N179" s="289" t="s">
        <v>45</v>
      </c>
      <c r="O179" s="93"/>
      <c r="P179" s="238">
        <f>O179*H179</f>
        <v>0</v>
      </c>
      <c r="Q179" s="238">
        <v>0.1011</v>
      </c>
      <c r="R179" s="238">
        <f>Q179*H179</f>
        <v>0.1011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468</v>
      </c>
      <c r="AT179" s="240" t="s">
        <v>367</v>
      </c>
      <c r="AU179" s="240" t="s">
        <v>89</v>
      </c>
      <c r="AY179" s="19" t="s">
        <v>222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87</v>
      </c>
      <c r="BK179" s="241">
        <f>ROUND(I179*H179,2)</f>
        <v>0</v>
      </c>
      <c r="BL179" s="19" t="s">
        <v>267</v>
      </c>
      <c r="BM179" s="240" t="s">
        <v>3720</v>
      </c>
    </row>
    <row r="180" s="2" customFormat="1">
      <c r="A180" s="40"/>
      <c r="B180" s="41"/>
      <c r="C180" s="42"/>
      <c r="D180" s="249" t="s">
        <v>1184</v>
      </c>
      <c r="E180" s="42"/>
      <c r="F180" s="314" t="s">
        <v>3721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1184</v>
      </c>
      <c r="AU180" s="19" t="s">
        <v>89</v>
      </c>
    </row>
    <row r="181" s="13" customFormat="1">
      <c r="A181" s="13"/>
      <c r="B181" s="247"/>
      <c r="C181" s="248"/>
      <c r="D181" s="249" t="s">
        <v>233</v>
      </c>
      <c r="E181" s="250" t="s">
        <v>1</v>
      </c>
      <c r="F181" s="251" t="s">
        <v>234</v>
      </c>
      <c r="G181" s="248"/>
      <c r="H181" s="250" t="s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233</v>
      </c>
      <c r="AU181" s="257" t="s">
        <v>89</v>
      </c>
      <c r="AV181" s="13" t="s">
        <v>87</v>
      </c>
      <c r="AW181" s="13" t="s">
        <v>35</v>
      </c>
      <c r="AX181" s="13" t="s">
        <v>80</v>
      </c>
      <c r="AY181" s="257" t="s">
        <v>222</v>
      </c>
    </row>
    <row r="182" s="13" customFormat="1">
      <c r="A182" s="13"/>
      <c r="B182" s="247"/>
      <c r="C182" s="248"/>
      <c r="D182" s="249" t="s">
        <v>233</v>
      </c>
      <c r="E182" s="250" t="s">
        <v>1</v>
      </c>
      <c r="F182" s="251" t="s">
        <v>3702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233</v>
      </c>
      <c r="AU182" s="257" t="s">
        <v>89</v>
      </c>
      <c r="AV182" s="13" t="s">
        <v>87</v>
      </c>
      <c r="AW182" s="13" t="s">
        <v>35</v>
      </c>
      <c r="AX182" s="13" t="s">
        <v>80</v>
      </c>
      <c r="AY182" s="257" t="s">
        <v>222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237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89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3722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89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3723</v>
      </c>
      <c r="G185" s="259"/>
      <c r="H185" s="262">
        <v>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89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5" customFormat="1">
      <c r="A186" s="15"/>
      <c r="B186" s="269"/>
      <c r="C186" s="270"/>
      <c r="D186" s="249" t="s">
        <v>233</v>
      </c>
      <c r="E186" s="271" t="s">
        <v>1</v>
      </c>
      <c r="F186" s="272" t="s">
        <v>242</v>
      </c>
      <c r="G186" s="270"/>
      <c r="H186" s="273">
        <v>1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233</v>
      </c>
      <c r="AU186" s="279" t="s">
        <v>89</v>
      </c>
      <c r="AV186" s="15" t="s">
        <v>114</v>
      </c>
      <c r="AW186" s="15" t="s">
        <v>35</v>
      </c>
      <c r="AX186" s="15" t="s">
        <v>87</v>
      </c>
      <c r="AY186" s="279" t="s">
        <v>222</v>
      </c>
    </row>
    <row r="187" s="2" customFormat="1" ht="37.8" customHeight="1">
      <c r="A187" s="40"/>
      <c r="B187" s="41"/>
      <c r="C187" s="229" t="s">
        <v>8</v>
      </c>
      <c r="D187" s="229" t="s">
        <v>225</v>
      </c>
      <c r="E187" s="230" t="s">
        <v>3724</v>
      </c>
      <c r="F187" s="231" t="s">
        <v>3725</v>
      </c>
      <c r="G187" s="232" t="s">
        <v>477</v>
      </c>
      <c r="H187" s="233">
        <v>8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267</v>
      </c>
      <c r="AT187" s="240" t="s">
        <v>225</v>
      </c>
      <c r="AU187" s="240" t="s">
        <v>89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267</v>
      </c>
      <c r="BM187" s="240" t="s">
        <v>3726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3727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89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234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89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3702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89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237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89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3728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89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3729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2673</v>
      </c>
      <c r="G194" s="259"/>
      <c r="H194" s="262">
        <v>8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89</v>
      </c>
      <c r="AV194" s="14" t="s">
        <v>89</v>
      </c>
      <c r="AW194" s="14" t="s">
        <v>35</v>
      </c>
      <c r="AX194" s="14" t="s">
        <v>80</v>
      </c>
      <c r="AY194" s="268" t="s">
        <v>222</v>
      </c>
    </row>
    <row r="195" s="15" customFormat="1">
      <c r="A195" s="15"/>
      <c r="B195" s="269"/>
      <c r="C195" s="270"/>
      <c r="D195" s="249" t="s">
        <v>233</v>
      </c>
      <c r="E195" s="271" t="s">
        <v>1</v>
      </c>
      <c r="F195" s="272" t="s">
        <v>242</v>
      </c>
      <c r="G195" s="270"/>
      <c r="H195" s="273">
        <v>8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233</v>
      </c>
      <c r="AU195" s="279" t="s">
        <v>89</v>
      </c>
      <c r="AV195" s="15" t="s">
        <v>114</v>
      </c>
      <c r="AW195" s="15" t="s">
        <v>35</v>
      </c>
      <c r="AX195" s="15" t="s">
        <v>87</v>
      </c>
      <c r="AY195" s="279" t="s">
        <v>222</v>
      </c>
    </row>
    <row r="196" s="2" customFormat="1" ht="24.15" customHeight="1">
      <c r="A196" s="40"/>
      <c r="B196" s="41"/>
      <c r="C196" s="280" t="s">
        <v>243</v>
      </c>
      <c r="D196" s="280" t="s">
        <v>367</v>
      </c>
      <c r="E196" s="281" t="s">
        <v>3730</v>
      </c>
      <c r="F196" s="282" t="s">
        <v>3731</v>
      </c>
      <c r="G196" s="283" t="s">
        <v>477</v>
      </c>
      <c r="H196" s="284">
        <v>8</v>
      </c>
      <c r="I196" s="285"/>
      <c r="J196" s="286">
        <f>ROUND(I196*H196,2)</f>
        <v>0</v>
      </c>
      <c r="K196" s="282" t="s">
        <v>229</v>
      </c>
      <c r="L196" s="287"/>
      <c r="M196" s="288" t="s">
        <v>1</v>
      </c>
      <c r="N196" s="289" t="s">
        <v>45</v>
      </c>
      <c r="O196" s="93"/>
      <c r="P196" s="238">
        <f>O196*H196</f>
        <v>0</v>
      </c>
      <c r="Q196" s="238">
        <v>0.00050000000000000001</v>
      </c>
      <c r="R196" s="238">
        <f>Q196*H196</f>
        <v>0.0040000000000000001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468</v>
      </c>
      <c r="AT196" s="240" t="s">
        <v>367</v>
      </c>
      <c r="AU196" s="240" t="s">
        <v>89</v>
      </c>
      <c r="AY196" s="19" t="s">
        <v>222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87</v>
      </c>
      <c r="BK196" s="241">
        <f>ROUND(I196*H196,2)</f>
        <v>0</v>
      </c>
      <c r="BL196" s="19" t="s">
        <v>267</v>
      </c>
      <c r="BM196" s="240" t="s">
        <v>3732</v>
      </c>
    </row>
    <row r="197" s="2" customFormat="1" ht="33" customHeight="1">
      <c r="A197" s="40"/>
      <c r="B197" s="41"/>
      <c r="C197" s="229" t="s">
        <v>349</v>
      </c>
      <c r="D197" s="229" t="s">
        <v>225</v>
      </c>
      <c r="E197" s="230" t="s">
        <v>3733</v>
      </c>
      <c r="F197" s="231" t="s">
        <v>3734</v>
      </c>
      <c r="G197" s="232" t="s">
        <v>477</v>
      </c>
      <c r="H197" s="233">
        <v>2</v>
      </c>
      <c r="I197" s="234"/>
      <c r="J197" s="235">
        <f>ROUND(I197*H197,2)</f>
        <v>0</v>
      </c>
      <c r="K197" s="231" t="s">
        <v>229</v>
      </c>
      <c r="L197" s="46"/>
      <c r="M197" s="236" t="s">
        <v>1</v>
      </c>
      <c r="N197" s="237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267</v>
      </c>
      <c r="AT197" s="240" t="s">
        <v>225</v>
      </c>
      <c r="AU197" s="240" t="s">
        <v>89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267</v>
      </c>
      <c r="BM197" s="240" t="s">
        <v>3735</v>
      </c>
    </row>
    <row r="198" s="2" customFormat="1">
      <c r="A198" s="40"/>
      <c r="B198" s="41"/>
      <c r="C198" s="42"/>
      <c r="D198" s="242" t="s">
        <v>231</v>
      </c>
      <c r="E198" s="42"/>
      <c r="F198" s="243" t="s">
        <v>3736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231</v>
      </c>
      <c r="AU198" s="19" t="s">
        <v>89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234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89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3702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237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3737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89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3738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89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1179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89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5" customFormat="1">
      <c r="A205" s="15"/>
      <c r="B205" s="269"/>
      <c r="C205" s="270"/>
      <c r="D205" s="249" t="s">
        <v>233</v>
      </c>
      <c r="E205" s="271" t="s">
        <v>1</v>
      </c>
      <c r="F205" s="272" t="s">
        <v>242</v>
      </c>
      <c r="G205" s="270"/>
      <c r="H205" s="273">
        <v>2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233</v>
      </c>
      <c r="AU205" s="279" t="s">
        <v>89</v>
      </c>
      <c r="AV205" s="15" t="s">
        <v>114</v>
      </c>
      <c r="AW205" s="15" t="s">
        <v>35</v>
      </c>
      <c r="AX205" s="15" t="s">
        <v>87</v>
      </c>
      <c r="AY205" s="279" t="s">
        <v>222</v>
      </c>
    </row>
    <row r="206" s="2" customFormat="1" ht="24.15" customHeight="1">
      <c r="A206" s="40"/>
      <c r="B206" s="41"/>
      <c r="C206" s="280" t="s">
        <v>361</v>
      </c>
      <c r="D206" s="280" t="s">
        <v>367</v>
      </c>
      <c r="E206" s="281" t="s">
        <v>3739</v>
      </c>
      <c r="F206" s="282" t="s">
        <v>3740</v>
      </c>
      <c r="G206" s="283" t="s">
        <v>477</v>
      </c>
      <c r="H206" s="284">
        <v>2</v>
      </c>
      <c r="I206" s="285"/>
      <c r="J206" s="286">
        <f>ROUND(I206*H206,2)</f>
        <v>0</v>
      </c>
      <c r="K206" s="282" t="s">
        <v>229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0.00056999999999999998</v>
      </c>
      <c r="R206" s="238">
        <f>Q206*H206</f>
        <v>0.00114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468</v>
      </c>
      <c r="AT206" s="240" t="s">
        <v>367</v>
      </c>
      <c r="AU206" s="240" t="s">
        <v>89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267</v>
      </c>
      <c r="BM206" s="240" t="s">
        <v>3741</v>
      </c>
    </row>
    <row r="207" s="2" customFormat="1">
      <c r="A207" s="40"/>
      <c r="B207" s="41"/>
      <c r="C207" s="42"/>
      <c r="D207" s="249" t="s">
        <v>1184</v>
      </c>
      <c r="E207" s="42"/>
      <c r="F207" s="314" t="s">
        <v>3742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1184</v>
      </c>
      <c r="AU207" s="19" t="s">
        <v>89</v>
      </c>
    </row>
    <row r="208" s="2" customFormat="1" ht="44.25" customHeight="1">
      <c r="A208" s="40"/>
      <c r="B208" s="41"/>
      <c r="C208" s="229" t="s">
        <v>267</v>
      </c>
      <c r="D208" s="229" t="s">
        <v>225</v>
      </c>
      <c r="E208" s="230" t="s">
        <v>3743</v>
      </c>
      <c r="F208" s="231" t="s">
        <v>3744</v>
      </c>
      <c r="G208" s="232" t="s">
        <v>477</v>
      </c>
      <c r="H208" s="233">
        <v>8</v>
      </c>
      <c r="I208" s="234"/>
      <c r="J208" s="235">
        <f>ROUND(I208*H208,2)</f>
        <v>0</v>
      </c>
      <c r="K208" s="231" t="s">
        <v>229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267</v>
      </c>
      <c r="AT208" s="240" t="s">
        <v>225</v>
      </c>
      <c r="AU208" s="240" t="s">
        <v>89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267</v>
      </c>
      <c r="BM208" s="240" t="s">
        <v>3745</v>
      </c>
    </row>
    <row r="209" s="2" customFormat="1">
      <c r="A209" s="40"/>
      <c r="B209" s="41"/>
      <c r="C209" s="42"/>
      <c r="D209" s="242" t="s">
        <v>231</v>
      </c>
      <c r="E209" s="42"/>
      <c r="F209" s="243" t="s">
        <v>3746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231</v>
      </c>
      <c r="AU209" s="19" t="s">
        <v>89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234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89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3702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89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237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89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3747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89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3748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89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2673</v>
      </c>
      <c r="G215" s="259"/>
      <c r="H215" s="262">
        <v>8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89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8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89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316</v>
      </c>
      <c r="D217" s="280" t="s">
        <v>367</v>
      </c>
      <c r="E217" s="281" t="s">
        <v>3749</v>
      </c>
      <c r="F217" s="282" t="s">
        <v>3750</v>
      </c>
      <c r="G217" s="283" t="s">
        <v>477</v>
      </c>
      <c r="H217" s="284">
        <v>8</v>
      </c>
      <c r="I217" s="285"/>
      <c r="J217" s="286">
        <f>ROUND(I217*H217,2)</f>
        <v>0</v>
      </c>
      <c r="K217" s="282" t="s">
        <v>229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0.00046000000000000001</v>
      </c>
      <c r="R217" s="238">
        <f>Q217*H217</f>
        <v>0.0036800000000000001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468</v>
      </c>
      <c r="AT217" s="240" t="s">
        <v>367</v>
      </c>
      <c r="AU217" s="240" t="s">
        <v>89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267</v>
      </c>
      <c r="BM217" s="240" t="s">
        <v>3751</v>
      </c>
    </row>
    <row r="218" s="2" customFormat="1">
      <c r="A218" s="40"/>
      <c r="B218" s="41"/>
      <c r="C218" s="42"/>
      <c r="D218" s="249" t="s">
        <v>1184</v>
      </c>
      <c r="E218" s="42"/>
      <c r="F218" s="314" t="s">
        <v>3742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1184</v>
      </c>
      <c r="AU218" s="19" t="s">
        <v>89</v>
      </c>
    </row>
    <row r="219" s="2" customFormat="1" ht="24.15" customHeight="1">
      <c r="A219" s="40"/>
      <c r="B219" s="41"/>
      <c r="C219" s="229" t="s">
        <v>347</v>
      </c>
      <c r="D219" s="229" t="s">
        <v>225</v>
      </c>
      <c r="E219" s="230" t="s">
        <v>3752</v>
      </c>
      <c r="F219" s="231" t="s">
        <v>3753</v>
      </c>
      <c r="G219" s="232" t="s">
        <v>477</v>
      </c>
      <c r="H219" s="233">
        <v>6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267</v>
      </c>
      <c r="AT219" s="240" t="s">
        <v>225</v>
      </c>
      <c r="AU219" s="240" t="s">
        <v>89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267</v>
      </c>
      <c r="BM219" s="240" t="s">
        <v>3754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3755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89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89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3702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89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237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89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3756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89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3757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89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1903</v>
      </c>
      <c r="G226" s="259"/>
      <c r="H226" s="262">
        <v>6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89</v>
      </c>
      <c r="AV226" s="14" t="s">
        <v>89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6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89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2" customFormat="1" ht="24.15" customHeight="1">
      <c r="A228" s="40"/>
      <c r="B228" s="41"/>
      <c r="C228" s="280" t="s">
        <v>381</v>
      </c>
      <c r="D228" s="280" t="s">
        <v>367</v>
      </c>
      <c r="E228" s="281" t="s">
        <v>3758</v>
      </c>
      <c r="F228" s="282" t="s">
        <v>3759</v>
      </c>
      <c r="G228" s="283" t="s">
        <v>477</v>
      </c>
      <c r="H228" s="284">
        <v>6</v>
      </c>
      <c r="I228" s="285"/>
      <c r="J228" s="286">
        <f>ROUND(I228*H228,2)</f>
        <v>0</v>
      </c>
      <c r="K228" s="282" t="s">
        <v>229</v>
      </c>
      <c r="L228" s="287"/>
      <c r="M228" s="288" t="s">
        <v>1</v>
      </c>
      <c r="N228" s="289" t="s">
        <v>45</v>
      </c>
      <c r="O228" s="93"/>
      <c r="P228" s="238">
        <f>O228*H228</f>
        <v>0</v>
      </c>
      <c r="Q228" s="238">
        <v>0.0020999999999999999</v>
      </c>
      <c r="R228" s="238">
        <f>Q228*H228</f>
        <v>0.0126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468</v>
      </c>
      <c r="AT228" s="240" t="s">
        <v>367</v>
      </c>
      <c r="AU228" s="240" t="s">
        <v>89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267</v>
      </c>
      <c r="BM228" s="240" t="s">
        <v>3760</v>
      </c>
    </row>
    <row r="229" s="2" customFormat="1">
      <c r="A229" s="40"/>
      <c r="B229" s="41"/>
      <c r="C229" s="42"/>
      <c r="D229" s="249" t="s">
        <v>1184</v>
      </c>
      <c r="E229" s="42"/>
      <c r="F229" s="314" t="s">
        <v>3742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1184</v>
      </c>
      <c r="AU229" s="19" t="s">
        <v>89</v>
      </c>
    </row>
    <row r="230" s="2" customFormat="1" ht="37.8" customHeight="1">
      <c r="A230" s="40"/>
      <c r="B230" s="41"/>
      <c r="C230" s="229" t="s">
        <v>388</v>
      </c>
      <c r="D230" s="229" t="s">
        <v>225</v>
      </c>
      <c r="E230" s="230" t="s">
        <v>3761</v>
      </c>
      <c r="F230" s="231" t="s">
        <v>3762</v>
      </c>
      <c r="G230" s="232" t="s">
        <v>477</v>
      </c>
      <c r="H230" s="233">
        <v>29</v>
      </c>
      <c r="I230" s="234"/>
      <c r="J230" s="235">
        <f>ROUND(I230*H230,2)</f>
        <v>0</v>
      </c>
      <c r="K230" s="231" t="s">
        <v>229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267</v>
      </c>
      <c r="AT230" s="240" t="s">
        <v>225</v>
      </c>
      <c r="AU230" s="240" t="s">
        <v>89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267</v>
      </c>
      <c r="BM230" s="240" t="s">
        <v>3763</v>
      </c>
    </row>
    <row r="231" s="2" customFormat="1">
      <c r="A231" s="40"/>
      <c r="B231" s="41"/>
      <c r="C231" s="42"/>
      <c r="D231" s="242" t="s">
        <v>231</v>
      </c>
      <c r="E231" s="42"/>
      <c r="F231" s="243" t="s">
        <v>3764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231</v>
      </c>
      <c r="AU231" s="19" t="s">
        <v>89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234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89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3702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89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237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89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3756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89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3" customFormat="1">
      <c r="A236" s="13"/>
      <c r="B236" s="247"/>
      <c r="C236" s="248"/>
      <c r="D236" s="249" t="s">
        <v>233</v>
      </c>
      <c r="E236" s="250" t="s">
        <v>1</v>
      </c>
      <c r="F236" s="251" t="s">
        <v>3765</v>
      </c>
      <c r="G236" s="248"/>
      <c r="H236" s="250" t="s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233</v>
      </c>
      <c r="AU236" s="257" t="s">
        <v>89</v>
      </c>
      <c r="AV236" s="13" t="s">
        <v>87</v>
      </c>
      <c r="AW236" s="13" t="s">
        <v>35</v>
      </c>
      <c r="AX236" s="13" t="s">
        <v>80</v>
      </c>
      <c r="AY236" s="257" t="s">
        <v>222</v>
      </c>
    </row>
    <row r="237" s="14" customFormat="1">
      <c r="A237" s="14"/>
      <c r="B237" s="258"/>
      <c r="C237" s="259"/>
      <c r="D237" s="249" t="s">
        <v>233</v>
      </c>
      <c r="E237" s="260" t="s">
        <v>1</v>
      </c>
      <c r="F237" s="261" t="s">
        <v>1195</v>
      </c>
      <c r="G237" s="259"/>
      <c r="H237" s="262">
        <v>17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233</v>
      </c>
      <c r="AU237" s="268" t="s">
        <v>89</v>
      </c>
      <c r="AV237" s="14" t="s">
        <v>89</v>
      </c>
      <c r="AW237" s="14" t="s">
        <v>35</v>
      </c>
      <c r="AX237" s="14" t="s">
        <v>80</v>
      </c>
      <c r="AY237" s="268" t="s">
        <v>222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3766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89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3767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89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4" customFormat="1">
      <c r="A240" s="14"/>
      <c r="B240" s="258"/>
      <c r="C240" s="259"/>
      <c r="D240" s="249" t="s">
        <v>233</v>
      </c>
      <c r="E240" s="260" t="s">
        <v>1</v>
      </c>
      <c r="F240" s="261" t="s">
        <v>2611</v>
      </c>
      <c r="G240" s="259"/>
      <c r="H240" s="262">
        <v>12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8" t="s">
        <v>233</v>
      </c>
      <c r="AU240" s="268" t="s">
        <v>89</v>
      </c>
      <c r="AV240" s="14" t="s">
        <v>89</v>
      </c>
      <c r="AW240" s="14" t="s">
        <v>35</v>
      </c>
      <c r="AX240" s="14" t="s">
        <v>80</v>
      </c>
      <c r="AY240" s="268" t="s">
        <v>222</v>
      </c>
    </row>
    <row r="241" s="15" customFormat="1">
      <c r="A241" s="15"/>
      <c r="B241" s="269"/>
      <c r="C241" s="270"/>
      <c r="D241" s="249" t="s">
        <v>233</v>
      </c>
      <c r="E241" s="271" t="s">
        <v>1</v>
      </c>
      <c r="F241" s="272" t="s">
        <v>242</v>
      </c>
      <c r="G241" s="270"/>
      <c r="H241" s="273">
        <v>29</v>
      </c>
      <c r="I241" s="274"/>
      <c r="J241" s="270"/>
      <c r="K241" s="270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233</v>
      </c>
      <c r="AU241" s="279" t="s">
        <v>89</v>
      </c>
      <c r="AV241" s="15" t="s">
        <v>114</v>
      </c>
      <c r="AW241" s="15" t="s">
        <v>35</v>
      </c>
      <c r="AX241" s="15" t="s">
        <v>87</v>
      </c>
      <c r="AY241" s="279" t="s">
        <v>222</v>
      </c>
    </row>
    <row r="242" s="2" customFormat="1" ht="24.15" customHeight="1">
      <c r="A242" s="40"/>
      <c r="B242" s="41"/>
      <c r="C242" s="280" t="s">
        <v>7</v>
      </c>
      <c r="D242" s="280" t="s">
        <v>367</v>
      </c>
      <c r="E242" s="281" t="s">
        <v>3768</v>
      </c>
      <c r="F242" s="282" t="s">
        <v>3769</v>
      </c>
      <c r="G242" s="283" t="s">
        <v>477</v>
      </c>
      <c r="H242" s="284">
        <v>17</v>
      </c>
      <c r="I242" s="285"/>
      <c r="J242" s="286">
        <f>ROUND(I242*H242,2)</f>
        <v>0</v>
      </c>
      <c r="K242" s="282" t="s">
        <v>229</v>
      </c>
      <c r="L242" s="287"/>
      <c r="M242" s="288" t="s">
        <v>1</v>
      </c>
      <c r="N242" s="289" t="s">
        <v>45</v>
      </c>
      <c r="O242" s="93"/>
      <c r="P242" s="238">
        <f>O242*H242</f>
        <v>0</v>
      </c>
      <c r="Q242" s="238">
        <v>0.0012999999999999999</v>
      </c>
      <c r="R242" s="238">
        <f>Q242*H242</f>
        <v>0.022099999999999998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468</v>
      </c>
      <c r="AT242" s="240" t="s">
        <v>367</v>
      </c>
      <c r="AU242" s="240" t="s">
        <v>89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267</v>
      </c>
      <c r="BM242" s="240" t="s">
        <v>3770</v>
      </c>
    </row>
    <row r="243" s="2" customFormat="1" ht="24.15" customHeight="1">
      <c r="A243" s="40"/>
      <c r="B243" s="41"/>
      <c r="C243" s="280" t="s">
        <v>397</v>
      </c>
      <c r="D243" s="280" t="s">
        <v>367</v>
      </c>
      <c r="E243" s="281" t="s">
        <v>3771</v>
      </c>
      <c r="F243" s="282" t="s">
        <v>3772</v>
      </c>
      <c r="G243" s="283" t="s">
        <v>477</v>
      </c>
      <c r="H243" s="284">
        <v>12</v>
      </c>
      <c r="I243" s="285"/>
      <c r="J243" s="286">
        <f>ROUND(I243*H243,2)</f>
        <v>0</v>
      </c>
      <c r="K243" s="282" t="s">
        <v>229</v>
      </c>
      <c r="L243" s="287"/>
      <c r="M243" s="288" t="s">
        <v>1</v>
      </c>
      <c r="N243" s="289" t="s">
        <v>45</v>
      </c>
      <c r="O243" s="93"/>
      <c r="P243" s="238">
        <f>O243*H243</f>
        <v>0</v>
      </c>
      <c r="Q243" s="238">
        <v>0.00075000000000000002</v>
      </c>
      <c r="R243" s="238">
        <f>Q243*H243</f>
        <v>0.0090000000000000011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468</v>
      </c>
      <c r="AT243" s="240" t="s">
        <v>367</v>
      </c>
      <c r="AU243" s="240" t="s">
        <v>89</v>
      </c>
      <c r="AY243" s="19" t="s">
        <v>222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87</v>
      </c>
      <c r="BK243" s="241">
        <f>ROUND(I243*H243,2)</f>
        <v>0</v>
      </c>
      <c r="BL243" s="19" t="s">
        <v>267</v>
      </c>
      <c r="BM243" s="240" t="s">
        <v>3773</v>
      </c>
    </row>
    <row r="244" s="2" customFormat="1" ht="37.8" customHeight="1">
      <c r="A244" s="40"/>
      <c r="B244" s="41"/>
      <c r="C244" s="229" t="s">
        <v>405</v>
      </c>
      <c r="D244" s="229" t="s">
        <v>225</v>
      </c>
      <c r="E244" s="230" t="s">
        <v>3774</v>
      </c>
      <c r="F244" s="231" t="s">
        <v>3775</v>
      </c>
      <c r="G244" s="232" t="s">
        <v>477</v>
      </c>
      <c r="H244" s="233">
        <v>7</v>
      </c>
      <c r="I244" s="234"/>
      <c r="J244" s="235">
        <f>ROUND(I244*H244,2)</f>
        <v>0</v>
      </c>
      <c r="K244" s="231" t="s">
        <v>229</v>
      </c>
      <c r="L244" s="46"/>
      <c r="M244" s="236" t="s">
        <v>1</v>
      </c>
      <c r="N244" s="237" t="s">
        <v>45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267</v>
      </c>
      <c r="AT244" s="240" t="s">
        <v>225</v>
      </c>
      <c r="AU244" s="240" t="s">
        <v>89</v>
      </c>
      <c r="AY244" s="19" t="s">
        <v>222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87</v>
      </c>
      <c r="BK244" s="241">
        <f>ROUND(I244*H244,2)</f>
        <v>0</v>
      </c>
      <c r="BL244" s="19" t="s">
        <v>267</v>
      </c>
      <c r="BM244" s="240" t="s">
        <v>3776</v>
      </c>
    </row>
    <row r="245" s="2" customFormat="1">
      <c r="A245" s="40"/>
      <c r="B245" s="41"/>
      <c r="C245" s="42"/>
      <c r="D245" s="242" t="s">
        <v>231</v>
      </c>
      <c r="E245" s="42"/>
      <c r="F245" s="243" t="s">
        <v>3777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231</v>
      </c>
      <c r="AU245" s="19" t="s">
        <v>89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234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89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3702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89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237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89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3778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89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3062</v>
      </c>
      <c r="G250" s="259"/>
      <c r="H250" s="262">
        <v>7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89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5" customFormat="1">
      <c r="A251" s="15"/>
      <c r="B251" s="269"/>
      <c r="C251" s="270"/>
      <c r="D251" s="249" t="s">
        <v>233</v>
      </c>
      <c r="E251" s="271" t="s">
        <v>1</v>
      </c>
      <c r="F251" s="272" t="s">
        <v>242</v>
      </c>
      <c r="G251" s="270"/>
      <c r="H251" s="273">
        <v>7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233</v>
      </c>
      <c r="AU251" s="279" t="s">
        <v>89</v>
      </c>
      <c r="AV251" s="15" t="s">
        <v>114</v>
      </c>
      <c r="AW251" s="15" t="s">
        <v>35</v>
      </c>
      <c r="AX251" s="15" t="s">
        <v>87</v>
      </c>
      <c r="AY251" s="279" t="s">
        <v>222</v>
      </c>
    </row>
    <row r="252" s="2" customFormat="1" ht="24.15" customHeight="1">
      <c r="A252" s="40"/>
      <c r="B252" s="41"/>
      <c r="C252" s="280" t="s">
        <v>412</v>
      </c>
      <c r="D252" s="280" t="s">
        <v>367</v>
      </c>
      <c r="E252" s="281" t="s">
        <v>3779</v>
      </c>
      <c r="F252" s="282" t="s">
        <v>3780</v>
      </c>
      <c r="G252" s="283" t="s">
        <v>477</v>
      </c>
      <c r="H252" s="284">
        <v>7</v>
      </c>
      <c r="I252" s="285"/>
      <c r="J252" s="286">
        <f>ROUND(I252*H252,2)</f>
        <v>0</v>
      </c>
      <c r="K252" s="282" t="s">
        <v>229</v>
      </c>
      <c r="L252" s="287"/>
      <c r="M252" s="288" t="s">
        <v>1</v>
      </c>
      <c r="N252" s="289" t="s">
        <v>45</v>
      </c>
      <c r="O252" s="93"/>
      <c r="P252" s="238">
        <f>O252*H252</f>
        <v>0</v>
      </c>
      <c r="Q252" s="238">
        <v>0.00054000000000000001</v>
      </c>
      <c r="R252" s="238">
        <f>Q252*H252</f>
        <v>0.0037799999999999999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468</v>
      </c>
      <c r="AT252" s="240" t="s">
        <v>367</v>
      </c>
      <c r="AU252" s="240" t="s">
        <v>89</v>
      </c>
      <c r="AY252" s="19" t="s">
        <v>222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87</v>
      </c>
      <c r="BK252" s="241">
        <f>ROUND(I252*H252,2)</f>
        <v>0</v>
      </c>
      <c r="BL252" s="19" t="s">
        <v>267</v>
      </c>
      <c r="BM252" s="240" t="s">
        <v>3781</v>
      </c>
    </row>
    <row r="253" s="2" customFormat="1" ht="16.5" customHeight="1">
      <c r="A253" s="40"/>
      <c r="B253" s="41"/>
      <c r="C253" s="229" t="s">
        <v>418</v>
      </c>
      <c r="D253" s="229" t="s">
        <v>225</v>
      </c>
      <c r="E253" s="230" t="s">
        <v>3782</v>
      </c>
      <c r="F253" s="231" t="s">
        <v>3783</v>
      </c>
      <c r="G253" s="232" t="s">
        <v>526</v>
      </c>
      <c r="H253" s="233">
        <v>14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267</v>
      </c>
      <c r="AT253" s="240" t="s">
        <v>225</v>
      </c>
      <c r="AU253" s="240" t="s">
        <v>89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267</v>
      </c>
      <c r="BM253" s="240" t="s">
        <v>3784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3785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89</v>
      </c>
    </row>
    <row r="255" s="2" customFormat="1" ht="16.5" customHeight="1">
      <c r="A255" s="40"/>
      <c r="B255" s="41"/>
      <c r="C255" s="280" t="s">
        <v>423</v>
      </c>
      <c r="D255" s="280" t="s">
        <v>367</v>
      </c>
      <c r="E255" s="281" t="s">
        <v>3786</v>
      </c>
      <c r="F255" s="282" t="s">
        <v>3787</v>
      </c>
      <c r="G255" s="283" t="s">
        <v>526</v>
      </c>
      <c r="H255" s="284">
        <v>14.699999999999999</v>
      </c>
      <c r="I255" s="285"/>
      <c r="J255" s="286">
        <f>ROUND(I255*H255,2)</f>
        <v>0</v>
      </c>
      <c r="K255" s="282" t="s">
        <v>229</v>
      </c>
      <c r="L255" s="287"/>
      <c r="M255" s="288" t="s">
        <v>1</v>
      </c>
      <c r="N255" s="289" t="s">
        <v>45</v>
      </c>
      <c r="O255" s="93"/>
      <c r="P255" s="238">
        <f>O255*H255</f>
        <v>0</v>
      </c>
      <c r="Q255" s="238">
        <v>0.012</v>
      </c>
      <c r="R255" s="238">
        <f>Q255*H255</f>
        <v>0.1764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468</v>
      </c>
      <c r="AT255" s="240" t="s">
        <v>367</v>
      </c>
      <c r="AU255" s="240" t="s">
        <v>89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267</v>
      </c>
      <c r="BM255" s="240" t="s">
        <v>3788</v>
      </c>
    </row>
    <row r="256" s="14" customFormat="1">
      <c r="A256" s="14"/>
      <c r="B256" s="258"/>
      <c r="C256" s="259"/>
      <c r="D256" s="249" t="s">
        <v>233</v>
      </c>
      <c r="E256" s="260" t="s">
        <v>1</v>
      </c>
      <c r="F256" s="261" t="s">
        <v>3789</v>
      </c>
      <c r="G256" s="259"/>
      <c r="H256" s="262">
        <v>14.699999999999999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233</v>
      </c>
      <c r="AU256" s="268" t="s">
        <v>89</v>
      </c>
      <c r="AV256" s="14" t="s">
        <v>89</v>
      </c>
      <c r="AW256" s="14" t="s">
        <v>35</v>
      </c>
      <c r="AX256" s="14" t="s">
        <v>80</v>
      </c>
      <c r="AY256" s="268" t="s">
        <v>222</v>
      </c>
    </row>
    <row r="257" s="15" customFormat="1">
      <c r="A257" s="15"/>
      <c r="B257" s="269"/>
      <c r="C257" s="270"/>
      <c r="D257" s="249" t="s">
        <v>233</v>
      </c>
      <c r="E257" s="271" t="s">
        <v>1</v>
      </c>
      <c r="F257" s="272" t="s">
        <v>242</v>
      </c>
      <c r="G257" s="270"/>
      <c r="H257" s="273">
        <v>14.699999999999999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233</v>
      </c>
      <c r="AU257" s="279" t="s">
        <v>89</v>
      </c>
      <c r="AV257" s="15" t="s">
        <v>114</v>
      </c>
      <c r="AW257" s="15" t="s">
        <v>35</v>
      </c>
      <c r="AX257" s="15" t="s">
        <v>87</v>
      </c>
      <c r="AY257" s="279" t="s">
        <v>222</v>
      </c>
    </row>
    <row r="258" s="2" customFormat="1" ht="24.15" customHeight="1">
      <c r="A258" s="40"/>
      <c r="B258" s="41"/>
      <c r="C258" s="229" t="s">
        <v>403</v>
      </c>
      <c r="D258" s="229" t="s">
        <v>225</v>
      </c>
      <c r="E258" s="230" t="s">
        <v>3790</v>
      </c>
      <c r="F258" s="231" t="s">
        <v>3791</v>
      </c>
      <c r="G258" s="232" t="s">
        <v>477</v>
      </c>
      <c r="H258" s="233">
        <v>17</v>
      </c>
      <c r="I258" s="234"/>
      <c r="J258" s="235">
        <f>ROUND(I258*H258,2)</f>
        <v>0</v>
      </c>
      <c r="K258" s="231" t="s">
        <v>229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267</v>
      </c>
      <c r="AT258" s="240" t="s">
        <v>225</v>
      </c>
      <c r="AU258" s="240" t="s">
        <v>89</v>
      </c>
      <c r="AY258" s="19" t="s">
        <v>222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87</v>
      </c>
      <c r="BK258" s="241">
        <f>ROUND(I258*H258,2)</f>
        <v>0</v>
      </c>
      <c r="BL258" s="19" t="s">
        <v>267</v>
      </c>
      <c r="BM258" s="240" t="s">
        <v>412</v>
      </c>
    </row>
    <row r="259" s="2" customFormat="1">
      <c r="A259" s="40"/>
      <c r="B259" s="41"/>
      <c r="C259" s="42"/>
      <c r="D259" s="242" t="s">
        <v>231</v>
      </c>
      <c r="E259" s="42"/>
      <c r="F259" s="243" t="s">
        <v>3792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231</v>
      </c>
      <c r="AU259" s="19" t="s">
        <v>89</v>
      </c>
    </row>
    <row r="260" s="2" customFormat="1" ht="24.15" customHeight="1">
      <c r="A260" s="40"/>
      <c r="B260" s="41"/>
      <c r="C260" s="280" t="s">
        <v>434</v>
      </c>
      <c r="D260" s="280" t="s">
        <v>367</v>
      </c>
      <c r="E260" s="281" t="s">
        <v>3793</v>
      </c>
      <c r="F260" s="282" t="s">
        <v>3794</v>
      </c>
      <c r="G260" s="283" t="s">
        <v>477</v>
      </c>
      <c r="H260" s="284">
        <v>17</v>
      </c>
      <c r="I260" s="285"/>
      <c r="J260" s="286">
        <f>ROUND(I260*H260,2)</f>
        <v>0</v>
      </c>
      <c r="K260" s="282" t="s">
        <v>229</v>
      </c>
      <c r="L260" s="287"/>
      <c r="M260" s="288" t="s">
        <v>1</v>
      </c>
      <c r="N260" s="289" t="s">
        <v>45</v>
      </c>
      <c r="O260" s="93"/>
      <c r="P260" s="238">
        <f>O260*H260</f>
        <v>0</v>
      </c>
      <c r="Q260" s="238">
        <v>9.0000000000000006E-05</v>
      </c>
      <c r="R260" s="238">
        <f>Q260*H260</f>
        <v>0.0015300000000000001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468</v>
      </c>
      <c r="AT260" s="240" t="s">
        <v>367</v>
      </c>
      <c r="AU260" s="240" t="s">
        <v>89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267</v>
      </c>
      <c r="BM260" s="240" t="s">
        <v>423</v>
      </c>
    </row>
    <row r="261" s="2" customFormat="1" ht="24.15" customHeight="1">
      <c r="A261" s="40"/>
      <c r="B261" s="41"/>
      <c r="C261" s="229" t="s">
        <v>439</v>
      </c>
      <c r="D261" s="229" t="s">
        <v>225</v>
      </c>
      <c r="E261" s="230" t="s">
        <v>3795</v>
      </c>
      <c r="F261" s="231" t="s">
        <v>3796</v>
      </c>
      <c r="G261" s="232" t="s">
        <v>477</v>
      </c>
      <c r="H261" s="233">
        <v>10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267</v>
      </c>
      <c r="AT261" s="240" t="s">
        <v>225</v>
      </c>
      <c r="AU261" s="240" t="s">
        <v>89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267</v>
      </c>
      <c r="BM261" s="240" t="s">
        <v>434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3797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89</v>
      </c>
    </row>
    <row r="263" s="2" customFormat="1" ht="24.15" customHeight="1">
      <c r="A263" s="40"/>
      <c r="B263" s="41"/>
      <c r="C263" s="280" t="s">
        <v>443</v>
      </c>
      <c r="D263" s="280" t="s">
        <v>367</v>
      </c>
      <c r="E263" s="281" t="s">
        <v>3798</v>
      </c>
      <c r="F263" s="282" t="s">
        <v>3799</v>
      </c>
      <c r="G263" s="283" t="s">
        <v>477</v>
      </c>
      <c r="H263" s="284">
        <v>10</v>
      </c>
      <c r="I263" s="285"/>
      <c r="J263" s="286">
        <f>ROUND(I263*H263,2)</f>
        <v>0</v>
      </c>
      <c r="K263" s="282" t="s">
        <v>229</v>
      </c>
      <c r="L263" s="287"/>
      <c r="M263" s="288" t="s">
        <v>1</v>
      </c>
      <c r="N263" s="289" t="s">
        <v>45</v>
      </c>
      <c r="O263" s="93"/>
      <c r="P263" s="238">
        <f>O263*H263</f>
        <v>0</v>
      </c>
      <c r="Q263" s="238">
        <v>9.0000000000000006E-05</v>
      </c>
      <c r="R263" s="238">
        <f>Q263*H263</f>
        <v>0.00090000000000000008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468</v>
      </c>
      <c r="AT263" s="240" t="s">
        <v>367</v>
      </c>
      <c r="AU263" s="240" t="s">
        <v>89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267</v>
      </c>
      <c r="BM263" s="240" t="s">
        <v>443</v>
      </c>
    </row>
    <row r="264" s="2" customFormat="1" ht="24.15" customHeight="1">
      <c r="A264" s="40"/>
      <c r="B264" s="41"/>
      <c r="C264" s="229" t="s">
        <v>449</v>
      </c>
      <c r="D264" s="229" t="s">
        <v>225</v>
      </c>
      <c r="E264" s="230" t="s">
        <v>3800</v>
      </c>
      <c r="F264" s="231" t="s">
        <v>3801</v>
      </c>
      <c r="G264" s="232" t="s">
        <v>477</v>
      </c>
      <c r="H264" s="233">
        <v>4</v>
      </c>
      <c r="I264" s="234"/>
      <c r="J264" s="235">
        <f>ROUND(I264*H264,2)</f>
        <v>0</v>
      </c>
      <c r="K264" s="231" t="s">
        <v>229</v>
      </c>
      <c r="L264" s="46"/>
      <c r="M264" s="236" t="s">
        <v>1</v>
      </c>
      <c r="N264" s="237" t="s">
        <v>45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267</v>
      </c>
      <c r="AT264" s="240" t="s">
        <v>225</v>
      </c>
      <c r="AU264" s="240" t="s">
        <v>89</v>
      </c>
      <c r="AY264" s="19" t="s">
        <v>222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87</v>
      </c>
      <c r="BK264" s="241">
        <f>ROUND(I264*H264,2)</f>
        <v>0</v>
      </c>
      <c r="BL264" s="19" t="s">
        <v>267</v>
      </c>
      <c r="BM264" s="240" t="s">
        <v>468</v>
      </c>
    </row>
    <row r="265" s="2" customFormat="1">
      <c r="A265" s="40"/>
      <c r="B265" s="41"/>
      <c r="C265" s="42"/>
      <c r="D265" s="242" t="s">
        <v>231</v>
      </c>
      <c r="E265" s="42"/>
      <c r="F265" s="243" t="s">
        <v>3802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231</v>
      </c>
      <c r="AU265" s="19" t="s">
        <v>89</v>
      </c>
    </row>
    <row r="266" s="2" customFormat="1" ht="24.15" customHeight="1">
      <c r="A266" s="40"/>
      <c r="B266" s="41"/>
      <c r="C266" s="280" t="s">
        <v>468</v>
      </c>
      <c r="D266" s="280" t="s">
        <v>367</v>
      </c>
      <c r="E266" s="281" t="s">
        <v>3803</v>
      </c>
      <c r="F266" s="282" t="s">
        <v>3804</v>
      </c>
      <c r="G266" s="283" t="s">
        <v>477</v>
      </c>
      <c r="H266" s="284">
        <v>4</v>
      </c>
      <c r="I266" s="285"/>
      <c r="J266" s="286">
        <f>ROUND(I266*H266,2)</f>
        <v>0</v>
      </c>
      <c r="K266" s="282" t="s">
        <v>229</v>
      </c>
      <c r="L266" s="287"/>
      <c r="M266" s="288" t="s">
        <v>1</v>
      </c>
      <c r="N266" s="289" t="s">
        <v>45</v>
      </c>
      <c r="O266" s="93"/>
      <c r="P266" s="238">
        <f>O266*H266</f>
        <v>0</v>
      </c>
      <c r="Q266" s="238">
        <v>5.0000000000000002E-05</v>
      </c>
      <c r="R266" s="238">
        <f>Q266*H266</f>
        <v>0.00020000000000000001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468</v>
      </c>
      <c r="AT266" s="240" t="s">
        <v>367</v>
      </c>
      <c r="AU266" s="240" t="s">
        <v>89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267</v>
      </c>
      <c r="BM266" s="240" t="s">
        <v>481</v>
      </c>
    </row>
    <row r="267" s="2" customFormat="1" ht="24.15" customHeight="1">
      <c r="A267" s="40"/>
      <c r="B267" s="41"/>
      <c r="C267" s="229" t="s">
        <v>474</v>
      </c>
      <c r="D267" s="229" t="s">
        <v>225</v>
      </c>
      <c r="E267" s="230" t="s">
        <v>3805</v>
      </c>
      <c r="F267" s="231" t="s">
        <v>3806</v>
      </c>
      <c r="G267" s="232" t="s">
        <v>477</v>
      </c>
      <c r="H267" s="233">
        <v>2</v>
      </c>
      <c r="I267" s="234"/>
      <c r="J267" s="235">
        <f>ROUND(I267*H267,2)</f>
        <v>0</v>
      </c>
      <c r="K267" s="231" t="s">
        <v>229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267</v>
      </c>
      <c r="AT267" s="240" t="s">
        <v>225</v>
      </c>
      <c r="AU267" s="240" t="s">
        <v>89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267</v>
      </c>
      <c r="BM267" s="240" t="s">
        <v>491</v>
      </c>
    </row>
    <row r="268" s="2" customFormat="1">
      <c r="A268" s="40"/>
      <c r="B268" s="41"/>
      <c r="C268" s="42"/>
      <c r="D268" s="242" t="s">
        <v>231</v>
      </c>
      <c r="E268" s="42"/>
      <c r="F268" s="243" t="s">
        <v>3807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231</v>
      </c>
      <c r="AU268" s="19" t="s">
        <v>89</v>
      </c>
    </row>
    <row r="269" s="2" customFormat="1" ht="24.15" customHeight="1">
      <c r="A269" s="40"/>
      <c r="B269" s="41"/>
      <c r="C269" s="280" t="s">
        <v>481</v>
      </c>
      <c r="D269" s="280" t="s">
        <v>367</v>
      </c>
      <c r="E269" s="281" t="s">
        <v>3808</v>
      </c>
      <c r="F269" s="282" t="s">
        <v>3809</v>
      </c>
      <c r="G269" s="283" t="s">
        <v>477</v>
      </c>
      <c r="H269" s="284">
        <v>2</v>
      </c>
      <c r="I269" s="285"/>
      <c r="J269" s="286">
        <f>ROUND(I269*H269,2)</f>
        <v>0</v>
      </c>
      <c r="K269" s="282" t="s">
        <v>229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6.0000000000000002E-05</v>
      </c>
      <c r="R269" s="238">
        <f>Q269*H269</f>
        <v>0.00012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468</v>
      </c>
      <c r="AT269" s="240" t="s">
        <v>367</v>
      </c>
      <c r="AU269" s="240" t="s">
        <v>89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267</v>
      </c>
      <c r="BM269" s="240" t="s">
        <v>499</v>
      </c>
    </row>
    <row r="270" s="2" customFormat="1" ht="33" customHeight="1">
      <c r="A270" s="40"/>
      <c r="B270" s="41"/>
      <c r="C270" s="229" t="s">
        <v>486</v>
      </c>
      <c r="D270" s="229" t="s">
        <v>225</v>
      </c>
      <c r="E270" s="230" t="s">
        <v>3810</v>
      </c>
      <c r="F270" s="231" t="s">
        <v>3811</v>
      </c>
      <c r="G270" s="232" t="s">
        <v>477</v>
      </c>
      <c r="H270" s="233">
        <v>68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267</v>
      </c>
      <c r="AT270" s="240" t="s">
        <v>225</v>
      </c>
      <c r="AU270" s="240" t="s">
        <v>89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267</v>
      </c>
      <c r="BM270" s="240" t="s">
        <v>504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3812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89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3813</v>
      </c>
      <c r="G272" s="259"/>
      <c r="H272" s="262">
        <v>46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89</v>
      </c>
      <c r="AV272" s="14" t="s">
        <v>89</v>
      </c>
      <c r="AW272" s="14" t="s">
        <v>35</v>
      </c>
      <c r="AX272" s="14" t="s">
        <v>80</v>
      </c>
      <c r="AY272" s="268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3814</v>
      </c>
      <c r="G273" s="259"/>
      <c r="H273" s="262">
        <v>22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89</v>
      </c>
      <c r="AV273" s="14" t="s">
        <v>89</v>
      </c>
      <c r="AW273" s="14" t="s">
        <v>35</v>
      </c>
      <c r="AX273" s="14" t="s">
        <v>80</v>
      </c>
      <c r="AY273" s="268" t="s">
        <v>222</v>
      </c>
    </row>
    <row r="274" s="15" customFormat="1">
      <c r="A274" s="15"/>
      <c r="B274" s="269"/>
      <c r="C274" s="270"/>
      <c r="D274" s="249" t="s">
        <v>233</v>
      </c>
      <c r="E274" s="271" t="s">
        <v>1</v>
      </c>
      <c r="F274" s="272" t="s">
        <v>242</v>
      </c>
      <c r="G274" s="270"/>
      <c r="H274" s="273">
        <v>68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233</v>
      </c>
      <c r="AU274" s="279" t="s">
        <v>89</v>
      </c>
      <c r="AV274" s="15" t="s">
        <v>114</v>
      </c>
      <c r="AW274" s="15" t="s">
        <v>35</v>
      </c>
      <c r="AX274" s="15" t="s">
        <v>87</v>
      </c>
      <c r="AY274" s="279" t="s">
        <v>222</v>
      </c>
    </row>
    <row r="275" s="2" customFormat="1" ht="24.15" customHeight="1">
      <c r="A275" s="40"/>
      <c r="B275" s="41"/>
      <c r="C275" s="280" t="s">
        <v>491</v>
      </c>
      <c r="D275" s="280" t="s">
        <v>367</v>
      </c>
      <c r="E275" s="281" t="s">
        <v>3815</v>
      </c>
      <c r="F275" s="282" t="s">
        <v>3816</v>
      </c>
      <c r="G275" s="283" t="s">
        <v>477</v>
      </c>
      <c r="H275" s="284">
        <v>68</v>
      </c>
      <c r="I275" s="285"/>
      <c r="J275" s="286">
        <f>ROUND(I275*H275,2)</f>
        <v>0</v>
      </c>
      <c r="K275" s="282" t="s">
        <v>229</v>
      </c>
      <c r="L275" s="287"/>
      <c r="M275" s="288" t="s">
        <v>1</v>
      </c>
      <c r="N275" s="289" t="s">
        <v>45</v>
      </c>
      <c r="O275" s="93"/>
      <c r="P275" s="238">
        <f>O275*H275</f>
        <v>0</v>
      </c>
      <c r="Q275" s="238">
        <v>9.0000000000000006E-05</v>
      </c>
      <c r="R275" s="238">
        <f>Q275*H275</f>
        <v>0.0061200000000000004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468</v>
      </c>
      <c r="AT275" s="240" t="s">
        <v>367</v>
      </c>
      <c r="AU275" s="240" t="s">
        <v>89</v>
      </c>
      <c r="AY275" s="19" t="s">
        <v>222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87</v>
      </c>
      <c r="BK275" s="241">
        <f>ROUND(I275*H275,2)</f>
        <v>0</v>
      </c>
      <c r="BL275" s="19" t="s">
        <v>267</v>
      </c>
      <c r="BM275" s="240" t="s">
        <v>510</v>
      </c>
    </row>
    <row r="276" s="2" customFormat="1" ht="33" customHeight="1">
      <c r="A276" s="40"/>
      <c r="B276" s="41"/>
      <c r="C276" s="229" t="s">
        <v>496</v>
      </c>
      <c r="D276" s="229" t="s">
        <v>225</v>
      </c>
      <c r="E276" s="230" t="s">
        <v>3817</v>
      </c>
      <c r="F276" s="231" t="s">
        <v>3818</v>
      </c>
      <c r="G276" s="232" t="s">
        <v>477</v>
      </c>
      <c r="H276" s="233">
        <v>6</v>
      </c>
      <c r="I276" s="234"/>
      <c r="J276" s="235">
        <f>ROUND(I276*H276,2)</f>
        <v>0</v>
      </c>
      <c r="K276" s="231" t="s">
        <v>229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267</v>
      </c>
      <c r="AT276" s="240" t="s">
        <v>225</v>
      </c>
      <c r="AU276" s="240" t="s">
        <v>89</v>
      </c>
      <c r="AY276" s="19" t="s">
        <v>222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87</v>
      </c>
      <c r="BK276" s="241">
        <f>ROUND(I276*H276,2)</f>
        <v>0</v>
      </c>
      <c r="BL276" s="19" t="s">
        <v>267</v>
      </c>
      <c r="BM276" s="240" t="s">
        <v>515</v>
      </c>
    </row>
    <row r="277" s="2" customFormat="1">
      <c r="A277" s="40"/>
      <c r="B277" s="41"/>
      <c r="C277" s="42"/>
      <c r="D277" s="242" t="s">
        <v>231</v>
      </c>
      <c r="E277" s="42"/>
      <c r="F277" s="243" t="s">
        <v>3819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231</v>
      </c>
      <c r="AU277" s="19" t="s">
        <v>89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3820</v>
      </c>
      <c r="G278" s="259"/>
      <c r="H278" s="262">
        <v>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89</v>
      </c>
      <c r="AV278" s="14" t="s">
        <v>89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6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89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80" t="s">
        <v>499</v>
      </c>
      <c r="D280" s="280" t="s">
        <v>367</v>
      </c>
      <c r="E280" s="281" t="s">
        <v>3821</v>
      </c>
      <c r="F280" s="282" t="s">
        <v>3822</v>
      </c>
      <c r="G280" s="283" t="s">
        <v>477</v>
      </c>
      <c r="H280" s="284">
        <v>6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0.00012999999999999999</v>
      </c>
      <c r="R280" s="238">
        <f>Q280*H280</f>
        <v>0.00077999999999999988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468</v>
      </c>
      <c r="AT280" s="240" t="s">
        <v>367</v>
      </c>
      <c r="AU280" s="240" t="s">
        <v>89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521</v>
      </c>
    </row>
    <row r="281" s="2" customFormat="1" ht="24.15" customHeight="1">
      <c r="A281" s="40"/>
      <c r="B281" s="41"/>
      <c r="C281" s="229" t="s">
        <v>507</v>
      </c>
      <c r="D281" s="229" t="s">
        <v>225</v>
      </c>
      <c r="E281" s="230" t="s">
        <v>3823</v>
      </c>
      <c r="F281" s="231" t="s">
        <v>3824</v>
      </c>
      <c r="G281" s="232" t="s">
        <v>477</v>
      </c>
      <c r="H281" s="233">
        <v>1</v>
      </c>
      <c r="I281" s="234"/>
      <c r="J281" s="235">
        <f>ROUND(I281*H281,2)</f>
        <v>0</v>
      </c>
      <c r="K281" s="231" t="s">
        <v>229</v>
      </c>
      <c r="L281" s="46"/>
      <c r="M281" s="236" t="s">
        <v>1</v>
      </c>
      <c r="N281" s="237" t="s">
        <v>45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267</v>
      </c>
      <c r="AT281" s="240" t="s">
        <v>225</v>
      </c>
      <c r="AU281" s="240" t="s">
        <v>89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267</v>
      </c>
      <c r="BM281" s="240" t="s">
        <v>527</v>
      </c>
    </row>
    <row r="282" s="2" customFormat="1">
      <c r="A282" s="40"/>
      <c r="B282" s="41"/>
      <c r="C282" s="42"/>
      <c r="D282" s="242" t="s">
        <v>231</v>
      </c>
      <c r="E282" s="42"/>
      <c r="F282" s="243" t="s">
        <v>3825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231</v>
      </c>
      <c r="AU282" s="19" t="s">
        <v>89</v>
      </c>
    </row>
    <row r="283" s="2" customFormat="1" ht="24.15" customHeight="1">
      <c r="A283" s="40"/>
      <c r="B283" s="41"/>
      <c r="C283" s="280" t="s">
        <v>504</v>
      </c>
      <c r="D283" s="280" t="s">
        <v>367</v>
      </c>
      <c r="E283" s="281" t="s">
        <v>3826</v>
      </c>
      <c r="F283" s="282" t="s">
        <v>3827</v>
      </c>
      <c r="G283" s="283" t="s">
        <v>477</v>
      </c>
      <c r="H283" s="284">
        <v>1</v>
      </c>
      <c r="I283" s="285"/>
      <c r="J283" s="286">
        <f>ROUND(I283*H283,2)</f>
        <v>0</v>
      </c>
      <c r="K283" s="282" t="s">
        <v>229</v>
      </c>
      <c r="L283" s="287"/>
      <c r="M283" s="288" t="s">
        <v>1</v>
      </c>
      <c r="N283" s="289" t="s">
        <v>45</v>
      </c>
      <c r="O283" s="93"/>
      <c r="P283" s="238">
        <f>O283*H283</f>
        <v>0</v>
      </c>
      <c r="Q283" s="238">
        <v>0.00020000000000000001</v>
      </c>
      <c r="R283" s="238">
        <f>Q283*H283</f>
        <v>0.00020000000000000001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468</v>
      </c>
      <c r="AT283" s="240" t="s">
        <v>367</v>
      </c>
      <c r="AU283" s="240" t="s">
        <v>89</v>
      </c>
      <c r="AY283" s="19" t="s">
        <v>222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87</v>
      </c>
      <c r="BK283" s="241">
        <f>ROUND(I283*H283,2)</f>
        <v>0</v>
      </c>
      <c r="BL283" s="19" t="s">
        <v>267</v>
      </c>
      <c r="BM283" s="240" t="s">
        <v>533</v>
      </c>
    </row>
    <row r="284" s="2" customFormat="1" ht="24.15" customHeight="1">
      <c r="A284" s="40"/>
      <c r="B284" s="41"/>
      <c r="C284" s="229" t="s">
        <v>518</v>
      </c>
      <c r="D284" s="229" t="s">
        <v>225</v>
      </c>
      <c r="E284" s="230" t="s">
        <v>3828</v>
      </c>
      <c r="F284" s="231" t="s">
        <v>3829</v>
      </c>
      <c r="G284" s="232" t="s">
        <v>526</v>
      </c>
      <c r="H284" s="233">
        <v>198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89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558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3830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89</v>
      </c>
    </row>
    <row r="286" s="2" customFormat="1" ht="24.15" customHeight="1">
      <c r="A286" s="40"/>
      <c r="B286" s="41"/>
      <c r="C286" s="280" t="s">
        <v>510</v>
      </c>
      <c r="D286" s="280" t="s">
        <v>367</v>
      </c>
      <c r="E286" s="281" t="s">
        <v>3831</v>
      </c>
      <c r="F286" s="282" t="s">
        <v>3832</v>
      </c>
      <c r="G286" s="283" t="s">
        <v>526</v>
      </c>
      <c r="H286" s="284">
        <v>227.69999999999999</v>
      </c>
      <c r="I286" s="285"/>
      <c r="J286" s="286">
        <f>ROUND(I286*H286,2)</f>
        <v>0</v>
      </c>
      <c r="K286" s="282" t="s">
        <v>229</v>
      </c>
      <c r="L286" s="287"/>
      <c r="M286" s="288" t="s">
        <v>1</v>
      </c>
      <c r="N286" s="289" t="s">
        <v>45</v>
      </c>
      <c r="O286" s="93"/>
      <c r="P286" s="238">
        <f>O286*H286</f>
        <v>0</v>
      </c>
      <c r="Q286" s="238">
        <v>6.9999999999999994E-05</v>
      </c>
      <c r="R286" s="238">
        <f>Q286*H286</f>
        <v>0.015938999999999998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468</v>
      </c>
      <c r="AT286" s="240" t="s">
        <v>367</v>
      </c>
      <c r="AU286" s="240" t="s">
        <v>89</v>
      </c>
      <c r="AY286" s="19" t="s">
        <v>222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87</v>
      </c>
      <c r="BK286" s="241">
        <f>ROUND(I286*H286,2)</f>
        <v>0</v>
      </c>
      <c r="BL286" s="19" t="s">
        <v>267</v>
      </c>
      <c r="BM286" s="240" t="s">
        <v>569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3833</v>
      </c>
      <c r="G287" s="259"/>
      <c r="H287" s="262">
        <v>227.69999999999999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89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5" customFormat="1">
      <c r="A288" s="15"/>
      <c r="B288" s="269"/>
      <c r="C288" s="270"/>
      <c r="D288" s="249" t="s">
        <v>233</v>
      </c>
      <c r="E288" s="271" t="s">
        <v>1</v>
      </c>
      <c r="F288" s="272" t="s">
        <v>242</v>
      </c>
      <c r="G288" s="270"/>
      <c r="H288" s="273">
        <v>227.69999999999999</v>
      </c>
      <c r="I288" s="274"/>
      <c r="J288" s="270"/>
      <c r="K288" s="270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233</v>
      </c>
      <c r="AU288" s="279" t="s">
        <v>89</v>
      </c>
      <c r="AV288" s="15" t="s">
        <v>114</v>
      </c>
      <c r="AW288" s="15" t="s">
        <v>35</v>
      </c>
      <c r="AX288" s="15" t="s">
        <v>87</v>
      </c>
      <c r="AY288" s="279" t="s">
        <v>222</v>
      </c>
    </row>
    <row r="289" s="2" customFormat="1" ht="33" customHeight="1">
      <c r="A289" s="40"/>
      <c r="B289" s="41"/>
      <c r="C289" s="229" t="s">
        <v>530</v>
      </c>
      <c r="D289" s="229" t="s">
        <v>225</v>
      </c>
      <c r="E289" s="230" t="s">
        <v>3834</v>
      </c>
      <c r="F289" s="231" t="s">
        <v>3835</v>
      </c>
      <c r="G289" s="232" t="s">
        <v>526</v>
      </c>
      <c r="H289" s="233">
        <v>80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267</v>
      </c>
      <c r="AT289" s="240" t="s">
        <v>225</v>
      </c>
      <c r="AU289" s="240" t="s">
        <v>89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267</v>
      </c>
      <c r="BM289" s="240" t="s">
        <v>576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3836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89</v>
      </c>
    </row>
    <row r="291" s="2" customFormat="1" ht="49.05" customHeight="1">
      <c r="A291" s="40"/>
      <c r="B291" s="41"/>
      <c r="C291" s="280" t="s">
        <v>515</v>
      </c>
      <c r="D291" s="280" t="s">
        <v>367</v>
      </c>
      <c r="E291" s="281" t="s">
        <v>3837</v>
      </c>
      <c r="F291" s="282" t="s">
        <v>3838</v>
      </c>
      <c r="G291" s="283" t="s">
        <v>526</v>
      </c>
      <c r="H291" s="284">
        <v>92</v>
      </c>
      <c r="I291" s="285"/>
      <c r="J291" s="286">
        <f>ROUND(I291*H291,2)</f>
        <v>0</v>
      </c>
      <c r="K291" s="282" t="s">
        <v>229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0.00011</v>
      </c>
      <c r="R291" s="238">
        <f>Q291*H291</f>
        <v>0.010120000000000001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468</v>
      </c>
      <c r="AT291" s="240" t="s">
        <v>367</v>
      </c>
      <c r="AU291" s="240" t="s">
        <v>89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267</v>
      </c>
      <c r="BM291" s="240" t="s">
        <v>602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3839</v>
      </c>
      <c r="G292" s="259"/>
      <c r="H292" s="262">
        <v>92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89</v>
      </c>
      <c r="AV292" s="14" t="s">
        <v>89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92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89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3" customHeight="1">
      <c r="A294" s="40"/>
      <c r="B294" s="41"/>
      <c r="C294" s="229" t="s">
        <v>549</v>
      </c>
      <c r="D294" s="229" t="s">
        <v>225</v>
      </c>
      <c r="E294" s="230" t="s">
        <v>3834</v>
      </c>
      <c r="F294" s="231" t="s">
        <v>3835</v>
      </c>
      <c r="G294" s="232" t="s">
        <v>526</v>
      </c>
      <c r="H294" s="233">
        <v>275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89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611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3836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89</v>
      </c>
    </row>
    <row r="296" s="2" customFormat="1" ht="24.15" customHeight="1">
      <c r="A296" s="40"/>
      <c r="B296" s="41"/>
      <c r="C296" s="280" t="s">
        <v>521</v>
      </c>
      <c r="D296" s="280" t="s">
        <v>367</v>
      </c>
      <c r="E296" s="281" t="s">
        <v>3840</v>
      </c>
      <c r="F296" s="282" t="s">
        <v>3841</v>
      </c>
      <c r="G296" s="283" t="s">
        <v>526</v>
      </c>
      <c r="H296" s="284">
        <v>316.25</v>
      </c>
      <c r="I296" s="285"/>
      <c r="J296" s="286">
        <f>ROUND(I296*H296,2)</f>
        <v>0</v>
      </c>
      <c r="K296" s="282" t="s">
        <v>229</v>
      </c>
      <c r="L296" s="287"/>
      <c r="M296" s="288" t="s">
        <v>1</v>
      </c>
      <c r="N296" s="289" t="s">
        <v>45</v>
      </c>
      <c r="O296" s="93"/>
      <c r="P296" s="238">
        <f>O296*H296</f>
        <v>0</v>
      </c>
      <c r="Q296" s="238">
        <v>0.00010000000000000001</v>
      </c>
      <c r="R296" s="238">
        <f>Q296*H296</f>
        <v>0.031625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468</v>
      </c>
      <c r="AT296" s="240" t="s">
        <v>367</v>
      </c>
      <c r="AU296" s="240" t="s">
        <v>89</v>
      </c>
      <c r="AY296" s="19" t="s">
        <v>222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87</v>
      </c>
      <c r="BK296" s="241">
        <f>ROUND(I296*H296,2)</f>
        <v>0</v>
      </c>
      <c r="BL296" s="19" t="s">
        <v>267</v>
      </c>
      <c r="BM296" s="240" t="s">
        <v>618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3842</v>
      </c>
      <c r="G297" s="259"/>
      <c r="H297" s="262">
        <v>316.25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89</v>
      </c>
      <c r="AV297" s="14" t="s">
        <v>89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316.25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89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29" t="s">
        <v>566</v>
      </c>
      <c r="D299" s="229" t="s">
        <v>225</v>
      </c>
      <c r="E299" s="230" t="s">
        <v>2809</v>
      </c>
      <c r="F299" s="231" t="s">
        <v>2810</v>
      </c>
      <c r="G299" s="232" t="s">
        <v>526</v>
      </c>
      <c r="H299" s="233">
        <v>1080</v>
      </c>
      <c r="I299" s="234"/>
      <c r="J299" s="235">
        <f>ROUND(I299*H299,2)</f>
        <v>0</v>
      </c>
      <c r="K299" s="231" t="s">
        <v>229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267</v>
      </c>
      <c r="AT299" s="240" t="s">
        <v>225</v>
      </c>
      <c r="AU299" s="240" t="s">
        <v>89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267</v>
      </c>
      <c r="BM299" s="240" t="s">
        <v>631</v>
      </c>
    </row>
    <row r="300" s="2" customFormat="1">
      <c r="A300" s="40"/>
      <c r="B300" s="41"/>
      <c r="C300" s="42"/>
      <c r="D300" s="242" t="s">
        <v>231</v>
      </c>
      <c r="E300" s="42"/>
      <c r="F300" s="243" t="s">
        <v>2811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231</v>
      </c>
      <c r="AU300" s="19" t="s">
        <v>89</v>
      </c>
    </row>
    <row r="301" s="2" customFormat="1" ht="24.15" customHeight="1">
      <c r="A301" s="40"/>
      <c r="B301" s="41"/>
      <c r="C301" s="280" t="s">
        <v>527</v>
      </c>
      <c r="D301" s="280" t="s">
        <v>367</v>
      </c>
      <c r="E301" s="281" t="s">
        <v>3843</v>
      </c>
      <c r="F301" s="282" t="s">
        <v>3844</v>
      </c>
      <c r="G301" s="283" t="s">
        <v>526</v>
      </c>
      <c r="H301" s="284">
        <v>1242</v>
      </c>
      <c r="I301" s="285"/>
      <c r="J301" s="286">
        <f>ROUND(I301*H301,2)</f>
        <v>0</v>
      </c>
      <c r="K301" s="282" t="s">
        <v>229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0.00012</v>
      </c>
      <c r="R301" s="238">
        <f>Q301*H301</f>
        <v>0.14904000000000001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468</v>
      </c>
      <c r="AT301" s="240" t="s">
        <v>367</v>
      </c>
      <c r="AU301" s="240" t="s">
        <v>89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638</v>
      </c>
    </row>
    <row r="302" s="14" customFormat="1">
      <c r="A302" s="14"/>
      <c r="B302" s="258"/>
      <c r="C302" s="259"/>
      <c r="D302" s="249" t="s">
        <v>233</v>
      </c>
      <c r="E302" s="260" t="s">
        <v>1</v>
      </c>
      <c r="F302" s="261" t="s">
        <v>3845</v>
      </c>
      <c r="G302" s="259"/>
      <c r="H302" s="262">
        <v>1242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233</v>
      </c>
      <c r="AU302" s="268" t="s">
        <v>89</v>
      </c>
      <c r="AV302" s="14" t="s">
        <v>89</v>
      </c>
      <c r="AW302" s="14" t="s">
        <v>35</v>
      </c>
      <c r="AX302" s="14" t="s">
        <v>80</v>
      </c>
      <c r="AY302" s="268" t="s">
        <v>222</v>
      </c>
    </row>
    <row r="303" s="15" customFormat="1">
      <c r="A303" s="15"/>
      <c r="B303" s="269"/>
      <c r="C303" s="270"/>
      <c r="D303" s="249" t="s">
        <v>233</v>
      </c>
      <c r="E303" s="271" t="s">
        <v>1</v>
      </c>
      <c r="F303" s="272" t="s">
        <v>242</v>
      </c>
      <c r="G303" s="270"/>
      <c r="H303" s="273">
        <v>1242</v>
      </c>
      <c r="I303" s="274"/>
      <c r="J303" s="270"/>
      <c r="K303" s="270"/>
      <c r="L303" s="275"/>
      <c r="M303" s="276"/>
      <c r="N303" s="277"/>
      <c r="O303" s="277"/>
      <c r="P303" s="277"/>
      <c r="Q303" s="277"/>
      <c r="R303" s="277"/>
      <c r="S303" s="277"/>
      <c r="T303" s="27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9" t="s">
        <v>233</v>
      </c>
      <c r="AU303" s="279" t="s">
        <v>89</v>
      </c>
      <c r="AV303" s="15" t="s">
        <v>114</v>
      </c>
      <c r="AW303" s="15" t="s">
        <v>35</v>
      </c>
      <c r="AX303" s="15" t="s">
        <v>87</v>
      </c>
      <c r="AY303" s="279" t="s">
        <v>222</v>
      </c>
    </row>
    <row r="304" s="2" customFormat="1" ht="33" customHeight="1">
      <c r="A304" s="40"/>
      <c r="B304" s="41"/>
      <c r="C304" s="229" t="s">
        <v>599</v>
      </c>
      <c r="D304" s="229" t="s">
        <v>225</v>
      </c>
      <c r="E304" s="230" t="s">
        <v>3846</v>
      </c>
      <c r="F304" s="231" t="s">
        <v>3847</v>
      </c>
      <c r="G304" s="232" t="s">
        <v>526</v>
      </c>
      <c r="H304" s="233">
        <v>1560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267</v>
      </c>
      <c r="AT304" s="240" t="s">
        <v>225</v>
      </c>
      <c r="AU304" s="240" t="s">
        <v>89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267</v>
      </c>
      <c r="BM304" s="240" t="s">
        <v>643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3848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89</v>
      </c>
    </row>
    <row r="306" s="2" customFormat="1" ht="24.15" customHeight="1">
      <c r="A306" s="40"/>
      <c r="B306" s="41"/>
      <c r="C306" s="280" t="s">
        <v>533</v>
      </c>
      <c r="D306" s="280" t="s">
        <v>367</v>
      </c>
      <c r="E306" s="281" t="s">
        <v>3849</v>
      </c>
      <c r="F306" s="282" t="s">
        <v>3850</v>
      </c>
      <c r="G306" s="283" t="s">
        <v>526</v>
      </c>
      <c r="H306" s="284">
        <v>1794</v>
      </c>
      <c r="I306" s="285"/>
      <c r="J306" s="286">
        <f>ROUND(I306*H306,2)</f>
        <v>0</v>
      </c>
      <c r="K306" s="282" t="s">
        <v>229</v>
      </c>
      <c r="L306" s="287"/>
      <c r="M306" s="288" t="s">
        <v>1</v>
      </c>
      <c r="N306" s="289" t="s">
        <v>45</v>
      </c>
      <c r="O306" s="93"/>
      <c r="P306" s="238">
        <f>O306*H306</f>
        <v>0</v>
      </c>
      <c r="Q306" s="238">
        <v>0.00017000000000000001</v>
      </c>
      <c r="R306" s="238">
        <f>Q306*H306</f>
        <v>0.30498000000000003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468</v>
      </c>
      <c r="AT306" s="240" t="s">
        <v>367</v>
      </c>
      <c r="AU306" s="240" t="s">
        <v>89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267</v>
      </c>
      <c r="BM306" s="240" t="s">
        <v>660</v>
      </c>
    </row>
    <row r="307" s="14" customFormat="1">
      <c r="A307" s="14"/>
      <c r="B307" s="258"/>
      <c r="C307" s="259"/>
      <c r="D307" s="249" t="s">
        <v>233</v>
      </c>
      <c r="E307" s="260" t="s">
        <v>1</v>
      </c>
      <c r="F307" s="261" t="s">
        <v>3851</v>
      </c>
      <c r="G307" s="259"/>
      <c r="H307" s="262">
        <v>1794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233</v>
      </c>
      <c r="AU307" s="268" t="s">
        <v>89</v>
      </c>
      <c r="AV307" s="14" t="s">
        <v>89</v>
      </c>
      <c r="AW307" s="14" t="s">
        <v>35</v>
      </c>
      <c r="AX307" s="14" t="s">
        <v>80</v>
      </c>
      <c r="AY307" s="268" t="s">
        <v>222</v>
      </c>
    </row>
    <row r="308" s="15" customFormat="1">
      <c r="A308" s="15"/>
      <c r="B308" s="269"/>
      <c r="C308" s="270"/>
      <c r="D308" s="249" t="s">
        <v>233</v>
      </c>
      <c r="E308" s="271" t="s">
        <v>1</v>
      </c>
      <c r="F308" s="272" t="s">
        <v>242</v>
      </c>
      <c r="G308" s="270"/>
      <c r="H308" s="273">
        <v>1794</v>
      </c>
      <c r="I308" s="274"/>
      <c r="J308" s="270"/>
      <c r="K308" s="270"/>
      <c r="L308" s="275"/>
      <c r="M308" s="276"/>
      <c r="N308" s="277"/>
      <c r="O308" s="277"/>
      <c r="P308" s="277"/>
      <c r="Q308" s="277"/>
      <c r="R308" s="277"/>
      <c r="S308" s="277"/>
      <c r="T308" s="27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9" t="s">
        <v>233</v>
      </c>
      <c r="AU308" s="279" t="s">
        <v>89</v>
      </c>
      <c r="AV308" s="15" t="s">
        <v>114</v>
      </c>
      <c r="AW308" s="15" t="s">
        <v>35</v>
      </c>
      <c r="AX308" s="15" t="s">
        <v>87</v>
      </c>
      <c r="AY308" s="279" t="s">
        <v>222</v>
      </c>
    </row>
    <row r="309" s="2" customFormat="1" ht="33" customHeight="1">
      <c r="A309" s="40"/>
      <c r="B309" s="41"/>
      <c r="C309" s="229" t="s">
        <v>615</v>
      </c>
      <c r="D309" s="229" t="s">
        <v>225</v>
      </c>
      <c r="E309" s="230" t="s">
        <v>3852</v>
      </c>
      <c r="F309" s="231" t="s">
        <v>3853</v>
      </c>
      <c r="G309" s="232" t="s">
        <v>526</v>
      </c>
      <c r="H309" s="233">
        <v>4</v>
      </c>
      <c r="I309" s="234"/>
      <c r="J309" s="235">
        <f>ROUND(I309*H309,2)</f>
        <v>0</v>
      </c>
      <c r="K309" s="231" t="s">
        <v>229</v>
      </c>
      <c r="L309" s="46"/>
      <c r="M309" s="236" t="s">
        <v>1</v>
      </c>
      <c r="N309" s="237" t="s">
        <v>45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267</v>
      </c>
      <c r="AT309" s="240" t="s">
        <v>225</v>
      </c>
      <c r="AU309" s="240" t="s">
        <v>89</v>
      </c>
      <c r="AY309" s="19" t="s">
        <v>222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87</v>
      </c>
      <c r="BK309" s="241">
        <f>ROUND(I309*H309,2)</f>
        <v>0</v>
      </c>
      <c r="BL309" s="19" t="s">
        <v>267</v>
      </c>
      <c r="BM309" s="240" t="s">
        <v>668</v>
      </c>
    </row>
    <row r="310" s="2" customFormat="1">
      <c r="A310" s="40"/>
      <c r="B310" s="41"/>
      <c r="C310" s="42"/>
      <c r="D310" s="242" t="s">
        <v>231</v>
      </c>
      <c r="E310" s="42"/>
      <c r="F310" s="243" t="s">
        <v>3854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231</v>
      </c>
      <c r="AU310" s="19" t="s">
        <v>89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3855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89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1559</v>
      </c>
      <c r="G312" s="259"/>
      <c r="H312" s="262">
        <v>4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89</v>
      </c>
      <c r="AV312" s="14" t="s">
        <v>89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4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89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545</v>
      </c>
      <c r="D314" s="229" t="s">
        <v>225</v>
      </c>
      <c r="E314" s="230" t="s">
        <v>3856</v>
      </c>
      <c r="F314" s="231" t="s">
        <v>3857</v>
      </c>
      <c r="G314" s="232" t="s">
        <v>526</v>
      </c>
      <c r="H314" s="233">
        <v>26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267</v>
      </c>
      <c r="AT314" s="240" t="s">
        <v>225</v>
      </c>
      <c r="AU314" s="240" t="s">
        <v>89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3858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3859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89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3855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89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4" customFormat="1">
      <c r="A317" s="14"/>
      <c r="B317" s="258"/>
      <c r="C317" s="259"/>
      <c r="D317" s="249" t="s">
        <v>233</v>
      </c>
      <c r="E317" s="260" t="s">
        <v>1</v>
      </c>
      <c r="F317" s="261" t="s">
        <v>3860</v>
      </c>
      <c r="G317" s="259"/>
      <c r="H317" s="262">
        <v>26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8" t="s">
        <v>233</v>
      </c>
      <c r="AU317" s="268" t="s">
        <v>89</v>
      </c>
      <c r="AV317" s="14" t="s">
        <v>89</v>
      </c>
      <c r="AW317" s="14" t="s">
        <v>35</v>
      </c>
      <c r="AX317" s="14" t="s">
        <v>80</v>
      </c>
      <c r="AY317" s="268" t="s">
        <v>222</v>
      </c>
    </row>
    <row r="318" s="15" customFormat="1">
      <c r="A318" s="15"/>
      <c r="B318" s="269"/>
      <c r="C318" s="270"/>
      <c r="D318" s="249" t="s">
        <v>233</v>
      </c>
      <c r="E318" s="271" t="s">
        <v>1</v>
      </c>
      <c r="F318" s="272" t="s">
        <v>242</v>
      </c>
      <c r="G318" s="270"/>
      <c r="H318" s="273">
        <v>26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233</v>
      </c>
      <c r="AU318" s="279" t="s">
        <v>89</v>
      </c>
      <c r="AV318" s="15" t="s">
        <v>114</v>
      </c>
      <c r="AW318" s="15" t="s">
        <v>35</v>
      </c>
      <c r="AX318" s="15" t="s">
        <v>87</v>
      </c>
      <c r="AY318" s="279" t="s">
        <v>222</v>
      </c>
    </row>
    <row r="319" s="2" customFormat="1" ht="24.15" customHeight="1">
      <c r="A319" s="40"/>
      <c r="B319" s="41"/>
      <c r="C319" s="280" t="s">
        <v>635</v>
      </c>
      <c r="D319" s="280" t="s">
        <v>367</v>
      </c>
      <c r="E319" s="281" t="s">
        <v>3861</v>
      </c>
      <c r="F319" s="282" t="s">
        <v>3862</v>
      </c>
      <c r="G319" s="283" t="s">
        <v>526</v>
      </c>
      <c r="H319" s="284">
        <v>34.5</v>
      </c>
      <c r="I319" s="285"/>
      <c r="J319" s="286">
        <f>ROUND(I319*H319,2)</f>
        <v>0</v>
      </c>
      <c r="K319" s="282" t="s">
        <v>229</v>
      </c>
      <c r="L319" s="287"/>
      <c r="M319" s="288" t="s">
        <v>1</v>
      </c>
      <c r="N319" s="289" t="s">
        <v>45</v>
      </c>
      <c r="O319" s="93"/>
      <c r="P319" s="238">
        <f>O319*H319</f>
        <v>0</v>
      </c>
      <c r="Q319" s="238">
        <v>0.00089999999999999998</v>
      </c>
      <c r="R319" s="238">
        <f>Q319*H319</f>
        <v>0.031049999999999998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468</v>
      </c>
      <c r="AT319" s="240" t="s">
        <v>367</v>
      </c>
      <c r="AU319" s="240" t="s">
        <v>89</v>
      </c>
      <c r="AY319" s="19" t="s">
        <v>222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87</v>
      </c>
      <c r="BK319" s="241">
        <f>ROUND(I319*H319,2)</f>
        <v>0</v>
      </c>
      <c r="BL319" s="19" t="s">
        <v>267</v>
      </c>
      <c r="BM319" s="240" t="s">
        <v>684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3863</v>
      </c>
      <c r="G320" s="259"/>
      <c r="H320" s="262">
        <v>34.5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89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34.5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89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24.15" customHeight="1">
      <c r="A322" s="40"/>
      <c r="B322" s="41"/>
      <c r="C322" s="229" t="s">
        <v>552</v>
      </c>
      <c r="D322" s="229" t="s">
        <v>225</v>
      </c>
      <c r="E322" s="230" t="s">
        <v>3864</v>
      </c>
      <c r="F322" s="231" t="s">
        <v>3865</v>
      </c>
      <c r="G322" s="232" t="s">
        <v>526</v>
      </c>
      <c r="H322" s="233">
        <v>51</v>
      </c>
      <c r="I322" s="234"/>
      <c r="J322" s="235">
        <f>ROUND(I322*H322,2)</f>
        <v>0</v>
      </c>
      <c r="K322" s="231" t="s">
        <v>229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267</v>
      </c>
      <c r="AT322" s="240" t="s">
        <v>225</v>
      </c>
      <c r="AU322" s="240" t="s">
        <v>89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267</v>
      </c>
      <c r="BM322" s="240" t="s">
        <v>689</v>
      </c>
    </row>
    <row r="323" s="2" customFormat="1">
      <c r="A323" s="40"/>
      <c r="B323" s="41"/>
      <c r="C323" s="42"/>
      <c r="D323" s="242" t="s">
        <v>231</v>
      </c>
      <c r="E323" s="42"/>
      <c r="F323" s="243" t="s">
        <v>3866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231</v>
      </c>
      <c r="AU323" s="19" t="s">
        <v>89</v>
      </c>
    </row>
    <row r="324" s="2" customFormat="1" ht="24.15" customHeight="1">
      <c r="A324" s="40"/>
      <c r="B324" s="41"/>
      <c r="C324" s="280" t="s">
        <v>657</v>
      </c>
      <c r="D324" s="280" t="s">
        <v>367</v>
      </c>
      <c r="E324" s="281" t="s">
        <v>3867</v>
      </c>
      <c r="F324" s="282" t="s">
        <v>3868</v>
      </c>
      <c r="G324" s="283" t="s">
        <v>526</v>
      </c>
      <c r="H324" s="284">
        <v>58.649999999999999</v>
      </c>
      <c r="I324" s="285"/>
      <c r="J324" s="286">
        <f>ROUND(I324*H324,2)</f>
        <v>0</v>
      </c>
      <c r="K324" s="282" t="s">
        <v>229</v>
      </c>
      <c r="L324" s="287"/>
      <c r="M324" s="288" t="s">
        <v>1</v>
      </c>
      <c r="N324" s="289" t="s">
        <v>45</v>
      </c>
      <c r="O324" s="93"/>
      <c r="P324" s="238">
        <f>O324*H324</f>
        <v>0</v>
      </c>
      <c r="Q324" s="238">
        <v>0.00034000000000000002</v>
      </c>
      <c r="R324" s="238">
        <f>Q324*H324</f>
        <v>0.019941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468</v>
      </c>
      <c r="AT324" s="240" t="s">
        <v>367</v>
      </c>
      <c r="AU324" s="240" t="s">
        <v>89</v>
      </c>
      <c r="AY324" s="19" t="s">
        <v>222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87</v>
      </c>
      <c r="BK324" s="241">
        <f>ROUND(I324*H324,2)</f>
        <v>0</v>
      </c>
      <c r="BL324" s="19" t="s">
        <v>267</v>
      </c>
      <c r="BM324" s="240" t="s">
        <v>699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3869</v>
      </c>
      <c r="G325" s="259"/>
      <c r="H325" s="262">
        <v>58.649999999999999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89</v>
      </c>
      <c r="AV325" s="14" t="s">
        <v>89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58.649999999999999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89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29" t="s">
        <v>558</v>
      </c>
      <c r="D327" s="229" t="s">
        <v>225</v>
      </c>
      <c r="E327" s="230" t="s">
        <v>3870</v>
      </c>
      <c r="F327" s="231" t="s">
        <v>3871</v>
      </c>
      <c r="G327" s="232" t="s">
        <v>477</v>
      </c>
      <c r="H327" s="233">
        <v>1</v>
      </c>
      <c r="I327" s="234"/>
      <c r="J327" s="235">
        <f>ROUND(I327*H327,2)</f>
        <v>0</v>
      </c>
      <c r="K327" s="231" t="s">
        <v>229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267</v>
      </c>
      <c r="AT327" s="240" t="s">
        <v>225</v>
      </c>
      <c r="AU327" s="240" t="s">
        <v>89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812</v>
      </c>
    </row>
    <row r="328" s="2" customFormat="1">
      <c r="A328" s="40"/>
      <c r="B328" s="41"/>
      <c r="C328" s="42"/>
      <c r="D328" s="242" t="s">
        <v>231</v>
      </c>
      <c r="E328" s="42"/>
      <c r="F328" s="243" t="s">
        <v>3872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231</v>
      </c>
      <c r="AU328" s="19" t="s">
        <v>89</v>
      </c>
    </row>
    <row r="329" s="2" customFormat="1" ht="24.15" customHeight="1">
      <c r="A329" s="40"/>
      <c r="B329" s="41"/>
      <c r="C329" s="229" t="s">
        <v>681</v>
      </c>
      <c r="D329" s="229" t="s">
        <v>225</v>
      </c>
      <c r="E329" s="230" t="s">
        <v>1274</v>
      </c>
      <c r="F329" s="231" t="s">
        <v>1275</v>
      </c>
      <c r="G329" s="232" t="s">
        <v>329</v>
      </c>
      <c r="H329" s="233">
        <v>0.89700000000000002</v>
      </c>
      <c r="I329" s="234"/>
      <c r="J329" s="235">
        <f>ROUND(I329*H329,2)</f>
        <v>0</v>
      </c>
      <c r="K329" s="231" t="s">
        <v>229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267</v>
      </c>
      <c r="AT329" s="240" t="s">
        <v>225</v>
      </c>
      <c r="AU329" s="240" t="s">
        <v>89</v>
      </c>
      <c r="AY329" s="19" t="s">
        <v>222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87</v>
      </c>
      <c r="BK329" s="241">
        <f>ROUND(I329*H329,2)</f>
        <v>0</v>
      </c>
      <c r="BL329" s="19" t="s">
        <v>267</v>
      </c>
      <c r="BM329" s="240" t="s">
        <v>839</v>
      </c>
    </row>
    <row r="330" s="2" customFormat="1">
      <c r="A330" s="40"/>
      <c r="B330" s="41"/>
      <c r="C330" s="42"/>
      <c r="D330" s="242" t="s">
        <v>231</v>
      </c>
      <c r="E330" s="42"/>
      <c r="F330" s="243" t="s">
        <v>1277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231</v>
      </c>
      <c r="AU330" s="19" t="s">
        <v>89</v>
      </c>
    </row>
    <row r="331" s="12" customFormat="1" ht="25.92" customHeight="1">
      <c r="A331" s="12"/>
      <c r="B331" s="213"/>
      <c r="C331" s="214"/>
      <c r="D331" s="215" t="s">
        <v>79</v>
      </c>
      <c r="E331" s="216" t="s">
        <v>367</v>
      </c>
      <c r="F331" s="216" t="s">
        <v>2595</v>
      </c>
      <c r="G331" s="214"/>
      <c r="H331" s="214"/>
      <c r="I331" s="217"/>
      <c r="J331" s="218">
        <f>BK331</f>
        <v>0</v>
      </c>
      <c r="K331" s="214"/>
      <c r="L331" s="219"/>
      <c r="M331" s="220"/>
      <c r="N331" s="221"/>
      <c r="O331" s="221"/>
      <c r="P331" s="222">
        <f>P332+P351+P355+P386</f>
        <v>0</v>
      </c>
      <c r="Q331" s="221"/>
      <c r="R331" s="222">
        <f>R332+R351+R355+R386</f>
        <v>0.071307999999999996</v>
      </c>
      <c r="S331" s="221"/>
      <c r="T331" s="223">
        <f>T332+T351+T355+T386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14</v>
      </c>
      <c r="AT331" s="225" t="s">
        <v>79</v>
      </c>
      <c r="AU331" s="225" t="s">
        <v>80</v>
      </c>
      <c r="AY331" s="224" t="s">
        <v>222</v>
      </c>
      <c r="BK331" s="226">
        <f>BK332+BK351+BK355+BK386</f>
        <v>0</v>
      </c>
    </row>
    <row r="332" s="12" customFormat="1" ht="22.8" customHeight="1">
      <c r="A332" s="12"/>
      <c r="B332" s="213"/>
      <c r="C332" s="214"/>
      <c r="D332" s="215" t="s">
        <v>79</v>
      </c>
      <c r="E332" s="227" t="s">
        <v>2596</v>
      </c>
      <c r="F332" s="227" t="s">
        <v>3873</v>
      </c>
      <c r="G332" s="214"/>
      <c r="H332" s="214"/>
      <c r="I332" s="217"/>
      <c r="J332" s="228">
        <f>BK332</f>
        <v>0</v>
      </c>
      <c r="K332" s="214"/>
      <c r="L332" s="219"/>
      <c r="M332" s="220"/>
      <c r="N332" s="221"/>
      <c r="O332" s="221"/>
      <c r="P332" s="222">
        <f>SUM(P333:P350)</f>
        <v>0</v>
      </c>
      <c r="Q332" s="221"/>
      <c r="R332" s="222">
        <f>SUM(R333:R350)</f>
        <v>0.0080040000000000007</v>
      </c>
      <c r="S332" s="221"/>
      <c r="T332" s="223">
        <f>SUM(T333:T350)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4" t="s">
        <v>14</v>
      </c>
      <c r="AT332" s="225" t="s">
        <v>79</v>
      </c>
      <c r="AU332" s="225" t="s">
        <v>87</v>
      </c>
      <c r="AY332" s="224" t="s">
        <v>222</v>
      </c>
      <c r="BK332" s="226">
        <f>SUM(BK333:BK350)</f>
        <v>0</v>
      </c>
    </row>
    <row r="333" s="2" customFormat="1" ht="37.8" customHeight="1">
      <c r="A333" s="40"/>
      <c r="B333" s="41"/>
      <c r="C333" s="229" t="s">
        <v>569</v>
      </c>
      <c r="D333" s="229" t="s">
        <v>225</v>
      </c>
      <c r="E333" s="230" t="s">
        <v>3874</v>
      </c>
      <c r="F333" s="231" t="s">
        <v>3875</v>
      </c>
      <c r="G333" s="232" t="s">
        <v>526</v>
      </c>
      <c r="H333" s="233">
        <v>18</v>
      </c>
      <c r="I333" s="234"/>
      <c r="J333" s="235">
        <f>ROUND(I333*H333,2)</f>
        <v>0</v>
      </c>
      <c r="K333" s="231" t="s">
        <v>229</v>
      </c>
      <c r="L333" s="46"/>
      <c r="M333" s="236" t="s">
        <v>1</v>
      </c>
      <c r="N333" s="237" t="s">
        <v>45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114</v>
      </c>
      <c r="AT333" s="240" t="s">
        <v>225</v>
      </c>
      <c r="AU333" s="240" t="s">
        <v>89</v>
      </c>
      <c r="AY333" s="19" t="s">
        <v>222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87</v>
      </c>
      <c r="BK333" s="241">
        <f>ROUND(I333*H333,2)</f>
        <v>0</v>
      </c>
      <c r="BL333" s="19" t="s">
        <v>114</v>
      </c>
      <c r="BM333" s="240" t="s">
        <v>3876</v>
      </c>
    </row>
    <row r="334" s="2" customFormat="1">
      <c r="A334" s="40"/>
      <c r="B334" s="41"/>
      <c r="C334" s="42"/>
      <c r="D334" s="242" t="s">
        <v>231</v>
      </c>
      <c r="E334" s="42"/>
      <c r="F334" s="243" t="s">
        <v>3877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231</v>
      </c>
      <c r="AU334" s="19" t="s">
        <v>89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3878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89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3879</v>
      </c>
      <c r="G336" s="259"/>
      <c r="H336" s="262">
        <v>18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89</v>
      </c>
      <c r="AV336" s="14" t="s">
        <v>89</v>
      </c>
      <c r="AW336" s="14" t="s">
        <v>35</v>
      </c>
      <c r="AX336" s="14" t="s">
        <v>80</v>
      </c>
      <c r="AY336" s="268" t="s">
        <v>222</v>
      </c>
    </row>
    <row r="337" s="15" customFormat="1">
      <c r="A337" s="15"/>
      <c r="B337" s="269"/>
      <c r="C337" s="270"/>
      <c r="D337" s="249" t="s">
        <v>233</v>
      </c>
      <c r="E337" s="271" t="s">
        <v>1</v>
      </c>
      <c r="F337" s="272" t="s">
        <v>242</v>
      </c>
      <c r="G337" s="270"/>
      <c r="H337" s="273">
        <v>18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233</v>
      </c>
      <c r="AU337" s="279" t="s">
        <v>89</v>
      </c>
      <c r="AV337" s="15" t="s">
        <v>114</v>
      </c>
      <c r="AW337" s="15" t="s">
        <v>35</v>
      </c>
      <c r="AX337" s="15" t="s">
        <v>87</v>
      </c>
      <c r="AY337" s="279" t="s">
        <v>222</v>
      </c>
    </row>
    <row r="338" s="2" customFormat="1" ht="24.15" customHeight="1">
      <c r="A338" s="40"/>
      <c r="B338" s="41"/>
      <c r="C338" s="280" t="s">
        <v>696</v>
      </c>
      <c r="D338" s="280" t="s">
        <v>367</v>
      </c>
      <c r="E338" s="281" t="s">
        <v>3843</v>
      </c>
      <c r="F338" s="282" t="s">
        <v>3844</v>
      </c>
      <c r="G338" s="283" t="s">
        <v>526</v>
      </c>
      <c r="H338" s="284">
        <v>20.699999999999999</v>
      </c>
      <c r="I338" s="285"/>
      <c r="J338" s="286">
        <f>ROUND(I338*H338,2)</f>
        <v>0</v>
      </c>
      <c r="K338" s="282" t="s">
        <v>229</v>
      </c>
      <c r="L338" s="287"/>
      <c r="M338" s="288" t="s">
        <v>1</v>
      </c>
      <c r="N338" s="289" t="s">
        <v>45</v>
      </c>
      <c r="O338" s="93"/>
      <c r="P338" s="238">
        <f>O338*H338</f>
        <v>0</v>
      </c>
      <c r="Q338" s="238">
        <v>0.00012</v>
      </c>
      <c r="R338" s="238">
        <f>Q338*H338</f>
        <v>0.0024840000000000001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468</v>
      </c>
      <c r="AT338" s="240" t="s">
        <v>367</v>
      </c>
      <c r="AU338" s="240" t="s">
        <v>89</v>
      </c>
      <c r="AY338" s="19" t="s">
        <v>222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87</v>
      </c>
      <c r="BK338" s="241">
        <f>ROUND(I338*H338,2)</f>
        <v>0</v>
      </c>
      <c r="BL338" s="19" t="s">
        <v>267</v>
      </c>
      <c r="BM338" s="240" t="s">
        <v>3880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3878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89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4" customFormat="1">
      <c r="A340" s="14"/>
      <c r="B340" s="258"/>
      <c r="C340" s="259"/>
      <c r="D340" s="249" t="s">
        <v>233</v>
      </c>
      <c r="E340" s="260" t="s">
        <v>1</v>
      </c>
      <c r="F340" s="261" t="s">
        <v>3879</v>
      </c>
      <c r="G340" s="259"/>
      <c r="H340" s="262">
        <v>18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233</v>
      </c>
      <c r="AU340" s="268" t="s">
        <v>89</v>
      </c>
      <c r="AV340" s="14" t="s">
        <v>89</v>
      </c>
      <c r="AW340" s="14" t="s">
        <v>35</v>
      </c>
      <c r="AX340" s="14" t="s">
        <v>80</v>
      </c>
      <c r="AY340" s="268" t="s">
        <v>222</v>
      </c>
    </row>
    <row r="341" s="15" customFormat="1">
      <c r="A341" s="15"/>
      <c r="B341" s="269"/>
      <c r="C341" s="270"/>
      <c r="D341" s="249" t="s">
        <v>233</v>
      </c>
      <c r="E341" s="271" t="s">
        <v>1</v>
      </c>
      <c r="F341" s="272" t="s">
        <v>242</v>
      </c>
      <c r="G341" s="270"/>
      <c r="H341" s="273">
        <v>18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9" t="s">
        <v>233</v>
      </c>
      <c r="AU341" s="279" t="s">
        <v>89</v>
      </c>
      <c r="AV341" s="15" t="s">
        <v>114</v>
      </c>
      <c r="AW341" s="15" t="s">
        <v>35</v>
      </c>
      <c r="AX341" s="15" t="s">
        <v>80</v>
      </c>
      <c r="AY341" s="279" t="s">
        <v>222</v>
      </c>
    </row>
    <row r="342" s="14" customFormat="1">
      <c r="A342" s="14"/>
      <c r="B342" s="258"/>
      <c r="C342" s="259"/>
      <c r="D342" s="249" t="s">
        <v>233</v>
      </c>
      <c r="E342" s="260" t="s">
        <v>1</v>
      </c>
      <c r="F342" s="261" t="s">
        <v>3881</v>
      </c>
      <c r="G342" s="259"/>
      <c r="H342" s="262">
        <v>20.699999999999999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233</v>
      </c>
      <c r="AU342" s="268" t="s">
        <v>89</v>
      </c>
      <c r="AV342" s="14" t="s">
        <v>89</v>
      </c>
      <c r="AW342" s="14" t="s">
        <v>35</v>
      </c>
      <c r="AX342" s="14" t="s">
        <v>87</v>
      </c>
      <c r="AY342" s="268" t="s">
        <v>222</v>
      </c>
    </row>
    <row r="343" s="2" customFormat="1" ht="37.8" customHeight="1">
      <c r="A343" s="40"/>
      <c r="B343" s="41"/>
      <c r="C343" s="229" t="s">
        <v>576</v>
      </c>
      <c r="D343" s="229" t="s">
        <v>225</v>
      </c>
      <c r="E343" s="230" t="s">
        <v>3882</v>
      </c>
      <c r="F343" s="231" t="s">
        <v>3883</v>
      </c>
      <c r="G343" s="232" t="s">
        <v>526</v>
      </c>
      <c r="H343" s="233">
        <v>30</v>
      </c>
      <c r="I343" s="234"/>
      <c r="J343" s="235">
        <f>ROUND(I343*H343,2)</f>
        <v>0</v>
      </c>
      <c r="K343" s="231" t="s">
        <v>1424</v>
      </c>
      <c r="L343" s="46"/>
      <c r="M343" s="236" t="s">
        <v>1</v>
      </c>
      <c r="N343" s="237" t="s">
        <v>45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611</v>
      </c>
      <c r="AT343" s="240" t="s">
        <v>225</v>
      </c>
      <c r="AU343" s="240" t="s">
        <v>89</v>
      </c>
      <c r="AY343" s="19" t="s">
        <v>222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87</v>
      </c>
      <c r="BK343" s="241">
        <f>ROUND(I343*H343,2)</f>
        <v>0</v>
      </c>
      <c r="BL343" s="19" t="s">
        <v>611</v>
      </c>
      <c r="BM343" s="240" t="s">
        <v>3884</v>
      </c>
    </row>
    <row r="344" s="2" customFormat="1">
      <c r="A344" s="40"/>
      <c r="B344" s="41"/>
      <c r="C344" s="42"/>
      <c r="D344" s="242" t="s">
        <v>231</v>
      </c>
      <c r="E344" s="42"/>
      <c r="F344" s="243" t="s">
        <v>3885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231</v>
      </c>
      <c r="AU344" s="19" t="s">
        <v>89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3886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89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4" customFormat="1">
      <c r="A346" s="14"/>
      <c r="B346" s="258"/>
      <c r="C346" s="259"/>
      <c r="D346" s="249" t="s">
        <v>233</v>
      </c>
      <c r="E346" s="260" t="s">
        <v>1</v>
      </c>
      <c r="F346" s="261" t="s">
        <v>3887</v>
      </c>
      <c r="G346" s="259"/>
      <c r="H346" s="262">
        <v>30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233</v>
      </c>
      <c r="AU346" s="268" t="s">
        <v>89</v>
      </c>
      <c r="AV346" s="14" t="s">
        <v>89</v>
      </c>
      <c r="AW346" s="14" t="s">
        <v>35</v>
      </c>
      <c r="AX346" s="14" t="s">
        <v>80</v>
      </c>
      <c r="AY346" s="268" t="s">
        <v>222</v>
      </c>
    </row>
    <row r="347" s="15" customFormat="1">
      <c r="A347" s="15"/>
      <c r="B347" s="269"/>
      <c r="C347" s="270"/>
      <c r="D347" s="249" t="s">
        <v>233</v>
      </c>
      <c r="E347" s="271" t="s">
        <v>1</v>
      </c>
      <c r="F347" s="272" t="s">
        <v>242</v>
      </c>
      <c r="G347" s="270"/>
      <c r="H347" s="273">
        <v>30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9" t="s">
        <v>233</v>
      </c>
      <c r="AU347" s="279" t="s">
        <v>89</v>
      </c>
      <c r="AV347" s="15" t="s">
        <v>114</v>
      </c>
      <c r="AW347" s="15" t="s">
        <v>35</v>
      </c>
      <c r="AX347" s="15" t="s">
        <v>87</v>
      </c>
      <c r="AY347" s="279" t="s">
        <v>222</v>
      </c>
    </row>
    <row r="348" s="2" customFormat="1" ht="24.15" customHeight="1">
      <c r="A348" s="40"/>
      <c r="B348" s="41"/>
      <c r="C348" s="280" t="s">
        <v>655</v>
      </c>
      <c r="D348" s="280" t="s">
        <v>367</v>
      </c>
      <c r="E348" s="281" t="s">
        <v>2818</v>
      </c>
      <c r="F348" s="282" t="s">
        <v>2819</v>
      </c>
      <c r="G348" s="283" t="s">
        <v>526</v>
      </c>
      <c r="H348" s="284">
        <v>34.5</v>
      </c>
      <c r="I348" s="285"/>
      <c r="J348" s="286">
        <f>ROUND(I348*H348,2)</f>
        <v>0</v>
      </c>
      <c r="K348" s="282" t="s">
        <v>1424</v>
      </c>
      <c r="L348" s="287"/>
      <c r="M348" s="288" t="s">
        <v>1</v>
      </c>
      <c r="N348" s="289" t="s">
        <v>45</v>
      </c>
      <c r="O348" s="93"/>
      <c r="P348" s="238">
        <f>O348*H348</f>
        <v>0</v>
      </c>
      <c r="Q348" s="238">
        <v>0.00016000000000000001</v>
      </c>
      <c r="R348" s="238">
        <f>Q348*H348</f>
        <v>0.0055200000000000006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468</v>
      </c>
      <c r="AT348" s="240" t="s">
        <v>367</v>
      </c>
      <c r="AU348" s="240" t="s">
        <v>89</v>
      </c>
      <c r="AY348" s="19" t="s">
        <v>222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87</v>
      </c>
      <c r="BK348" s="241">
        <f>ROUND(I348*H348,2)</f>
        <v>0</v>
      </c>
      <c r="BL348" s="19" t="s">
        <v>267</v>
      </c>
      <c r="BM348" s="240" t="s">
        <v>3888</v>
      </c>
    </row>
    <row r="349" s="14" customFormat="1">
      <c r="A349" s="14"/>
      <c r="B349" s="258"/>
      <c r="C349" s="259"/>
      <c r="D349" s="249" t="s">
        <v>233</v>
      </c>
      <c r="E349" s="260" t="s">
        <v>1</v>
      </c>
      <c r="F349" s="261" t="s">
        <v>3863</v>
      </c>
      <c r="G349" s="259"/>
      <c r="H349" s="262">
        <v>34.5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233</v>
      </c>
      <c r="AU349" s="268" t="s">
        <v>89</v>
      </c>
      <c r="AV349" s="14" t="s">
        <v>89</v>
      </c>
      <c r="AW349" s="14" t="s">
        <v>35</v>
      </c>
      <c r="AX349" s="14" t="s">
        <v>80</v>
      </c>
      <c r="AY349" s="268" t="s">
        <v>222</v>
      </c>
    </row>
    <row r="350" s="15" customFormat="1">
      <c r="A350" s="15"/>
      <c r="B350" s="269"/>
      <c r="C350" s="270"/>
      <c r="D350" s="249" t="s">
        <v>233</v>
      </c>
      <c r="E350" s="271" t="s">
        <v>1</v>
      </c>
      <c r="F350" s="272" t="s">
        <v>242</v>
      </c>
      <c r="G350" s="270"/>
      <c r="H350" s="273">
        <v>34.5</v>
      </c>
      <c r="I350" s="274"/>
      <c r="J350" s="270"/>
      <c r="K350" s="270"/>
      <c r="L350" s="275"/>
      <c r="M350" s="276"/>
      <c r="N350" s="277"/>
      <c r="O350" s="277"/>
      <c r="P350" s="277"/>
      <c r="Q350" s="277"/>
      <c r="R350" s="277"/>
      <c r="S350" s="277"/>
      <c r="T350" s="27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9" t="s">
        <v>233</v>
      </c>
      <c r="AU350" s="279" t="s">
        <v>89</v>
      </c>
      <c r="AV350" s="15" t="s">
        <v>114</v>
      </c>
      <c r="AW350" s="15" t="s">
        <v>35</v>
      </c>
      <c r="AX350" s="15" t="s">
        <v>87</v>
      </c>
      <c r="AY350" s="279" t="s">
        <v>222</v>
      </c>
    </row>
    <row r="351" s="12" customFormat="1" ht="22.8" customHeight="1">
      <c r="A351" s="12"/>
      <c r="B351" s="213"/>
      <c r="C351" s="214"/>
      <c r="D351" s="215" t="s">
        <v>79</v>
      </c>
      <c r="E351" s="227" t="s">
        <v>2953</v>
      </c>
      <c r="F351" s="227" t="s">
        <v>2954</v>
      </c>
      <c r="G351" s="214"/>
      <c r="H351" s="214"/>
      <c r="I351" s="217"/>
      <c r="J351" s="228">
        <f>BK351</f>
        <v>0</v>
      </c>
      <c r="K351" s="214"/>
      <c r="L351" s="219"/>
      <c r="M351" s="220"/>
      <c r="N351" s="221"/>
      <c r="O351" s="221"/>
      <c r="P351" s="222">
        <f>SUM(P352:P354)</f>
        <v>0</v>
      </c>
      <c r="Q351" s="221"/>
      <c r="R351" s="222">
        <f>SUM(R352:R354)</f>
        <v>0</v>
      </c>
      <c r="S351" s="221"/>
      <c r="T351" s="223">
        <f>SUM(T352:T354)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14</v>
      </c>
      <c r="AT351" s="225" t="s">
        <v>79</v>
      </c>
      <c r="AU351" s="225" t="s">
        <v>87</v>
      </c>
      <c r="AY351" s="224" t="s">
        <v>222</v>
      </c>
      <c r="BK351" s="226">
        <f>SUM(BK352:BK354)</f>
        <v>0</v>
      </c>
    </row>
    <row r="352" s="2" customFormat="1" ht="21.75" customHeight="1">
      <c r="A352" s="40"/>
      <c r="B352" s="41"/>
      <c r="C352" s="229" t="s">
        <v>602</v>
      </c>
      <c r="D352" s="229" t="s">
        <v>225</v>
      </c>
      <c r="E352" s="230" t="s">
        <v>3889</v>
      </c>
      <c r="F352" s="231" t="s">
        <v>3890</v>
      </c>
      <c r="G352" s="232" t="s">
        <v>477</v>
      </c>
      <c r="H352" s="233">
        <v>1</v>
      </c>
      <c r="I352" s="234"/>
      <c r="J352" s="235">
        <f>ROUND(I352*H352,2)</f>
        <v>0</v>
      </c>
      <c r="K352" s="231" t="s">
        <v>229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611</v>
      </c>
      <c r="AT352" s="240" t="s">
        <v>225</v>
      </c>
      <c r="AU352" s="240" t="s">
        <v>89</v>
      </c>
      <c r="AY352" s="19" t="s">
        <v>222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87</v>
      </c>
      <c r="BK352" s="241">
        <f>ROUND(I352*H352,2)</f>
        <v>0</v>
      </c>
      <c r="BL352" s="19" t="s">
        <v>611</v>
      </c>
      <c r="BM352" s="240" t="s">
        <v>3891</v>
      </c>
    </row>
    <row r="353" s="2" customFormat="1">
      <c r="A353" s="40"/>
      <c r="B353" s="41"/>
      <c r="C353" s="42"/>
      <c r="D353" s="242" t="s">
        <v>231</v>
      </c>
      <c r="E353" s="42"/>
      <c r="F353" s="243" t="s">
        <v>3892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231</v>
      </c>
      <c r="AU353" s="19" t="s">
        <v>89</v>
      </c>
    </row>
    <row r="354" s="2" customFormat="1" ht="21.75" customHeight="1">
      <c r="A354" s="40"/>
      <c r="B354" s="41"/>
      <c r="C354" s="280" t="s">
        <v>717</v>
      </c>
      <c r="D354" s="280" t="s">
        <v>367</v>
      </c>
      <c r="E354" s="281" t="s">
        <v>3893</v>
      </c>
      <c r="F354" s="282" t="s">
        <v>3894</v>
      </c>
      <c r="G354" s="283" t="s">
        <v>477</v>
      </c>
      <c r="H354" s="284">
        <v>1</v>
      </c>
      <c r="I354" s="285"/>
      <c r="J354" s="286">
        <f>ROUND(I354*H354,2)</f>
        <v>0</v>
      </c>
      <c r="K354" s="282" t="s">
        <v>1230</v>
      </c>
      <c r="L354" s="287"/>
      <c r="M354" s="288" t="s">
        <v>1</v>
      </c>
      <c r="N354" s="289" t="s">
        <v>45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468</v>
      </c>
      <c r="AT354" s="240" t="s">
        <v>367</v>
      </c>
      <c r="AU354" s="240" t="s">
        <v>89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711</v>
      </c>
    </row>
    <row r="355" s="12" customFormat="1" ht="22.8" customHeight="1">
      <c r="A355" s="12"/>
      <c r="B355" s="213"/>
      <c r="C355" s="214"/>
      <c r="D355" s="215" t="s">
        <v>79</v>
      </c>
      <c r="E355" s="227" t="s">
        <v>3895</v>
      </c>
      <c r="F355" s="227" t="s">
        <v>3896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SUM(P356:P385)</f>
        <v>0</v>
      </c>
      <c r="Q355" s="221"/>
      <c r="R355" s="222">
        <f>SUM(R356:R385)</f>
        <v>0.021294</v>
      </c>
      <c r="S355" s="221"/>
      <c r="T355" s="223">
        <f>SUM(T356:T385)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14</v>
      </c>
      <c r="AT355" s="225" t="s">
        <v>79</v>
      </c>
      <c r="AU355" s="225" t="s">
        <v>87</v>
      </c>
      <c r="AY355" s="224" t="s">
        <v>222</v>
      </c>
      <c r="BK355" s="226">
        <f>SUM(BK356:BK385)</f>
        <v>0</v>
      </c>
    </row>
    <row r="356" s="2" customFormat="1" ht="24.15" customHeight="1">
      <c r="A356" s="40"/>
      <c r="B356" s="41"/>
      <c r="C356" s="229" t="s">
        <v>611</v>
      </c>
      <c r="D356" s="229" t="s">
        <v>225</v>
      </c>
      <c r="E356" s="230" t="s">
        <v>3897</v>
      </c>
      <c r="F356" s="231" t="s">
        <v>3898</v>
      </c>
      <c r="G356" s="232" t="s">
        <v>526</v>
      </c>
      <c r="H356" s="233">
        <v>66</v>
      </c>
      <c r="I356" s="234"/>
      <c r="J356" s="235">
        <f>ROUND(I356*H356,2)</f>
        <v>0</v>
      </c>
      <c r="K356" s="231" t="s">
        <v>229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611</v>
      </c>
      <c r="AT356" s="240" t="s">
        <v>225</v>
      </c>
      <c r="AU356" s="240" t="s">
        <v>89</v>
      </c>
      <c r="AY356" s="19" t="s">
        <v>222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87</v>
      </c>
      <c r="BK356" s="241">
        <f>ROUND(I356*H356,2)</f>
        <v>0</v>
      </c>
      <c r="BL356" s="19" t="s">
        <v>611</v>
      </c>
      <c r="BM356" s="240" t="s">
        <v>3899</v>
      </c>
    </row>
    <row r="357" s="2" customFormat="1">
      <c r="A357" s="40"/>
      <c r="B357" s="41"/>
      <c r="C357" s="42"/>
      <c r="D357" s="242" t="s">
        <v>231</v>
      </c>
      <c r="E357" s="42"/>
      <c r="F357" s="243" t="s">
        <v>3900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231</v>
      </c>
      <c r="AU357" s="19" t="s">
        <v>89</v>
      </c>
    </row>
    <row r="358" s="13" customFormat="1">
      <c r="A358" s="13"/>
      <c r="B358" s="247"/>
      <c r="C358" s="248"/>
      <c r="D358" s="249" t="s">
        <v>233</v>
      </c>
      <c r="E358" s="250" t="s">
        <v>1</v>
      </c>
      <c r="F358" s="251" t="s">
        <v>3901</v>
      </c>
      <c r="G358" s="248"/>
      <c r="H358" s="250" t="s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233</v>
      </c>
      <c r="AU358" s="257" t="s">
        <v>89</v>
      </c>
      <c r="AV358" s="13" t="s">
        <v>87</v>
      </c>
      <c r="AW358" s="13" t="s">
        <v>35</v>
      </c>
      <c r="AX358" s="13" t="s">
        <v>80</v>
      </c>
      <c r="AY358" s="257" t="s">
        <v>222</v>
      </c>
    </row>
    <row r="359" s="13" customFormat="1">
      <c r="A359" s="13"/>
      <c r="B359" s="247"/>
      <c r="C359" s="248"/>
      <c r="D359" s="249" t="s">
        <v>233</v>
      </c>
      <c r="E359" s="250" t="s">
        <v>1</v>
      </c>
      <c r="F359" s="251" t="s">
        <v>3902</v>
      </c>
      <c r="G359" s="248"/>
      <c r="H359" s="250" t="s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233</v>
      </c>
      <c r="AU359" s="257" t="s">
        <v>89</v>
      </c>
      <c r="AV359" s="13" t="s">
        <v>87</v>
      </c>
      <c r="AW359" s="13" t="s">
        <v>35</v>
      </c>
      <c r="AX359" s="13" t="s">
        <v>80</v>
      </c>
      <c r="AY359" s="257" t="s">
        <v>222</v>
      </c>
    </row>
    <row r="360" s="14" customFormat="1">
      <c r="A360" s="14"/>
      <c r="B360" s="258"/>
      <c r="C360" s="259"/>
      <c r="D360" s="249" t="s">
        <v>233</v>
      </c>
      <c r="E360" s="260" t="s">
        <v>1</v>
      </c>
      <c r="F360" s="261" t="s">
        <v>3860</v>
      </c>
      <c r="G360" s="259"/>
      <c r="H360" s="262">
        <v>26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233</v>
      </c>
      <c r="AU360" s="268" t="s">
        <v>89</v>
      </c>
      <c r="AV360" s="14" t="s">
        <v>89</v>
      </c>
      <c r="AW360" s="14" t="s">
        <v>35</v>
      </c>
      <c r="AX360" s="14" t="s">
        <v>80</v>
      </c>
      <c r="AY360" s="268" t="s">
        <v>222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3903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89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4" customFormat="1">
      <c r="A362" s="14"/>
      <c r="B362" s="258"/>
      <c r="C362" s="259"/>
      <c r="D362" s="249" t="s">
        <v>233</v>
      </c>
      <c r="E362" s="260" t="s">
        <v>1</v>
      </c>
      <c r="F362" s="261" t="s">
        <v>2756</v>
      </c>
      <c r="G362" s="259"/>
      <c r="H362" s="262">
        <v>40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233</v>
      </c>
      <c r="AU362" s="268" t="s">
        <v>89</v>
      </c>
      <c r="AV362" s="14" t="s">
        <v>89</v>
      </c>
      <c r="AW362" s="14" t="s">
        <v>35</v>
      </c>
      <c r="AX362" s="14" t="s">
        <v>80</v>
      </c>
      <c r="AY362" s="268" t="s">
        <v>222</v>
      </c>
    </row>
    <row r="363" s="15" customFormat="1">
      <c r="A363" s="15"/>
      <c r="B363" s="269"/>
      <c r="C363" s="270"/>
      <c r="D363" s="249" t="s">
        <v>233</v>
      </c>
      <c r="E363" s="271" t="s">
        <v>1</v>
      </c>
      <c r="F363" s="272" t="s">
        <v>242</v>
      </c>
      <c r="G363" s="270"/>
      <c r="H363" s="273">
        <v>66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233</v>
      </c>
      <c r="AU363" s="279" t="s">
        <v>89</v>
      </c>
      <c r="AV363" s="15" t="s">
        <v>114</v>
      </c>
      <c r="AW363" s="15" t="s">
        <v>35</v>
      </c>
      <c r="AX363" s="15" t="s">
        <v>87</v>
      </c>
      <c r="AY363" s="279" t="s">
        <v>222</v>
      </c>
    </row>
    <row r="364" s="2" customFormat="1" ht="24.15" customHeight="1">
      <c r="A364" s="40"/>
      <c r="B364" s="41"/>
      <c r="C364" s="229" t="s">
        <v>726</v>
      </c>
      <c r="D364" s="229" t="s">
        <v>225</v>
      </c>
      <c r="E364" s="230" t="s">
        <v>3904</v>
      </c>
      <c r="F364" s="231" t="s">
        <v>3905</v>
      </c>
      <c r="G364" s="232" t="s">
        <v>526</v>
      </c>
      <c r="H364" s="233">
        <v>66</v>
      </c>
      <c r="I364" s="234"/>
      <c r="J364" s="235">
        <f>ROUND(I364*H364,2)</f>
        <v>0</v>
      </c>
      <c r="K364" s="231" t="s">
        <v>229</v>
      </c>
      <c r="L364" s="46"/>
      <c r="M364" s="236" t="s">
        <v>1</v>
      </c>
      <c r="N364" s="237" t="s">
        <v>45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611</v>
      </c>
      <c r="AT364" s="240" t="s">
        <v>225</v>
      </c>
      <c r="AU364" s="240" t="s">
        <v>89</v>
      </c>
      <c r="AY364" s="19" t="s">
        <v>222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87</v>
      </c>
      <c r="BK364" s="241">
        <f>ROUND(I364*H364,2)</f>
        <v>0</v>
      </c>
      <c r="BL364" s="19" t="s">
        <v>611</v>
      </c>
      <c r="BM364" s="240" t="s">
        <v>3906</v>
      </c>
    </row>
    <row r="365" s="2" customFormat="1">
      <c r="A365" s="40"/>
      <c r="B365" s="41"/>
      <c r="C365" s="42"/>
      <c r="D365" s="242" t="s">
        <v>231</v>
      </c>
      <c r="E365" s="42"/>
      <c r="F365" s="243" t="s">
        <v>3907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231</v>
      </c>
      <c r="AU365" s="19" t="s">
        <v>89</v>
      </c>
    </row>
    <row r="366" s="2" customFormat="1" ht="24.15" customHeight="1">
      <c r="A366" s="40"/>
      <c r="B366" s="41"/>
      <c r="C366" s="229" t="s">
        <v>618</v>
      </c>
      <c r="D366" s="229" t="s">
        <v>225</v>
      </c>
      <c r="E366" s="230" t="s">
        <v>3908</v>
      </c>
      <c r="F366" s="231" t="s">
        <v>3909</v>
      </c>
      <c r="G366" s="232" t="s">
        <v>228</v>
      </c>
      <c r="H366" s="233">
        <v>42.899999999999999</v>
      </c>
      <c r="I366" s="234"/>
      <c r="J366" s="235">
        <f>ROUND(I366*H366,2)</f>
        <v>0</v>
      </c>
      <c r="K366" s="231" t="s">
        <v>229</v>
      </c>
      <c r="L366" s="46"/>
      <c r="M366" s="236" t="s">
        <v>1</v>
      </c>
      <c r="N366" s="237" t="s">
        <v>45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611</v>
      </c>
      <c r="AT366" s="240" t="s">
        <v>225</v>
      </c>
      <c r="AU366" s="240" t="s">
        <v>89</v>
      </c>
      <c r="AY366" s="19" t="s">
        <v>222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87</v>
      </c>
      <c r="BK366" s="241">
        <f>ROUND(I366*H366,2)</f>
        <v>0</v>
      </c>
      <c r="BL366" s="19" t="s">
        <v>611</v>
      </c>
      <c r="BM366" s="240" t="s">
        <v>3910</v>
      </c>
    </row>
    <row r="367" s="2" customFormat="1">
      <c r="A367" s="40"/>
      <c r="B367" s="41"/>
      <c r="C367" s="42"/>
      <c r="D367" s="242" t="s">
        <v>231</v>
      </c>
      <c r="E367" s="42"/>
      <c r="F367" s="243" t="s">
        <v>3911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231</v>
      </c>
      <c r="AU367" s="19" t="s">
        <v>89</v>
      </c>
    </row>
    <row r="368" s="13" customFormat="1">
      <c r="A368" s="13"/>
      <c r="B368" s="247"/>
      <c r="C368" s="248"/>
      <c r="D368" s="249" t="s">
        <v>233</v>
      </c>
      <c r="E368" s="250" t="s">
        <v>1</v>
      </c>
      <c r="F368" s="251" t="s">
        <v>3912</v>
      </c>
      <c r="G368" s="248"/>
      <c r="H368" s="250" t="s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233</v>
      </c>
      <c r="AU368" s="257" t="s">
        <v>89</v>
      </c>
      <c r="AV368" s="13" t="s">
        <v>87</v>
      </c>
      <c r="AW368" s="13" t="s">
        <v>35</v>
      </c>
      <c r="AX368" s="13" t="s">
        <v>80</v>
      </c>
      <c r="AY368" s="257" t="s">
        <v>222</v>
      </c>
    </row>
    <row r="369" s="14" customFormat="1">
      <c r="A369" s="14"/>
      <c r="B369" s="258"/>
      <c r="C369" s="259"/>
      <c r="D369" s="249" t="s">
        <v>233</v>
      </c>
      <c r="E369" s="260" t="s">
        <v>1</v>
      </c>
      <c r="F369" s="261" t="s">
        <v>3913</v>
      </c>
      <c r="G369" s="259"/>
      <c r="H369" s="262">
        <v>16.899999999999999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8" t="s">
        <v>233</v>
      </c>
      <c r="AU369" s="268" t="s">
        <v>89</v>
      </c>
      <c r="AV369" s="14" t="s">
        <v>89</v>
      </c>
      <c r="AW369" s="14" t="s">
        <v>35</v>
      </c>
      <c r="AX369" s="14" t="s">
        <v>80</v>
      </c>
      <c r="AY369" s="268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3878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89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3914</v>
      </c>
      <c r="G371" s="259"/>
      <c r="H371" s="262">
        <v>26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89</v>
      </c>
      <c r="AV371" s="14" t="s">
        <v>89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42.899999999999999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89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29" t="s">
        <v>739</v>
      </c>
      <c r="D373" s="229" t="s">
        <v>225</v>
      </c>
      <c r="E373" s="230" t="s">
        <v>3915</v>
      </c>
      <c r="F373" s="231" t="s">
        <v>3916</v>
      </c>
      <c r="G373" s="232" t="s">
        <v>526</v>
      </c>
      <c r="H373" s="233">
        <v>66</v>
      </c>
      <c r="I373" s="234"/>
      <c r="J373" s="235">
        <f>ROUND(I373*H373,2)</f>
        <v>0</v>
      </c>
      <c r="K373" s="231" t="s">
        <v>229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611</v>
      </c>
      <c r="AT373" s="240" t="s">
        <v>225</v>
      </c>
      <c r="AU373" s="240" t="s">
        <v>89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611</v>
      </c>
      <c r="BM373" s="240" t="s">
        <v>3917</v>
      </c>
    </row>
    <row r="374" s="2" customFormat="1">
      <c r="A374" s="40"/>
      <c r="B374" s="41"/>
      <c r="C374" s="42"/>
      <c r="D374" s="242" t="s">
        <v>231</v>
      </c>
      <c r="E374" s="42"/>
      <c r="F374" s="243" t="s">
        <v>3918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231</v>
      </c>
      <c r="AU374" s="19" t="s">
        <v>89</v>
      </c>
    </row>
    <row r="375" s="2" customFormat="1" ht="24.15" customHeight="1">
      <c r="A375" s="40"/>
      <c r="B375" s="41"/>
      <c r="C375" s="229" t="s">
        <v>631</v>
      </c>
      <c r="D375" s="229" t="s">
        <v>225</v>
      </c>
      <c r="E375" s="230" t="s">
        <v>3919</v>
      </c>
      <c r="F375" s="231" t="s">
        <v>3920</v>
      </c>
      <c r="G375" s="232" t="s">
        <v>526</v>
      </c>
      <c r="H375" s="233">
        <v>78</v>
      </c>
      <c r="I375" s="234"/>
      <c r="J375" s="235">
        <f>ROUND(I375*H375,2)</f>
        <v>0</v>
      </c>
      <c r="K375" s="231" t="s">
        <v>229</v>
      </c>
      <c r="L375" s="46"/>
      <c r="M375" s="236" t="s">
        <v>1</v>
      </c>
      <c r="N375" s="237" t="s">
        <v>45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611</v>
      </c>
      <c r="AT375" s="240" t="s">
        <v>225</v>
      </c>
      <c r="AU375" s="240" t="s">
        <v>89</v>
      </c>
      <c r="AY375" s="19" t="s">
        <v>222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87</v>
      </c>
      <c r="BK375" s="241">
        <f>ROUND(I375*H375,2)</f>
        <v>0</v>
      </c>
      <c r="BL375" s="19" t="s">
        <v>611</v>
      </c>
      <c r="BM375" s="240" t="s">
        <v>3921</v>
      </c>
    </row>
    <row r="376" s="2" customFormat="1">
      <c r="A376" s="40"/>
      <c r="B376" s="41"/>
      <c r="C376" s="42"/>
      <c r="D376" s="242" t="s">
        <v>231</v>
      </c>
      <c r="E376" s="42"/>
      <c r="F376" s="243" t="s">
        <v>3922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231</v>
      </c>
      <c r="AU376" s="19" t="s">
        <v>89</v>
      </c>
    </row>
    <row r="377" s="13" customFormat="1">
      <c r="A377" s="13"/>
      <c r="B377" s="247"/>
      <c r="C377" s="248"/>
      <c r="D377" s="249" t="s">
        <v>233</v>
      </c>
      <c r="E377" s="250" t="s">
        <v>1</v>
      </c>
      <c r="F377" s="251" t="s">
        <v>3923</v>
      </c>
      <c r="G377" s="248"/>
      <c r="H377" s="250" t="s">
        <v>1</v>
      </c>
      <c r="I377" s="252"/>
      <c r="J377" s="248"/>
      <c r="K377" s="248"/>
      <c r="L377" s="253"/>
      <c r="M377" s="254"/>
      <c r="N377" s="255"/>
      <c r="O377" s="255"/>
      <c r="P377" s="255"/>
      <c r="Q377" s="255"/>
      <c r="R377" s="255"/>
      <c r="S377" s="255"/>
      <c r="T377" s="25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7" t="s">
        <v>233</v>
      </c>
      <c r="AU377" s="257" t="s">
        <v>89</v>
      </c>
      <c r="AV377" s="13" t="s">
        <v>87</v>
      </c>
      <c r="AW377" s="13" t="s">
        <v>35</v>
      </c>
      <c r="AX377" s="13" t="s">
        <v>80</v>
      </c>
      <c r="AY377" s="257" t="s">
        <v>222</v>
      </c>
    </row>
    <row r="378" s="14" customFormat="1">
      <c r="A378" s="14"/>
      <c r="B378" s="258"/>
      <c r="C378" s="259"/>
      <c r="D378" s="249" t="s">
        <v>233</v>
      </c>
      <c r="E378" s="260" t="s">
        <v>1</v>
      </c>
      <c r="F378" s="261" t="s">
        <v>3887</v>
      </c>
      <c r="G378" s="259"/>
      <c r="H378" s="262">
        <v>30</v>
      </c>
      <c r="I378" s="263"/>
      <c r="J378" s="259"/>
      <c r="K378" s="259"/>
      <c r="L378" s="264"/>
      <c r="M378" s="265"/>
      <c r="N378" s="266"/>
      <c r="O378" s="266"/>
      <c r="P378" s="266"/>
      <c r="Q378" s="266"/>
      <c r="R378" s="266"/>
      <c r="S378" s="266"/>
      <c r="T378" s="26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8" t="s">
        <v>233</v>
      </c>
      <c r="AU378" s="268" t="s">
        <v>89</v>
      </c>
      <c r="AV378" s="14" t="s">
        <v>89</v>
      </c>
      <c r="AW378" s="14" t="s">
        <v>35</v>
      </c>
      <c r="AX378" s="14" t="s">
        <v>80</v>
      </c>
      <c r="AY378" s="268" t="s">
        <v>222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3924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89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4" customFormat="1">
      <c r="A380" s="14"/>
      <c r="B380" s="258"/>
      <c r="C380" s="259"/>
      <c r="D380" s="249" t="s">
        <v>233</v>
      </c>
      <c r="E380" s="260" t="s">
        <v>1</v>
      </c>
      <c r="F380" s="261" t="s">
        <v>3887</v>
      </c>
      <c r="G380" s="259"/>
      <c r="H380" s="262">
        <v>30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89</v>
      </c>
      <c r="AV380" s="14" t="s">
        <v>89</v>
      </c>
      <c r="AW380" s="14" t="s">
        <v>35</v>
      </c>
      <c r="AX380" s="14" t="s">
        <v>80</v>
      </c>
      <c r="AY380" s="268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3878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89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3879</v>
      </c>
      <c r="G382" s="259"/>
      <c r="H382" s="262">
        <v>18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89</v>
      </c>
      <c r="AV382" s="14" t="s">
        <v>89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78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89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80" t="s">
        <v>752</v>
      </c>
      <c r="D384" s="280" t="s">
        <v>367</v>
      </c>
      <c r="E384" s="281" t="s">
        <v>3925</v>
      </c>
      <c r="F384" s="282" t="s">
        <v>3926</v>
      </c>
      <c r="G384" s="283" t="s">
        <v>526</v>
      </c>
      <c r="H384" s="284">
        <v>81.900000000000006</v>
      </c>
      <c r="I384" s="285"/>
      <c r="J384" s="286">
        <f>ROUND(I384*H384,2)</f>
        <v>0</v>
      </c>
      <c r="K384" s="282" t="s">
        <v>229</v>
      </c>
      <c r="L384" s="287"/>
      <c r="M384" s="288" t="s">
        <v>1</v>
      </c>
      <c r="N384" s="289" t="s">
        <v>45</v>
      </c>
      <c r="O384" s="93"/>
      <c r="P384" s="238">
        <f>O384*H384</f>
        <v>0</v>
      </c>
      <c r="Q384" s="238">
        <v>0.00025999999999999998</v>
      </c>
      <c r="R384" s="238">
        <f>Q384*H384</f>
        <v>0.021294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1153</v>
      </c>
      <c r="AT384" s="240" t="s">
        <v>367</v>
      </c>
      <c r="AU384" s="240" t="s">
        <v>89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1153</v>
      </c>
      <c r="BM384" s="240" t="s">
        <v>3927</v>
      </c>
    </row>
    <row r="385" s="14" customFormat="1">
      <c r="A385" s="14"/>
      <c r="B385" s="258"/>
      <c r="C385" s="259"/>
      <c r="D385" s="249" t="s">
        <v>233</v>
      </c>
      <c r="E385" s="259"/>
      <c r="F385" s="261" t="s">
        <v>3928</v>
      </c>
      <c r="G385" s="259"/>
      <c r="H385" s="262">
        <v>81.900000000000006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89</v>
      </c>
      <c r="AV385" s="14" t="s">
        <v>89</v>
      </c>
      <c r="AW385" s="14" t="s">
        <v>4</v>
      </c>
      <c r="AX385" s="14" t="s">
        <v>87</v>
      </c>
      <c r="AY385" s="268" t="s">
        <v>222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2596</v>
      </c>
      <c r="F386" s="227" t="s">
        <v>3873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SUM(P387:P426)</f>
        <v>0</v>
      </c>
      <c r="Q386" s="221"/>
      <c r="R386" s="222">
        <f>SUM(R387:R426)</f>
        <v>0.042009999999999999</v>
      </c>
      <c r="S386" s="221"/>
      <c r="T386" s="223">
        <f>SUM(T387:T426)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14</v>
      </c>
      <c r="AT386" s="225" t="s">
        <v>79</v>
      </c>
      <c r="AU386" s="225" t="s">
        <v>87</v>
      </c>
      <c r="AY386" s="224" t="s">
        <v>222</v>
      </c>
      <c r="BK386" s="226">
        <f>SUM(BK387:BK426)</f>
        <v>0</v>
      </c>
    </row>
    <row r="387" s="2" customFormat="1" ht="24.15" customHeight="1">
      <c r="A387" s="40"/>
      <c r="B387" s="41"/>
      <c r="C387" s="229" t="s">
        <v>638</v>
      </c>
      <c r="D387" s="229" t="s">
        <v>225</v>
      </c>
      <c r="E387" s="230" t="s">
        <v>3929</v>
      </c>
      <c r="F387" s="231" t="s">
        <v>3930</v>
      </c>
      <c r="G387" s="232" t="s">
        <v>477</v>
      </c>
      <c r="H387" s="233">
        <v>1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89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3931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3932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89</v>
      </c>
    </row>
    <row r="389" s="2" customFormat="1" ht="24.15" customHeight="1">
      <c r="A389" s="40"/>
      <c r="B389" s="41"/>
      <c r="C389" s="280" t="s">
        <v>763</v>
      </c>
      <c r="D389" s="280" t="s">
        <v>367</v>
      </c>
      <c r="E389" s="281" t="s">
        <v>3933</v>
      </c>
      <c r="F389" s="282" t="s">
        <v>3934</v>
      </c>
      <c r="G389" s="283" t="s">
        <v>477</v>
      </c>
      <c r="H389" s="284">
        <v>1</v>
      </c>
      <c r="I389" s="285"/>
      <c r="J389" s="286">
        <f>ROUND(I389*H389,2)</f>
        <v>0</v>
      </c>
      <c r="K389" s="282" t="s">
        <v>229</v>
      </c>
      <c r="L389" s="287"/>
      <c r="M389" s="288" t="s">
        <v>1</v>
      </c>
      <c r="N389" s="289" t="s">
        <v>45</v>
      </c>
      <c r="O389" s="93"/>
      <c r="P389" s="238">
        <f>O389*H389</f>
        <v>0</v>
      </c>
      <c r="Q389" s="238">
        <v>0.00396</v>
      </c>
      <c r="R389" s="238">
        <f>Q389*H389</f>
        <v>0.00396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299</v>
      </c>
      <c r="AT389" s="240" t="s">
        <v>367</v>
      </c>
      <c r="AU389" s="240" t="s">
        <v>89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114</v>
      </c>
      <c r="BM389" s="240" t="s">
        <v>3935</v>
      </c>
    </row>
    <row r="390" s="2" customFormat="1" ht="24.15" customHeight="1">
      <c r="A390" s="40"/>
      <c r="B390" s="41"/>
      <c r="C390" s="229" t="s">
        <v>643</v>
      </c>
      <c r="D390" s="229" t="s">
        <v>225</v>
      </c>
      <c r="E390" s="230" t="s">
        <v>3936</v>
      </c>
      <c r="F390" s="231" t="s">
        <v>3937</v>
      </c>
      <c r="G390" s="232" t="s">
        <v>477</v>
      </c>
      <c r="H390" s="233">
        <v>21</v>
      </c>
      <c r="I390" s="234"/>
      <c r="J390" s="235">
        <f>ROUND(I390*H390,2)</f>
        <v>0</v>
      </c>
      <c r="K390" s="231" t="s">
        <v>229</v>
      </c>
      <c r="L390" s="46"/>
      <c r="M390" s="236" t="s">
        <v>1</v>
      </c>
      <c r="N390" s="237" t="s">
        <v>45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114</v>
      </c>
      <c r="AT390" s="240" t="s">
        <v>225</v>
      </c>
      <c r="AU390" s="240" t="s">
        <v>89</v>
      </c>
      <c r="AY390" s="19" t="s">
        <v>222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87</v>
      </c>
      <c r="BK390" s="241">
        <f>ROUND(I390*H390,2)</f>
        <v>0</v>
      </c>
      <c r="BL390" s="19" t="s">
        <v>114</v>
      </c>
      <c r="BM390" s="240" t="s">
        <v>3938</v>
      </c>
    </row>
    <row r="391" s="2" customFormat="1">
      <c r="A391" s="40"/>
      <c r="B391" s="41"/>
      <c r="C391" s="42"/>
      <c r="D391" s="242" t="s">
        <v>231</v>
      </c>
      <c r="E391" s="42"/>
      <c r="F391" s="243" t="s">
        <v>3939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231</v>
      </c>
      <c r="AU391" s="19" t="s">
        <v>89</v>
      </c>
    </row>
    <row r="392" s="2" customFormat="1" ht="24.15" customHeight="1">
      <c r="A392" s="40"/>
      <c r="B392" s="41"/>
      <c r="C392" s="229" t="s">
        <v>777</v>
      </c>
      <c r="D392" s="229" t="s">
        <v>225</v>
      </c>
      <c r="E392" s="230" t="s">
        <v>3940</v>
      </c>
      <c r="F392" s="231" t="s">
        <v>3941</v>
      </c>
      <c r="G392" s="232" t="s">
        <v>477</v>
      </c>
      <c r="H392" s="233">
        <v>21</v>
      </c>
      <c r="I392" s="234"/>
      <c r="J392" s="235">
        <f>ROUND(I392*H392,2)</f>
        <v>0</v>
      </c>
      <c r="K392" s="231" t="s">
        <v>229</v>
      </c>
      <c r="L392" s="46"/>
      <c r="M392" s="236" t="s">
        <v>1</v>
      </c>
      <c r="N392" s="237" t="s">
        <v>45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114</v>
      </c>
      <c r="AT392" s="240" t="s">
        <v>225</v>
      </c>
      <c r="AU392" s="240" t="s">
        <v>89</v>
      </c>
      <c r="AY392" s="19" t="s">
        <v>222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87</v>
      </c>
      <c r="BK392" s="241">
        <f>ROUND(I392*H392,2)</f>
        <v>0</v>
      </c>
      <c r="BL392" s="19" t="s">
        <v>114</v>
      </c>
      <c r="BM392" s="240" t="s">
        <v>3942</v>
      </c>
    </row>
    <row r="393" s="2" customFormat="1">
      <c r="A393" s="40"/>
      <c r="B393" s="41"/>
      <c r="C393" s="42"/>
      <c r="D393" s="242" t="s">
        <v>231</v>
      </c>
      <c r="E393" s="42"/>
      <c r="F393" s="243" t="s">
        <v>3943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231</v>
      </c>
      <c r="AU393" s="19" t="s">
        <v>89</v>
      </c>
    </row>
    <row r="394" s="2" customFormat="1" ht="24.15" customHeight="1">
      <c r="A394" s="40"/>
      <c r="B394" s="41"/>
      <c r="C394" s="229" t="s">
        <v>660</v>
      </c>
      <c r="D394" s="229" t="s">
        <v>225</v>
      </c>
      <c r="E394" s="230" t="s">
        <v>3944</v>
      </c>
      <c r="F394" s="231" t="s">
        <v>3945</v>
      </c>
      <c r="G394" s="232" t="s">
        <v>477</v>
      </c>
      <c r="H394" s="233">
        <v>1</v>
      </c>
      <c r="I394" s="234"/>
      <c r="J394" s="235">
        <f>ROUND(I394*H394,2)</f>
        <v>0</v>
      </c>
      <c r="K394" s="231" t="s">
        <v>229</v>
      </c>
      <c r="L394" s="46"/>
      <c r="M394" s="236" t="s">
        <v>1</v>
      </c>
      <c r="N394" s="237" t="s">
        <v>45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114</v>
      </c>
      <c r="AT394" s="240" t="s">
        <v>225</v>
      </c>
      <c r="AU394" s="240" t="s">
        <v>89</v>
      </c>
      <c r="AY394" s="19" t="s">
        <v>222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87</v>
      </c>
      <c r="BK394" s="241">
        <f>ROUND(I394*H394,2)</f>
        <v>0</v>
      </c>
      <c r="BL394" s="19" t="s">
        <v>114</v>
      </c>
      <c r="BM394" s="240" t="s">
        <v>3946</v>
      </c>
    </row>
    <row r="395" s="2" customFormat="1">
      <c r="A395" s="40"/>
      <c r="B395" s="41"/>
      <c r="C395" s="42"/>
      <c r="D395" s="242" t="s">
        <v>231</v>
      </c>
      <c r="E395" s="42"/>
      <c r="F395" s="243" t="s">
        <v>3947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231</v>
      </c>
      <c r="AU395" s="19" t="s">
        <v>89</v>
      </c>
    </row>
    <row r="396" s="2" customFormat="1" ht="24.15" customHeight="1">
      <c r="A396" s="40"/>
      <c r="B396" s="41"/>
      <c r="C396" s="280" t="s">
        <v>789</v>
      </c>
      <c r="D396" s="280" t="s">
        <v>367</v>
      </c>
      <c r="E396" s="281" t="s">
        <v>3948</v>
      </c>
      <c r="F396" s="282" t="s">
        <v>3949</v>
      </c>
      <c r="G396" s="283" t="s">
        <v>477</v>
      </c>
      <c r="H396" s="284">
        <v>1</v>
      </c>
      <c r="I396" s="285"/>
      <c r="J396" s="286">
        <f>ROUND(I396*H396,2)</f>
        <v>0</v>
      </c>
      <c r="K396" s="282" t="s">
        <v>229</v>
      </c>
      <c r="L396" s="287"/>
      <c r="M396" s="288" t="s">
        <v>1</v>
      </c>
      <c r="N396" s="289" t="s">
        <v>45</v>
      </c>
      <c r="O396" s="93"/>
      <c r="P396" s="238">
        <f>O396*H396</f>
        <v>0</v>
      </c>
      <c r="Q396" s="238">
        <v>0.0010499999999999999</v>
      </c>
      <c r="R396" s="238">
        <f>Q396*H396</f>
        <v>0.0010499999999999999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299</v>
      </c>
      <c r="AT396" s="240" t="s">
        <v>367</v>
      </c>
      <c r="AU396" s="240" t="s">
        <v>89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3950</v>
      </c>
    </row>
    <row r="397" s="2" customFormat="1" ht="24.15" customHeight="1">
      <c r="A397" s="40"/>
      <c r="B397" s="41"/>
      <c r="C397" s="229" t="s">
        <v>668</v>
      </c>
      <c r="D397" s="229" t="s">
        <v>225</v>
      </c>
      <c r="E397" s="230" t="s">
        <v>3951</v>
      </c>
      <c r="F397" s="231" t="s">
        <v>3952</v>
      </c>
      <c r="G397" s="232" t="s">
        <v>477</v>
      </c>
      <c r="H397" s="233">
        <v>2</v>
      </c>
      <c r="I397" s="234"/>
      <c r="J397" s="235">
        <f>ROUND(I397*H397,2)</f>
        <v>0</v>
      </c>
      <c r="K397" s="231" t="s">
        <v>229</v>
      </c>
      <c r="L397" s="46"/>
      <c r="M397" s="236" t="s">
        <v>1</v>
      </c>
      <c r="N397" s="237" t="s">
        <v>45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114</v>
      </c>
      <c r="AT397" s="240" t="s">
        <v>225</v>
      </c>
      <c r="AU397" s="240" t="s">
        <v>89</v>
      </c>
      <c r="AY397" s="19" t="s">
        <v>222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87</v>
      </c>
      <c r="BK397" s="241">
        <f>ROUND(I397*H397,2)</f>
        <v>0</v>
      </c>
      <c r="BL397" s="19" t="s">
        <v>114</v>
      </c>
      <c r="BM397" s="240" t="s">
        <v>3953</v>
      </c>
    </row>
    <row r="398" s="2" customFormat="1">
      <c r="A398" s="40"/>
      <c r="B398" s="41"/>
      <c r="C398" s="42"/>
      <c r="D398" s="242" t="s">
        <v>231</v>
      </c>
      <c r="E398" s="42"/>
      <c r="F398" s="243" t="s">
        <v>3954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231</v>
      </c>
      <c r="AU398" s="19" t="s">
        <v>89</v>
      </c>
    </row>
    <row r="399" s="2" customFormat="1" ht="16.5" customHeight="1">
      <c r="A399" s="40"/>
      <c r="B399" s="41"/>
      <c r="C399" s="280" t="s">
        <v>798</v>
      </c>
      <c r="D399" s="280" t="s">
        <v>367</v>
      </c>
      <c r="E399" s="281" t="s">
        <v>3955</v>
      </c>
      <c r="F399" s="282" t="s">
        <v>3956</v>
      </c>
      <c r="G399" s="283" t="s">
        <v>477</v>
      </c>
      <c r="H399" s="284">
        <v>1</v>
      </c>
      <c r="I399" s="285"/>
      <c r="J399" s="286">
        <f>ROUND(I399*H399,2)</f>
        <v>0</v>
      </c>
      <c r="K399" s="282" t="s">
        <v>229</v>
      </c>
      <c r="L399" s="287"/>
      <c r="M399" s="288" t="s">
        <v>1</v>
      </c>
      <c r="N399" s="289" t="s">
        <v>45</v>
      </c>
      <c r="O399" s="93"/>
      <c r="P399" s="238">
        <f>O399*H399</f>
        <v>0</v>
      </c>
      <c r="Q399" s="238">
        <v>0.00025000000000000001</v>
      </c>
      <c r="R399" s="238">
        <f>Q399*H399</f>
        <v>0.00025000000000000001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299</v>
      </c>
      <c r="AT399" s="240" t="s">
        <v>367</v>
      </c>
      <c r="AU399" s="240" t="s">
        <v>89</v>
      </c>
      <c r="AY399" s="19" t="s">
        <v>222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87</v>
      </c>
      <c r="BK399" s="241">
        <f>ROUND(I399*H399,2)</f>
        <v>0</v>
      </c>
      <c r="BL399" s="19" t="s">
        <v>114</v>
      </c>
      <c r="BM399" s="240" t="s">
        <v>3957</v>
      </c>
    </row>
    <row r="400" s="2" customFormat="1" ht="16.5" customHeight="1">
      <c r="A400" s="40"/>
      <c r="B400" s="41"/>
      <c r="C400" s="280" t="s">
        <v>684</v>
      </c>
      <c r="D400" s="280" t="s">
        <v>367</v>
      </c>
      <c r="E400" s="281" t="s">
        <v>3958</v>
      </c>
      <c r="F400" s="282" t="s">
        <v>3959</v>
      </c>
      <c r="G400" s="283" t="s">
        <v>477</v>
      </c>
      <c r="H400" s="284">
        <v>1</v>
      </c>
      <c r="I400" s="285"/>
      <c r="J400" s="286">
        <f>ROUND(I400*H400,2)</f>
        <v>0</v>
      </c>
      <c r="K400" s="282" t="s">
        <v>229</v>
      </c>
      <c r="L400" s="287"/>
      <c r="M400" s="288" t="s">
        <v>1</v>
      </c>
      <c r="N400" s="289" t="s">
        <v>45</v>
      </c>
      <c r="O400" s="93"/>
      <c r="P400" s="238">
        <f>O400*H400</f>
        <v>0</v>
      </c>
      <c r="Q400" s="238">
        <v>0.00025000000000000001</v>
      </c>
      <c r="R400" s="238">
        <f>Q400*H400</f>
        <v>0.00025000000000000001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299</v>
      </c>
      <c r="AT400" s="240" t="s">
        <v>367</v>
      </c>
      <c r="AU400" s="240" t="s">
        <v>89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3960</v>
      </c>
    </row>
    <row r="401" s="2" customFormat="1" ht="24.15" customHeight="1">
      <c r="A401" s="40"/>
      <c r="B401" s="41"/>
      <c r="C401" s="229" t="s">
        <v>809</v>
      </c>
      <c r="D401" s="229" t="s">
        <v>225</v>
      </c>
      <c r="E401" s="230" t="s">
        <v>3961</v>
      </c>
      <c r="F401" s="231" t="s">
        <v>3962</v>
      </c>
      <c r="G401" s="232" t="s">
        <v>477</v>
      </c>
      <c r="H401" s="233">
        <v>3</v>
      </c>
      <c r="I401" s="234"/>
      <c r="J401" s="235">
        <f>ROUND(I401*H401,2)</f>
        <v>0</v>
      </c>
      <c r="K401" s="231" t="s">
        <v>229</v>
      </c>
      <c r="L401" s="46"/>
      <c r="M401" s="236" t="s">
        <v>1</v>
      </c>
      <c r="N401" s="237" t="s">
        <v>45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114</v>
      </c>
      <c r="AT401" s="240" t="s">
        <v>225</v>
      </c>
      <c r="AU401" s="240" t="s">
        <v>89</v>
      </c>
      <c r="AY401" s="19" t="s">
        <v>222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87</v>
      </c>
      <c r="BK401" s="241">
        <f>ROUND(I401*H401,2)</f>
        <v>0</v>
      </c>
      <c r="BL401" s="19" t="s">
        <v>114</v>
      </c>
      <c r="BM401" s="240" t="s">
        <v>3963</v>
      </c>
    </row>
    <row r="402" s="2" customFormat="1">
      <c r="A402" s="40"/>
      <c r="B402" s="41"/>
      <c r="C402" s="42"/>
      <c r="D402" s="242" t="s">
        <v>231</v>
      </c>
      <c r="E402" s="42"/>
      <c r="F402" s="243" t="s">
        <v>3964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231</v>
      </c>
      <c r="AU402" s="19" t="s">
        <v>89</v>
      </c>
    </row>
    <row r="403" s="2" customFormat="1" ht="16.5" customHeight="1">
      <c r="A403" s="40"/>
      <c r="B403" s="41"/>
      <c r="C403" s="280" t="s">
        <v>689</v>
      </c>
      <c r="D403" s="280" t="s">
        <v>367</v>
      </c>
      <c r="E403" s="281" t="s">
        <v>3965</v>
      </c>
      <c r="F403" s="282" t="s">
        <v>3966</v>
      </c>
      <c r="G403" s="283" t="s">
        <v>477</v>
      </c>
      <c r="H403" s="284">
        <v>1</v>
      </c>
      <c r="I403" s="285"/>
      <c r="J403" s="286">
        <f>ROUND(I403*H403,2)</f>
        <v>0</v>
      </c>
      <c r="K403" s="282" t="s">
        <v>229</v>
      </c>
      <c r="L403" s="287"/>
      <c r="M403" s="288" t="s">
        <v>1</v>
      </c>
      <c r="N403" s="289" t="s">
        <v>45</v>
      </c>
      <c r="O403" s="93"/>
      <c r="P403" s="238">
        <f>O403*H403</f>
        <v>0</v>
      </c>
      <c r="Q403" s="238">
        <v>0.00046999999999999999</v>
      </c>
      <c r="R403" s="238">
        <f>Q403*H403</f>
        <v>0.00046999999999999999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299</v>
      </c>
      <c r="AT403" s="240" t="s">
        <v>367</v>
      </c>
      <c r="AU403" s="240" t="s">
        <v>89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114</v>
      </c>
      <c r="BM403" s="240" t="s">
        <v>3967</v>
      </c>
    </row>
    <row r="404" s="2" customFormat="1" ht="16.5" customHeight="1">
      <c r="A404" s="40"/>
      <c r="B404" s="41"/>
      <c r="C404" s="280" t="s">
        <v>841</v>
      </c>
      <c r="D404" s="280" t="s">
        <v>367</v>
      </c>
      <c r="E404" s="281" t="s">
        <v>3968</v>
      </c>
      <c r="F404" s="282" t="s">
        <v>3969</v>
      </c>
      <c r="G404" s="283" t="s">
        <v>477</v>
      </c>
      <c r="H404" s="284">
        <v>2</v>
      </c>
      <c r="I404" s="285"/>
      <c r="J404" s="286">
        <f>ROUND(I404*H404,2)</f>
        <v>0</v>
      </c>
      <c r="K404" s="282" t="s">
        <v>229</v>
      </c>
      <c r="L404" s="287"/>
      <c r="M404" s="288" t="s">
        <v>1</v>
      </c>
      <c r="N404" s="289" t="s">
        <v>45</v>
      </c>
      <c r="O404" s="93"/>
      <c r="P404" s="238">
        <f>O404*H404</f>
        <v>0</v>
      </c>
      <c r="Q404" s="238">
        <v>0.00046999999999999999</v>
      </c>
      <c r="R404" s="238">
        <f>Q404*H404</f>
        <v>0.00093999999999999997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299</v>
      </c>
      <c r="AT404" s="240" t="s">
        <v>367</v>
      </c>
      <c r="AU404" s="240" t="s">
        <v>89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3970</v>
      </c>
    </row>
    <row r="405" s="2" customFormat="1" ht="24.15" customHeight="1">
      <c r="A405" s="40"/>
      <c r="B405" s="41"/>
      <c r="C405" s="229" t="s">
        <v>699</v>
      </c>
      <c r="D405" s="229" t="s">
        <v>225</v>
      </c>
      <c r="E405" s="230" t="s">
        <v>3971</v>
      </c>
      <c r="F405" s="231" t="s">
        <v>3972</v>
      </c>
      <c r="G405" s="232" t="s">
        <v>477</v>
      </c>
      <c r="H405" s="233">
        <v>40</v>
      </c>
      <c r="I405" s="234"/>
      <c r="J405" s="235">
        <f>ROUND(I405*H405,2)</f>
        <v>0</v>
      </c>
      <c r="K405" s="231" t="s">
        <v>229</v>
      </c>
      <c r="L405" s="46"/>
      <c r="M405" s="236" t="s">
        <v>1</v>
      </c>
      <c r="N405" s="237" t="s">
        <v>45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114</v>
      </c>
      <c r="AT405" s="240" t="s">
        <v>225</v>
      </c>
      <c r="AU405" s="240" t="s">
        <v>89</v>
      </c>
      <c r="AY405" s="19" t="s">
        <v>222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87</v>
      </c>
      <c r="BK405" s="241">
        <f>ROUND(I405*H405,2)</f>
        <v>0</v>
      </c>
      <c r="BL405" s="19" t="s">
        <v>114</v>
      </c>
      <c r="BM405" s="240" t="s">
        <v>3973</v>
      </c>
    </row>
    <row r="406" s="2" customFormat="1">
      <c r="A406" s="40"/>
      <c r="B406" s="41"/>
      <c r="C406" s="42"/>
      <c r="D406" s="242" t="s">
        <v>231</v>
      </c>
      <c r="E406" s="42"/>
      <c r="F406" s="243" t="s">
        <v>3974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231</v>
      </c>
      <c r="AU406" s="19" t="s">
        <v>89</v>
      </c>
    </row>
    <row r="407" s="2" customFormat="1" ht="24.15" customHeight="1">
      <c r="A407" s="40"/>
      <c r="B407" s="41"/>
      <c r="C407" s="280" t="s">
        <v>888</v>
      </c>
      <c r="D407" s="280" t="s">
        <v>367</v>
      </c>
      <c r="E407" s="281" t="s">
        <v>3975</v>
      </c>
      <c r="F407" s="282" t="s">
        <v>3976</v>
      </c>
      <c r="G407" s="283" t="s">
        <v>477</v>
      </c>
      <c r="H407" s="284">
        <v>10</v>
      </c>
      <c r="I407" s="285"/>
      <c r="J407" s="286">
        <f>ROUND(I407*H407,2)</f>
        <v>0</v>
      </c>
      <c r="K407" s="282" t="s">
        <v>229</v>
      </c>
      <c r="L407" s="287"/>
      <c r="M407" s="288" t="s">
        <v>1</v>
      </c>
      <c r="N407" s="289" t="s">
        <v>45</v>
      </c>
      <c r="O407" s="93"/>
      <c r="P407" s="238">
        <f>O407*H407</f>
        <v>0</v>
      </c>
      <c r="Q407" s="238">
        <v>0.00040000000000000002</v>
      </c>
      <c r="R407" s="238">
        <f>Q407*H407</f>
        <v>0.0040000000000000001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299</v>
      </c>
      <c r="AT407" s="240" t="s">
        <v>367</v>
      </c>
      <c r="AU407" s="240" t="s">
        <v>89</v>
      </c>
      <c r="AY407" s="19" t="s">
        <v>222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87</v>
      </c>
      <c r="BK407" s="241">
        <f>ROUND(I407*H407,2)</f>
        <v>0</v>
      </c>
      <c r="BL407" s="19" t="s">
        <v>114</v>
      </c>
      <c r="BM407" s="240" t="s">
        <v>3977</v>
      </c>
    </row>
    <row r="408" s="2" customFormat="1" ht="24.15" customHeight="1">
      <c r="A408" s="40"/>
      <c r="B408" s="41"/>
      <c r="C408" s="280" t="s">
        <v>707</v>
      </c>
      <c r="D408" s="280" t="s">
        <v>367</v>
      </c>
      <c r="E408" s="281" t="s">
        <v>3978</v>
      </c>
      <c r="F408" s="282" t="s">
        <v>3979</v>
      </c>
      <c r="G408" s="283" t="s">
        <v>477</v>
      </c>
      <c r="H408" s="284">
        <v>12</v>
      </c>
      <c r="I408" s="285"/>
      <c r="J408" s="286">
        <f>ROUND(I408*H408,2)</f>
        <v>0</v>
      </c>
      <c r="K408" s="282" t="s">
        <v>229</v>
      </c>
      <c r="L408" s="287"/>
      <c r="M408" s="288" t="s">
        <v>1</v>
      </c>
      <c r="N408" s="289" t="s">
        <v>45</v>
      </c>
      <c r="O408" s="93"/>
      <c r="P408" s="238">
        <f>O408*H408</f>
        <v>0</v>
      </c>
      <c r="Q408" s="238">
        <v>0.00040000000000000002</v>
      </c>
      <c r="R408" s="238">
        <f>Q408*H408</f>
        <v>0.0048000000000000004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299</v>
      </c>
      <c r="AT408" s="240" t="s">
        <v>367</v>
      </c>
      <c r="AU408" s="240" t="s">
        <v>89</v>
      </c>
      <c r="AY408" s="19" t="s">
        <v>222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87</v>
      </c>
      <c r="BK408" s="241">
        <f>ROUND(I408*H408,2)</f>
        <v>0</v>
      </c>
      <c r="BL408" s="19" t="s">
        <v>114</v>
      </c>
      <c r="BM408" s="240" t="s">
        <v>3980</v>
      </c>
    </row>
    <row r="409" s="2" customFormat="1" ht="24.15" customHeight="1">
      <c r="A409" s="40"/>
      <c r="B409" s="41"/>
      <c r="C409" s="280" t="s">
        <v>895</v>
      </c>
      <c r="D409" s="280" t="s">
        <v>367</v>
      </c>
      <c r="E409" s="281" t="s">
        <v>3981</v>
      </c>
      <c r="F409" s="282" t="s">
        <v>3982</v>
      </c>
      <c r="G409" s="283" t="s">
        <v>477</v>
      </c>
      <c r="H409" s="284">
        <v>18</v>
      </c>
      <c r="I409" s="285"/>
      <c r="J409" s="286">
        <f>ROUND(I409*H409,2)</f>
        <v>0</v>
      </c>
      <c r="K409" s="282" t="s">
        <v>229</v>
      </c>
      <c r="L409" s="287"/>
      <c r="M409" s="288" t="s">
        <v>1</v>
      </c>
      <c r="N409" s="289" t="s">
        <v>45</v>
      </c>
      <c r="O409" s="93"/>
      <c r="P409" s="238">
        <f>O409*H409</f>
        <v>0</v>
      </c>
      <c r="Q409" s="238">
        <v>0.00040000000000000002</v>
      </c>
      <c r="R409" s="238">
        <f>Q409*H409</f>
        <v>0.0072000000000000007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299</v>
      </c>
      <c r="AT409" s="240" t="s">
        <v>367</v>
      </c>
      <c r="AU409" s="240" t="s">
        <v>89</v>
      </c>
      <c r="AY409" s="19" t="s">
        <v>222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87</v>
      </c>
      <c r="BK409" s="241">
        <f>ROUND(I409*H409,2)</f>
        <v>0</v>
      </c>
      <c r="BL409" s="19" t="s">
        <v>114</v>
      </c>
      <c r="BM409" s="240" t="s">
        <v>3983</v>
      </c>
    </row>
    <row r="410" s="2" customFormat="1" ht="24.15" customHeight="1">
      <c r="A410" s="40"/>
      <c r="B410" s="41"/>
      <c r="C410" s="229" t="s">
        <v>711</v>
      </c>
      <c r="D410" s="229" t="s">
        <v>225</v>
      </c>
      <c r="E410" s="230" t="s">
        <v>3984</v>
      </c>
      <c r="F410" s="231" t="s">
        <v>3985</v>
      </c>
      <c r="G410" s="232" t="s">
        <v>477</v>
      </c>
      <c r="H410" s="233">
        <v>6</v>
      </c>
      <c r="I410" s="234"/>
      <c r="J410" s="235">
        <f>ROUND(I410*H410,2)</f>
        <v>0</v>
      </c>
      <c r="K410" s="231" t="s">
        <v>229</v>
      </c>
      <c r="L410" s="46"/>
      <c r="M410" s="236" t="s">
        <v>1</v>
      </c>
      <c r="N410" s="237" t="s">
        <v>45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114</v>
      </c>
      <c r="AT410" s="240" t="s">
        <v>225</v>
      </c>
      <c r="AU410" s="240" t="s">
        <v>89</v>
      </c>
      <c r="AY410" s="19" t="s">
        <v>222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87</v>
      </c>
      <c r="BK410" s="241">
        <f>ROUND(I410*H410,2)</f>
        <v>0</v>
      </c>
      <c r="BL410" s="19" t="s">
        <v>114</v>
      </c>
      <c r="BM410" s="240" t="s">
        <v>3986</v>
      </c>
    </row>
    <row r="411" s="2" customFormat="1">
      <c r="A411" s="40"/>
      <c r="B411" s="41"/>
      <c r="C411" s="42"/>
      <c r="D411" s="242" t="s">
        <v>231</v>
      </c>
      <c r="E411" s="42"/>
      <c r="F411" s="243" t="s">
        <v>3987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231</v>
      </c>
      <c r="AU411" s="19" t="s">
        <v>89</v>
      </c>
    </row>
    <row r="412" s="2" customFormat="1" ht="24.15" customHeight="1">
      <c r="A412" s="40"/>
      <c r="B412" s="41"/>
      <c r="C412" s="280" t="s">
        <v>906</v>
      </c>
      <c r="D412" s="280" t="s">
        <v>367</v>
      </c>
      <c r="E412" s="281" t="s">
        <v>3988</v>
      </c>
      <c r="F412" s="282" t="s">
        <v>3989</v>
      </c>
      <c r="G412" s="283" t="s">
        <v>477</v>
      </c>
      <c r="H412" s="284">
        <v>6</v>
      </c>
      <c r="I412" s="285"/>
      <c r="J412" s="286">
        <f>ROUND(I412*H412,2)</f>
        <v>0</v>
      </c>
      <c r="K412" s="282" t="s">
        <v>229</v>
      </c>
      <c r="L412" s="287"/>
      <c r="M412" s="288" t="s">
        <v>1</v>
      </c>
      <c r="N412" s="289" t="s">
        <v>45</v>
      </c>
      <c r="O412" s="93"/>
      <c r="P412" s="238">
        <f>O412*H412</f>
        <v>0</v>
      </c>
      <c r="Q412" s="238">
        <v>0.0010499999999999999</v>
      </c>
      <c r="R412" s="238">
        <f>Q412*H412</f>
        <v>0.0063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299</v>
      </c>
      <c r="AT412" s="240" t="s">
        <v>367</v>
      </c>
      <c r="AU412" s="240" t="s">
        <v>89</v>
      </c>
      <c r="AY412" s="19" t="s">
        <v>222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87</v>
      </c>
      <c r="BK412" s="241">
        <f>ROUND(I412*H412,2)</f>
        <v>0</v>
      </c>
      <c r="BL412" s="19" t="s">
        <v>114</v>
      </c>
      <c r="BM412" s="240" t="s">
        <v>3990</v>
      </c>
    </row>
    <row r="413" s="2" customFormat="1" ht="24.15" customHeight="1">
      <c r="A413" s="40"/>
      <c r="B413" s="41"/>
      <c r="C413" s="229" t="s">
        <v>715</v>
      </c>
      <c r="D413" s="229" t="s">
        <v>225</v>
      </c>
      <c r="E413" s="230" t="s">
        <v>3991</v>
      </c>
      <c r="F413" s="231" t="s">
        <v>3992</v>
      </c>
      <c r="G413" s="232" t="s">
        <v>477</v>
      </c>
      <c r="H413" s="233">
        <v>8</v>
      </c>
      <c r="I413" s="234"/>
      <c r="J413" s="235">
        <f>ROUND(I413*H413,2)</f>
        <v>0</v>
      </c>
      <c r="K413" s="231" t="s">
        <v>229</v>
      </c>
      <c r="L413" s="46"/>
      <c r="M413" s="236" t="s">
        <v>1</v>
      </c>
      <c r="N413" s="237" t="s">
        <v>45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114</v>
      </c>
      <c r="AT413" s="240" t="s">
        <v>225</v>
      </c>
      <c r="AU413" s="240" t="s">
        <v>89</v>
      </c>
      <c r="AY413" s="19" t="s">
        <v>222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87</v>
      </c>
      <c r="BK413" s="241">
        <f>ROUND(I413*H413,2)</f>
        <v>0</v>
      </c>
      <c r="BL413" s="19" t="s">
        <v>114</v>
      </c>
      <c r="BM413" s="240" t="s">
        <v>3993</v>
      </c>
    </row>
    <row r="414" s="2" customFormat="1">
      <c r="A414" s="40"/>
      <c r="B414" s="41"/>
      <c r="C414" s="42"/>
      <c r="D414" s="242" t="s">
        <v>231</v>
      </c>
      <c r="E414" s="42"/>
      <c r="F414" s="243" t="s">
        <v>3994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231</v>
      </c>
      <c r="AU414" s="19" t="s">
        <v>89</v>
      </c>
    </row>
    <row r="415" s="2" customFormat="1" ht="24.15" customHeight="1">
      <c r="A415" s="40"/>
      <c r="B415" s="41"/>
      <c r="C415" s="280" t="s">
        <v>916</v>
      </c>
      <c r="D415" s="280" t="s">
        <v>367</v>
      </c>
      <c r="E415" s="281" t="s">
        <v>3995</v>
      </c>
      <c r="F415" s="282" t="s">
        <v>3996</v>
      </c>
      <c r="G415" s="283" t="s">
        <v>477</v>
      </c>
      <c r="H415" s="284">
        <v>8</v>
      </c>
      <c r="I415" s="285"/>
      <c r="J415" s="286">
        <f>ROUND(I415*H415,2)</f>
        <v>0</v>
      </c>
      <c r="K415" s="282" t="s">
        <v>229</v>
      </c>
      <c r="L415" s="287"/>
      <c r="M415" s="288" t="s">
        <v>1</v>
      </c>
      <c r="N415" s="289" t="s">
        <v>45</v>
      </c>
      <c r="O415" s="93"/>
      <c r="P415" s="238">
        <f>O415*H415</f>
        <v>0</v>
      </c>
      <c r="Q415" s="238">
        <v>0.0010499999999999999</v>
      </c>
      <c r="R415" s="238">
        <f>Q415*H415</f>
        <v>0.0083999999999999995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299</v>
      </c>
      <c r="AT415" s="240" t="s">
        <v>367</v>
      </c>
      <c r="AU415" s="240" t="s">
        <v>89</v>
      </c>
      <c r="AY415" s="19" t="s">
        <v>222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87</v>
      </c>
      <c r="BK415" s="241">
        <f>ROUND(I415*H415,2)</f>
        <v>0</v>
      </c>
      <c r="BL415" s="19" t="s">
        <v>114</v>
      </c>
      <c r="BM415" s="240" t="s">
        <v>3997</v>
      </c>
    </row>
    <row r="416" s="2" customFormat="1" ht="24.15" customHeight="1">
      <c r="A416" s="40"/>
      <c r="B416" s="41"/>
      <c r="C416" s="229" t="s">
        <v>720</v>
      </c>
      <c r="D416" s="229" t="s">
        <v>225</v>
      </c>
      <c r="E416" s="230" t="s">
        <v>3998</v>
      </c>
      <c r="F416" s="231" t="s">
        <v>3999</v>
      </c>
      <c r="G416" s="232" t="s">
        <v>477</v>
      </c>
      <c r="H416" s="233">
        <v>4</v>
      </c>
      <c r="I416" s="234"/>
      <c r="J416" s="235">
        <f>ROUND(I416*H416,2)</f>
        <v>0</v>
      </c>
      <c r="K416" s="231" t="s">
        <v>229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114</v>
      </c>
      <c r="AT416" s="240" t="s">
        <v>225</v>
      </c>
      <c r="AU416" s="240" t="s">
        <v>89</v>
      </c>
      <c r="AY416" s="19" t="s">
        <v>222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87</v>
      </c>
      <c r="BK416" s="241">
        <f>ROUND(I416*H416,2)</f>
        <v>0</v>
      </c>
      <c r="BL416" s="19" t="s">
        <v>114</v>
      </c>
      <c r="BM416" s="240" t="s">
        <v>4000</v>
      </c>
    </row>
    <row r="417" s="2" customFormat="1">
      <c r="A417" s="40"/>
      <c r="B417" s="41"/>
      <c r="C417" s="42"/>
      <c r="D417" s="242" t="s">
        <v>231</v>
      </c>
      <c r="E417" s="42"/>
      <c r="F417" s="243" t="s">
        <v>4001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231</v>
      </c>
      <c r="AU417" s="19" t="s">
        <v>89</v>
      </c>
    </row>
    <row r="418" s="2" customFormat="1" ht="21.75" customHeight="1">
      <c r="A418" s="40"/>
      <c r="B418" s="41"/>
      <c r="C418" s="280" t="s">
        <v>927</v>
      </c>
      <c r="D418" s="280" t="s">
        <v>367</v>
      </c>
      <c r="E418" s="281" t="s">
        <v>4002</v>
      </c>
      <c r="F418" s="282" t="s">
        <v>4003</v>
      </c>
      <c r="G418" s="283" t="s">
        <v>477</v>
      </c>
      <c r="H418" s="284">
        <v>4</v>
      </c>
      <c r="I418" s="285"/>
      <c r="J418" s="286">
        <f>ROUND(I418*H418,2)</f>
        <v>0</v>
      </c>
      <c r="K418" s="282" t="s">
        <v>229</v>
      </c>
      <c r="L418" s="287"/>
      <c r="M418" s="288" t="s">
        <v>1</v>
      </c>
      <c r="N418" s="289" t="s">
        <v>45</v>
      </c>
      <c r="O418" s="93"/>
      <c r="P418" s="238">
        <f>O418*H418</f>
        <v>0</v>
      </c>
      <c r="Q418" s="238">
        <v>0.00034000000000000002</v>
      </c>
      <c r="R418" s="238">
        <f>Q418*H418</f>
        <v>0.0013600000000000001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299</v>
      </c>
      <c r="AT418" s="240" t="s">
        <v>367</v>
      </c>
      <c r="AU418" s="240" t="s">
        <v>89</v>
      </c>
      <c r="AY418" s="19" t="s">
        <v>222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9" t="s">
        <v>87</v>
      </c>
      <c r="BK418" s="241">
        <f>ROUND(I418*H418,2)</f>
        <v>0</v>
      </c>
      <c r="BL418" s="19" t="s">
        <v>114</v>
      </c>
      <c r="BM418" s="240" t="s">
        <v>4004</v>
      </c>
    </row>
    <row r="419" s="2" customFormat="1" ht="16.5" customHeight="1">
      <c r="A419" s="40"/>
      <c r="B419" s="41"/>
      <c r="C419" s="229" t="s">
        <v>724</v>
      </c>
      <c r="D419" s="229" t="s">
        <v>225</v>
      </c>
      <c r="E419" s="230" t="s">
        <v>4005</v>
      </c>
      <c r="F419" s="231" t="s">
        <v>4006</v>
      </c>
      <c r="G419" s="232" t="s">
        <v>477</v>
      </c>
      <c r="H419" s="233">
        <v>3</v>
      </c>
      <c r="I419" s="234"/>
      <c r="J419" s="235">
        <f>ROUND(I419*H419,2)</f>
        <v>0</v>
      </c>
      <c r="K419" s="231" t="s">
        <v>1230</v>
      </c>
      <c r="L419" s="46"/>
      <c r="M419" s="236" t="s">
        <v>1</v>
      </c>
      <c r="N419" s="237" t="s">
        <v>45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114</v>
      </c>
      <c r="AT419" s="240" t="s">
        <v>225</v>
      </c>
      <c r="AU419" s="240" t="s">
        <v>89</v>
      </c>
      <c r="AY419" s="19" t="s">
        <v>222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87</v>
      </c>
      <c r="BK419" s="241">
        <f>ROUND(I419*H419,2)</f>
        <v>0</v>
      </c>
      <c r="BL419" s="19" t="s">
        <v>114</v>
      </c>
      <c r="BM419" s="240" t="s">
        <v>4007</v>
      </c>
    </row>
    <row r="420" s="2" customFormat="1" ht="16.5" customHeight="1">
      <c r="A420" s="40"/>
      <c r="B420" s="41"/>
      <c r="C420" s="280" t="s">
        <v>937</v>
      </c>
      <c r="D420" s="280" t="s">
        <v>367</v>
      </c>
      <c r="E420" s="281" t="s">
        <v>4008</v>
      </c>
      <c r="F420" s="282" t="s">
        <v>4009</v>
      </c>
      <c r="G420" s="283" t="s">
        <v>477</v>
      </c>
      <c r="H420" s="284">
        <v>3</v>
      </c>
      <c r="I420" s="285"/>
      <c r="J420" s="286">
        <f>ROUND(I420*H420,2)</f>
        <v>0</v>
      </c>
      <c r="K420" s="282" t="s">
        <v>229</v>
      </c>
      <c r="L420" s="287"/>
      <c r="M420" s="288" t="s">
        <v>1</v>
      </c>
      <c r="N420" s="289" t="s">
        <v>45</v>
      </c>
      <c r="O420" s="93"/>
      <c r="P420" s="238">
        <f>O420*H420</f>
        <v>0</v>
      </c>
      <c r="Q420" s="238">
        <v>5.0000000000000002E-05</v>
      </c>
      <c r="R420" s="238">
        <f>Q420*H420</f>
        <v>0.00015000000000000001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299</v>
      </c>
      <c r="AT420" s="240" t="s">
        <v>367</v>
      </c>
      <c r="AU420" s="240" t="s">
        <v>89</v>
      </c>
      <c r="AY420" s="19" t="s">
        <v>222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87</v>
      </c>
      <c r="BK420" s="241">
        <f>ROUND(I420*H420,2)</f>
        <v>0</v>
      </c>
      <c r="BL420" s="19" t="s">
        <v>114</v>
      </c>
      <c r="BM420" s="240" t="s">
        <v>4010</v>
      </c>
    </row>
    <row r="421" s="2" customFormat="1" ht="16.5" customHeight="1">
      <c r="A421" s="40"/>
      <c r="B421" s="41"/>
      <c r="C421" s="229" t="s">
        <v>729</v>
      </c>
      <c r="D421" s="229" t="s">
        <v>225</v>
      </c>
      <c r="E421" s="230" t="s">
        <v>4011</v>
      </c>
      <c r="F421" s="231" t="s">
        <v>4012</v>
      </c>
      <c r="G421" s="232" t="s">
        <v>477</v>
      </c>
      <c r="H421" s="233">
        <v>2</v>
      </c>
      <c r="I421" s="234"/>
      <c r="J421" s="235">
        <f>ROUND(I421*H421,2)</f>
        <v>0</v>
      </c>
      <c r="K421" s="231" t="s">
        <v>1230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114</v>
      </c>
      <c r="AT421" s="240" t="s">
        <v>225</v>
      </c>
      <c r="AU421" s="240" t="s">
        <v>89</v>
      </c>
      <c r="AY421" s="19" t="s">
        <v>222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87</v>
      </c>
      <c r="BK421" s="241">
        <f>ROUND(I421*H421,2)</f>
        <v>0</v>
      </c>
      <c r="BL421" s="19" t="s">
        <v>114</v>
      </c>
      <c r="BM421" s="240" t="s">
        <v>4013</v>
      </c>
    </row>
    <row r="422" s="2" customFormat="1" ht="16.5" customHeight="1">
      <c r="A422" s="40"/>
      <c r="B422" s="41"/>
      <c r="C422" s="280" t="s">
        <v>946</v>
      </c>
      <c r="D422" s="280" t="s">
        <v>367</v>
      </c>
      <c r="E422" s="281" t="s">
        <v>4014</v>
      </c>
      <c r="F422" s="282" t="s">
        <v>4015</v>
      </c>
      <c r="G422" s="283" t="s">
        <v>477</v>
      </c>
      <c r="H422" s="284">
        <v>2</v>
      </c>
      <c r="I422" s="285"/>
      <c r="J422" s="286">
        <f>ROUND(I422*H422,2)</f>
        <v>0</v>
      </c>
      <c r="K422" s="282" t="s">
        <v>229</v>
      </c>
      <c r="L422" s="287"/>
      <c r="M422" s="288" t="s">
        <v>1</v>
      </c>
      <c r="N422" s="289" t="s">
        <v>45</v>
      </c>
      <c r="O422" s="93"/>
      <c r="P422" s="238">
        <f>O422*H422</f>
        <v>0</v>
      </c>
      <c r="Q422" s="238">
        <v>9.0000000000000006E-05</v>
      </c>
      <c r="R422" s="238">
        <f>Q422*H422</f>
        <v>0.00018000000000000001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299</v>
      </c>
      <c r="AT422" s="240" t="s">
        <v>367</v>
      </c>
      <c r="AU422" s="240" t="s">
        <v>89</v>
      </c>
      <c r="AY422" s="19" t="s">
        <v>222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87</v>
      </c>
      <c r="BK422" s="241">
        <f>ROUND(I422*H422,2)</f>
        <v>0</v>
      </c>
      <c r="BL422" s="19" t="s">
        <v>114</v>
      </c>
      <c r="BM422" s="240" t="s">
        <v>4016</v>
      </c>
    </row>
    <row r="423" s="2" customFormat="1" ht="24.15" customHeight="1">
      <c r="A423" s="40"/>
      <c r="B423" s="41"/>
      <c r="C423" s="229" t="s">
        <v>737</v>
      </c>
      <c r="D423" s="229" t="s">
        <v>225</v>
      </c>
      <c r="E423" s="230" t="s">
        <v>4017</v>
      </c>
      <c r="F423" s="231" t="s">
        <v>4018</v>
      </c>
      <c r="G423" s="232" t="s">
        <v>477</v>
      </c>
      <c r="H423" s="233">
        <v>18</v>
      </c>
      <c r="I423" s="234"/>
      <c r="J423" s="235">
        <f>ROUND(I423*H423,2)</f>
        <v>0</v>
      </c>
      <c r="K423" s="231" t="s">
        <v>229</v>
      </c>
      <c r="L423" s="46"/>
      <c r="M423" s="236" t="s">
        <v>1</v>
      </c>
      <c r="N423" s="237" t="s">
        <v>45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114</v>
      </c>
      <c r="AT423" s="240" t="s">
        <v>225</v>
      </c>
      <c r="AU423" s="240" t="s">
        <v>89</v>
      </c>
      <c r="AY423" s="19" t="s">
        <v>222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87</v>
      </c>
      <c r="BK423" s="241">
        <f>ROUND(I423*H423,2)</f>
        <v>0</v>
      </c>
      <c r="BL423" s="19" t="s">
        <v>114</v>
      </c>
      <c r="BM423" s="240" t="s">
        <v>4019</v>
      </c>
    </row>
    <row r="424" s="2" customFormat="1">
      <c r="A424" s="40"/>
      <c r="B424" s="41"/>
      <c r="C424" s="42"/>
      <c r="D424" s="242" t="s">
        <v>231</v>
      </c>
      <c r="E424" s="42"/>
      <c r="F424" s="243" t="s">
        <v>4020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231</v>
      </c>
      <c r="AU424" s="19" t="s">
        <v>89</v>
      </c>
    </row>
    <row r="425" s="2" customFormat="1" ht="24.15" customHeight="1">
      <c r="A425" s="40"/>
      <c r="B425" s="41"/>
      <c r="C425" s="280" t="s">
        <v>979</v>
      </c>
      <c r="D425" s="280" t="s">
        <v>367</v>
      </c>
      <c r="E425" s="281" t="s">
        <v>4021</v>
      </c>
      <c r="F425" s="282" t="s">
        <v>4022</v>
      </c>
      <c r="G425" s="283" t="s">
        <v>477</v>
      </c>
      <c r="H425" s="284">
        <v>18</v>
      </c>
      <c r="I425" s="285"/>
      <c r="J425" s="286">
        <f>ROUND(I425*H425,2)</f>
        <v>0</v>
      </c>
      <c r="K425" s="282" t="s">
        <v>229</v>
      </c>
      <c r="L425" s="287"/>
      <c r="M425" s="288" t="s">
        <v>1</v>
      </c>
      <c r="N425" s="289" t="s">
        <v>45</v>
      </c>
      <c r="O425" s="93"/>
      <c r="P425" s="238">
        <f>O425*H425</f>
        <v>0</v>
      </c>
      <c r="Q425" s="238">
        <v>0.00014999999999999999</v>
      </c>
      <c r="R425" s="238">
        <f>Q425*H425</f>
        <v>0.0026999999999999997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299</v>
      </c>
      <c r="AT425" s="240" t="s">
        <v>367</v>
      </c>
      <c r="AU425" s="240" t="s">
        <v>89</v>
      </c>
      <c r="AY425" s="19" t="s">
        <v>222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87</v>
      </c>
      <c r="BK425" s="241">
        <f>ROUND(I425*H425,2)</f>
        <v>0</v>
      </c>
      <c r="BL425" s="19" t="s">
        <v>114</v>
      </c>
      <c r="BM425" s="240" t="s">
        <v>4023</v>
      </c>
    </row>
    <row r="426" s="2" customFormat="1" ht="24.15" customHeight="1">
      <c r="A426" s="40"/>
      <c r="B426" s="41"/>
      <c r="C426" s="229" t="s">
        <v>742</v>
      </c>
      <c r="D426" s="229" t="s">
        <v>225</v>
      </c>
      <c r="E426" s="230" t="s">
        <v>4024</v>
      </c>
      <c r="F426" s="231" t="s">
        <v>4025</v>
      </c>
      <c r="G426" s="232" t="s">
        <v>477</v>
      </c>
      <c r="H426" s="233">
        <v>54</v>
      </c>
      <c r="I426" s="234"/>
      <c r="J426" s="235">
        <f>ROUND(I426*H426,2)</f>
        <v>0</v>
      </c>
      <c r="K426" s="231" t="s">
        <v>1230</v>
      </c>
      <c r="L426" s="46"/>
      <c r="M426" s="236" t="s">
        <v>1</v>
      </c>
      <c r="N426" s="237" t="s">
        <v>45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114</v>
      </c>
      <c r="AT426" s="240" t="s">
        <v>225</v>
      </c>
      <c r="AU426" s="240" t="s">
        <v>89</v>
      </c>
      <c r="AY426" s="19" t="s">
        <v>222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87</v>
      </c>
      <c r="BK426" s="241">
        <f>ROUND(I426*H426,2)</f>
        <v>0</v>
      </c>
      <c r="BL426" s="19" t="s">
        <v>114</v>
      </c>
      <c r="BM426" s="240" t="s">
        <v>4026</v>
      </c>
    </row>
    <row r="427" s="12" customFormat="1" ht="25.92" customHeight="1">
      <c r="A427" s="12"/>
      <c r="B427" s="213"/>
      <c r="C427" s="214"/>
      <c r="D427" s="215" t="s">
        <v>79</v>
      </c>
      <c r="E427" s="216" t="s">
        <v>2399</v>
      </c>
      <c r="F427" s="216" t="s">
        <v>2400</v>
      </c>
      <c r="G427" s="214"/>
      <c r="H427" s="214"/>
      <c r="I427" s="217"/>
      <c r="J427" s="218">
        <f>BK427</f>
        <v>0</v>
      </c>
      <c r="K427" s="214"/>
      <c r="L427" s="219"/>
      <c r="M427" s="220"/>
      <c r="N427" s="221"/>
      <c r="O427" s="221"/>
      <c r="P427" s="222">
        <f>SUM(P428:P435)</f>
        <v>0</v>
      </c>
      <c r="Q427" s="221"/>
      <c r="R427" s="222">
        <f>SUM(R428:R435)</f>
        <v>0</v>
      </c>
      <c r="S427" s="221"/>
      <c r="T427" s="223">
        <f>SUM(T428:T435)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114</v>
      </c>
      <c r="AT427" s="225" t="s">
        <v>79</v>
      </c>
      <c r="AU427" s="225" t="s">
        <v>80</v>
      </c>
      <c r="AY427" s="224" t="s">
        <v>222</v>
      </c>
      <c r="BK427" s="226">
        <f>SUM(BK428:BK435)</f>
        <v>0</v>
      </c>
    </row>
    <row r="428" s="2" customFormat="1" ht="16.5" customHeight="1">
      <c r="A428" s="40"/>
      <c r="B428" s="41"/>
      <c r="C428" s="229" t="s">
        <v>990</v>
      </c>
      <c r="D428" s="229" t="s">
        <v>225</v>
      </c>
      <c r="E428" s="230" t="s">
        <v>2961</v>
      </c>
      <c r="F428" s="231" t="s">
        <v>2962</v>
      </c>
      <c r="G428" s="232" t="s">
        <v>1198</v>
      </c>
      <c r="H428" s="233">
        <v>24</v>
      </c>
      <c r="I428" s="234"/>
      <c r="J428" s="235">
        <f>ROUND(I428*H428,2)</f>
        <v>0</v>
      </c>
      <c r="K428" s="231" t="s">
        <v>229</v>
      </c>
      <c r="L428" s="46"/>
      <c r="M428" s="236" t="s">
        <v>1</v>
      </c>
      <c r="N428" s="237" t="s">
        <v>45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2418</v>
      </c>
      <c r="AT428" s="240" t="s">
        <v>225</v>
      </c>
      <c r="AU428" s="240" t="s">
        <v>87</v>
      </c>
      <c r="AY428" s="19" t="s">
        <v>222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87</v>
      </c>
      <c r="BK428" s="241">
        <f>ROUND(I428*H428,2)</f>
        <v>0</v>
      </c>
      <c r="BL428" s="19" t="s">
        <v>2418</v>
      </c>
      <c r="BM428" s="240" t="s">
        <v>844</v>
      </c>
    </row>
    <row r="429" s="2" customFormat="1">
      <c r="A429" s="40"/>
      <c r="B429" s="41"/>
      <c r="C429" s="42"/>
      <c r="D429" s="242" t="s">
        <v>231</v>
      </c>
      <c r="E429" s="42"/>
      <c r="F429" s="243" t="s">
        <v>2963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231</v>
      </c>
      <c r="AU429" s="19" t="s">
        <v>87</v>
      </c>
    </row>
    <row r="430" s="14" customFormat="1">
      <c r="A430" s="14"/>
      <c r="B430" s="258"/>
      <c r="C430" s="259"/>
      <c r="D430" s="249" t="s">
        <v>233</v>
      </c>
      <c r="E430" s="260" t="s">
        <v>1</v>
      </c>
      <c r="F430" s="261" t="s">
        <v>4027</v>
      </c>
      <c r="G430" s="259"/>
      <c r="H430" s="262">
        <v>24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233</v>
      </c>
      <c r="AU430" s="268" t="s">
        <v>87</v>
      </c>
      <c r="AV430" s="14" t="s">
        <v>89</v>
      </c>
      <c r="AW430" s="14" t="s">
        <v>35</v>
      </c>
      <c r="AX430" s="14" t="s">
        <v>80</v>
      </c>
      <c r="AY430" s="268" t="s">
        <v>222</v>
      </c>
    </row>
    <row r="431" s="15" customFormat="1">
      <c r="A431" s="15"/>
      <c r="B431" s="269"/>
      <c r="C431" s="270"/>
      <c r="D431" s="249" t="s">
        <v>233</v>
      </c>
      <c r="E431" s="271" t="s">
        <v>1</v>
      </c>
      <c r="F431" s="272" t="s">
        <v>242</v>
      </c>
      <c r="G431" s="270"/>
      <c r="H431" s="273">
        <v>24</v>
      </c>
      <c r="I431" s="274"/>
      <c r="J431" s="270"/>
      <c r="K431" s="270"/>
      <c r="L431" s="275"/>
      <c r="M431" s="276"/>
      <c r="N431" s="277"/>
      <c r="O431" s="277"/>
      <c r="P431" s="277"/>
      <c r="Q431" s="277"/>
      <c r="R431" s="277"/>
      <c r="S431" s="277"/>
      <c r="T431" s="27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9" t="s">
        <v>233</v>
      </c>
      <c r="AU431" s="279" t="s">
        <v>87</v>
      </c>
      <c r="AV431" s="15" t="s">
        <v>114</v>
      </c>
      <c r="AW431" s="15" t="s">
        <v>35</v>
      </c>
      <c r="AX431" s="15" t="s">
        <v>87</v>
      </c>
      <c r="AY431" s="279" t="s">
        <v>222</v>
      </c>
    </row>
    <row r="432" s="2" customFormat="1" ht="21.75" customHeight="1">
      <c r="A432" s="40"/>
      <c r="B432" s="41"/>
      <c r="C432" s="229" t="s">
        <v>748</v>
      </c>
      <c r="D432" s="229" t="s">
        <v>225</v>
      </c>
      <c r="E432" s="230" t="s">
        <v>2768</v>
      </c>
      <c r="F432" s="231" t="s">
        <v>2769</v>
      </c>
      <c r="G432" s="232" t="s">
        <v>1198</v>
      </c>
      <c r="H432" s="233">
        <v>30</v>
      </c>
      <c r="I432" s="234"/>
      <c r="J432" s="235">
        <f>ROUND(I432*H432,2)</f>
        <v>0</v>
      </c>
      <c r="K432" s="231" t="s">
        <v>229</v>
      </c>
      <c r="L432" s="46"/>
      <c r="M432" s="236" t="s">
        <v>1</v>
      </c>
      <c r="N432" s="237" t="s">
        <v>45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2418</v>
      </c>
      <c r="AT432" s="240" t="s">
        <v>225</v>
      </c>
      <c r="AU432" s="240" t="s">
        <v>87</v>
      </c>
      <c r="AY432" s="19" t="s">
        <v>222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87</v>
      </c>
      <c r="BK432" s="241">
        <f>ROUND(I432*H432,2)</f>
        <v>0</v>
      </c>
      <c r="BL432" s="19" t="s">
        <v>2418</v>
      </c>
      <c r="BM432" s="240" t="s">
        <v>872</v>
      </c>
    </row>
    <row r="433" s="2" customFormat="1">
      <c r="A433" s="40"/>
      <c r="B433" s="41"/>
      <c r="C433" s="42"/>
      <c r="D433" s="242" t="s">
        <v>231</v>
      </c>
      <c r="E433" s="42"/>
      <c r="F433" s="243" t="s">
        <v>2770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231</v>
      </c>
      <c r="AU433" s="19" t="s">
        <v>87</v>
      </c>
    </row>
    <row r="434" s="14" customFormat="1">
      <c r="A434" s="14"/>
      <c r="B434" s="258"/>
      <c r="C434" s="259"/>
      <c r="D434" s="249" t="s">
        <v>233</v>
      </c>
      <c r="E434" s="260" t="s">
        <v>1</v>
      </c>
      <c r="F434" s="261" t="s">
        <v>4028</v>
      </c>
      <c r="G434" s="259"/>
      <c r="H434" s="262">
        <v>30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8" t="s">
        <v>233</v>
      </c>
      <c r="AU434" s="268" t="s">
        <v>87</v>
      </c>
      <c r="AV434" s="14" t="s">
        <v>89</v>
      </c>
      <c r="AW434" s="14" t="s">
        <v>35</v>
      </c>
      <c r="AX434" s="14" t="s">
        <v>80</v>
      </c>
      <c r="AY434" s="268" t="s">
        <v>222</v>
      </c>
    </row>
    <row r="435" s="15" customFormat="1">
      <c r="A435" s="15"/>
      <c r="B435" s="269"/>
      <c r="C435" s="270"/>
      <c r="D435" s="249" t="s">
        <v>233</v>
      </c>
      <c r="E435" s="271" t="s">
        <v>1</v>
      </c>
      <c r="F435" s="272" t="s">
        <v>242</v>
      </c>
      <c r="G435" s="270"/>
      <c r="H435" s="273">
        <v>30</v>
      </c>
      <c r="I435" s="274"/>
      <c r="J435" s="270"/>
      <c r="K435" s="270"/>
      <c r="L435" s="275"/>
      <c r="M435" s="315"/>
      <c r="N435" s="316"/>
      <c r="O435" s="316"/>
      <c r="P435" s="316"/>
      <c r="Q435" s="316"/>
      <c r="R435" s="316"/>
      <c r="S435" s="316"/>
      <c r="T435" s="31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9" t="s">
        <v>233</v>
      </c>
      <c r="AU435" s="279" t="s">
        <v>87</v>
      </c>
      <c r="AV435" s="15" t="s">
        <v>114</v>
      </c>
      <c r="AW435" s="15" t="s">
        <v>35</v>
      </c>
      <c r="AX435" s="15" t="s">
        <v>87</v>
      </c>
      <c r="AY435" s="279" t="s">
        <v>222</v>
      </c>
    </row>
    <row r="436" s="2" customFormat="1" ht="6.96" customHeight="1">
      <c r="A436" s="40"/>
      <c r="B436" s="68"/>
      <c r="C436" s="69"/>
      <c r="D436" s="69"/>
      <c r="E436" s="69"/>
      <c r="F436" s="69"/>
      <c r="G436" s="69"/>
      <c r="H436" s="69"/>
      <c r="I436" s="69"/>
      <c r="J436" s="69"/>
      <c r="K436" s="69"/>
      <c r="L436" s="46"/>
      <c r="M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iWHkyh5bleO5fO+JL66oWXaMWOq+42z/Le0a3yZPn6O3666myxndkUR58ZVQd0ZeBe9rrZIU9mgooq2tZr56Ww==" hashValue="LCC25vklaGZK0bjizUU/y06T82WKVhHWfdfLBb7CCbiZ14hsBuwfQ2SJNbxoG7bHJxxlPhncdPLf+KZi0tL+kg==" algorithmName="SHA-512" password="CC35"/>
  <autoFilter ref="C135:K4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hyperlinks>
    <hyperlink ref="F141" r:id="rId1" display="https://podminky.urs.cz/item/CS_URS_2024_01/162751117"/>
    <hyperlink ref="F147" r:id="rId2" display="https://podminky.urs.cz/item/CS_URS_2024_01/162751119"/>
    <hyperlink ref="F153" r:id="rId3" display="https://podminky.urs.cz/item/CS_URS_2024_01/171201231"/>
    <hyperlink ref="F157" r:id="rId4" display="https://podminky.urs.cz/item/CS_URS_2024_01/171251201"/>
    <hyperlink ref="F161" r:id="rId5" display="https://podminky.urs.cz/item/CS_URS_2024_01/741112001"/>
    <hyperlink ref="F170" r:id="rId6" display="https://podminky.urs.cz/item/CS_URS_2024_01/741130021"/>
    <hyperlink ref="F173" r:id="rId7" display="https://podminky.urs.cz/item/CS_URS_2024_01/741210005"/>
    <hyperlink ref="F188" r:id="rId8" display="https://podminky.urs.cz/item/CS_URS_2024_01/741372022"/>
    <hyperlink ref="F198" r:id="rId9" display="https://podminky.urs.cz/item/CS_URS_2024_01/741372063"/>
    <hyperlink ref="F209" r:id="rId10" display="https://podminky.urs.cz/item/CS_URS_2024_01/741372067"/>
    <hyperlink ref="F220" r:id="rId11" display="https://podminky.urs.cz/item/CS_URS_2024_01/741372154"/>
    <hyperlink ref="F231" r:id="rId12" display="https://podminky.urs.cz/item/CS_URS_2024_01/741372062"/>
    <hyperlink ref="F245" r:id="rId13" display="https://podminky.urs.cz/item/CS_URS_2024_01/741372077"/>
    <hyperlink ref="F254" r:id="rId14" display="https://podminky.urs.cz/item/CS_URS_2024_01/741910415"/>
    <hyperlink ref="F259" r:id="rId15" display="https://podminky.urs.cz/item/CS_URS_2024_01/741310001"/>
    <hyperlink ref="F262" r:id="rId16" display="https://podminky.urs.cz/item/CS_URS_2024_01/741310022"/>
    <hyperlink ref="F265" r:id="rId17" display="https://podminky.urs.cz/item/CS_URS_2024_01/741310125"/>
    <hyperlink ref="F268" r:id="rId18" display="https://podminky.urs.cz/item/CS_URS_2024_01/741310239"/>
    <hyperlink ref="F271" r:id="rId19" display="https://podminky.urs.cz/item/CS_URS_2024_01/741313003"/>
    <hyperlink ref="F277" r:id="rId20" display="https://podminky.urs.cz/item/CS_URS_2024_01/741313082"/>
    <hyperlink ref="F282" r:id="rId21" display="https://podminky.urs.cz/item/CS_URS_2024_01/741314121"/>
    <hyperlink ref="F285" r:id="rId22" display="https://podminky.urs.cz/item/CS_URS_2024_01/741120001"/>
    <hyperlink ref="F290" r:id="rId23" display="https://podminky.urs.cz/item/CS_URS_2024_01/741122011"/>
    <hyperlink ref="F295" r:id="rId24" display="https://podminky.urs.cz/item/CS_URS_2024_01/741122011"/>
    <hyperlink ref="F300" r:id="rId25" display="https://podminky.urs.cz/item/CS_URS_2024_01/741122015"/>
    <hyperlink ref="F305" r:id="rId26" display="https://podminky.urs.cz/item/CS_URS_2024_01/741122016"/>
    <hyperlink ref="F310" r:id="rId27" display="https://podminky.urs.cz/item/CS_URS_2024_01/741122025"/>
    <hyperlink ref="F315" r:id="rId28" display="https://podminky.urs.cz/item/CS_URS_2024_01/741122223"/>
    <hyperlink ref="F323" r:id="rId29" display="https://podminky.urs.cz/item/CS_URS_2024_01/741122032"/>
    <hyperlink ref="F328" r:id="rId30" display="https://podminky.urs.cz/item/CS_URS_2024_01/741810002"/>
    <hyperlink ref="F330" r:id="rId31" display="https://podminky.urs.cz/item/CS_URS_2024_01/998741101"/>
    <hyperlink ref="F334" r:id="rId32" display="https://podminky.urs.cz/item/CS_URS_2024_01/210812011"/>
    <hyperlink ref="F344" r:id="rId33" display="https://podminky.urs.cz/item/CS_URS_2023_02/210812061"/>
    <hyperlink ref="F353" r:id="rId34" display="https://podminky.urs.cz/item/CS_URS_2024_01/220880111"/>
    <hyperlink ref="F357" r:id="rId35" display="https://podminky.urs.cz/item/CS_URS_2024_01/460171412"/>
    <hyperlink ref="F365" r:id="rId36" display="https://podminky.urs.cz/item/CS_URS_2024_01/460451422"/>
    <hyperlink ref="F367" r:id="rId37" display="https://podminky.urs.cz/item/CS_URS_2024_01/460481122"/>
    <hyperlink ref="F374" r:id="rId38" display="https://podminky.urs.cz/item/CS_URS_2024_01/460661512"/>
    <hyperlink ref="F376" r:id="rId39" display="https://podminky.urs.cz/item/CS_URS_2024_01/460791212"/>
    <hyperlink ref="F388" r:id="rId40" display="https://podminky.urs.cz/item/CS_URS_2024_01/741210002"/>
    <hyperlink ref="F391" r:id="rId41" display="https://podminky.urs.cz/item/CS_URS_2024_01/741240001"/>
    <hyperlink ref="F393" r:id="rId42" display="https://podminky.urs.cz/item/CS_URS_2024_01/741240011"/>
    <hyperlink ref="F395" r:id="rId43" display="https://podminky.urs.cz/item/CS_URS_2024_01/741310561"/>
    <hyperlink ref="F398" r:id="rId44" display="https://podminky.urs.cz/item/CS_URS_2024_01/741321003"/>
    <hyperlink ref="F402" r:id="rId45" display="https://podminky.urs.cz/item/CS_URS_2024_01/741321043"/>
    <hyperlink ref="F406" r:id="rId46" display="https://podminky.urs.cz/item/CS_URS_2024_01/741320101"/>
    <hyperlink ref="F411" r:id="rId47" display="https://podminky.urs.cz/item/CS_URS_2024_01/741320161"/>
    <hyperlink ref="F414" r:id="rId48" display="https://podminky.urs.cz/item/CS_URS_2024_01/741320171"/>
    <hyperlink ref="F417" r:id="rId49" display="https://podminky.urs.cz/item/CS_URS_2024_01/741330043"/>
    <hyperlink ref="F424" r:id="rId50" display="https://podminky.urs.cz/item/CS_URS_2024_01/741231004"/>
    <hyperlink ref="F429" r:id="rId51" display="https://podminky.urs.cz/item/CS_URS_2024_01/HZS2232"/>
    <hyperlink ref="F433" r:id="rId52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4029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ROUND((SUM(BE127:BE166)),  2)</f>
        <v>0</v>
      </c>
      <c r="G37" s="40"/>
      <c r="H37" s="40"/>
      <c r="I37" s="167">
        <v>0.20999999999999999</v>
      </c>
      <c r="J37" s="166">
        <f>ROUND(((SUM(BE127:BE166))*I37),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ROUND((SUM(BF127:BF166)),  2)</f>
        <v>0</v>
      </c>
      <c r="G38" s="40"/>
      <c r="H38" s="40"/>
      <c r="I38" s="167">
        <v>0.12</v>
      </c>
      <c r="J38" s="166">
        <f>ROUND(((SUM(BF127:BF166))*I38),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ROUND((SUM(BG127:BG166)),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ROUND((SUM(BH127:BH166)),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ROUND((SUM(BI127:BI166)),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D.1.4.4.2 - Hromosvod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189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206</v>
      </c>
      <c r="E103" s="194"/>
      <c r="F103" s="194"/>
      <c r="G103" s="194"/>
      <c r="H103" s="194"/>
      <c r="I103" s="194"/>
      <c r="J103" s="195">
        <f>J157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207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Výstavba výjezdové základny ZZS KVK v Lubech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150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151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152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22" t="s">
        <v>2612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2967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>D.1.4.4.2 - Hromosvod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>Luby</v>
      </c>
      <c r="G121" s="42"/>
      <c r="H121" s="42"/>
      <c r="I121" s="34" t="s">
        <v>22</v>
      </c>
      <c r="J121" s="81" t="str">
        <f>IF(J16="","",J16)</f>
        <v>29. 5. 2024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>Zdravotnická záchranná služba KVK, p. o.</v>
      </c>
      <c r="G123" s="42"/>
      <c r="H123" s="42"/>
      <c r="I123" s="34" t="s">
        <v>31</v>
      </c>
      <c r="J123" s="38" t="str">
        <f>E25</f>
        <v>PR architekti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208</v>
      </c>
      <c r="D126" s="205" t="s">
        <v>65</v>
      </c>
      <c r="E126" s="205" t="s">
        <v>61</v>
      </c>
      <c r="F126" s="205" t="s">
        <v>62</v>
      </c>
      <c r="G126" s="205" t="s">
        <v>209</v>
      </c>
      <c r="H126" s="205" t="s">
        <v>210</v>
      </c>
      <c r="I126" s="205" t="s">
        <v>211</v>
      </c>
      <c r="J126" s="205" t="s">
        <v>156</v>
      </c>
      <c r="K126" s="206" t="s">
        <v>212</v>
      </c>
      <c r="L126" s="207"/>
      <c r="M126" s="102" t="s">
        <v>1</v>
      </c>
      <c r="N126" s="103" t="s">
        <v>44</v>
      </c>
      <c r="O126" s="103" t="s">
        <v>213</v>
      </c>
      <c r="P126" s="103" t="s">
        <v>214</v>
      </c>
      <c r="Q126" s="103" t="s">
        <v>215</v>
      </c>
      <c r="R126" s="103" t="s">
        <v>216</v>
      </c>
      <c r="S126" s="103" t="s">
        <v>217</v>
      </c>
      <c r="T126" s="104" t="s">
        <v>218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219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P128+P157</f>
        <v>0</v>
      </c>
      <c r="Q127" s="106"/>
      <c r="R127" s="210">
        <f>R128+R157</f>
        <v>0.045330000000000009</v>
      </c>
      <c r="S127" s="106"/>
      <c r="T127" s="211">
        <f>T128+T157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79</v>
      </c>
      <c r="AU127" s="19" t="s">
        <v>158</v>
      </c>
      <c r="BK127" s="212">
        <f>BK128+BK157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1008</v>
      </c>
      <c r="F128" s="216" t="s">
        <v>1009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0.045330000000000009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89</v>
      </c>
      <c r="AT128" s="225" t="s">
        <v>79</v>
      </c>
      <c r="AU128" s="225" t="s">
        <v>80</v>
      </c>
      <c r="AY128" s="224" t="s">
        <v>222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1241</v>
      </c>
      <c r="F129" s="227" t="s">
        <v>1242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SUM(P130:P156)</f>
        <v>0</v>
      </c>
      <c r="Q129" s="221"/>
      <c r="R129" s="222">
        <f>SUM(R130:R156)</f>
        <v>0.045330000000000009</v>
      </c>
      <c r="S129" s="221"/>
      <c r="T129" s="223">
        <f>SUM(T130:T156)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89</v>
      </c>
      <c r="AT129" s="225" t="s">
        <v>79</v>
      </c>
      <c r="AU129" s="225" t="s">
        <v>87</v>
      </c>
      <c r="AY129" s="224" t="s">
        <v>222</v>
      </c>
      <c r="BK129" s="226">
        <f>SUM(BK130:BK156)</f>
        <v>0</v>
      </c>
    </row>
    <row r="130" s="2" customFormat="1" ht="24.15" customHeight="1">
      <c r="A130" s="40"/>
      <c r="B130" s="41"/>
      <c r="C130" s="229" t="s">
        <v>87</v>
      </c>
      <c r="D130" s="229" t="s">
        <v>225</v>
      </c>
      <c r="E130" s="230" t="s">
        <v>4030</v>
      </c>
      <c r="F130" s="231" t="s">
        <v>4031</v>
      </c>
      <c r="G130" s="232" t="s">
        <v>526</v>
      </c>
      <c r="H130" s="233">
        <v>50</v>
      </c>
      <c r="I130" s="234"/>
      <c r="J130" s="235">
        <f>ROUND(I130*H130,2)</f>
        <v>0</v>
      </c>
      <c r="K130" s="231" t="s">
        <v>229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267</v>
      </c>
      <c r="AT130" s="240" t="s">
        <v>225</v>
      </c>
      <c r="AU130" s="240" t="s">
        <v>89</v>
      </c>
      <c r="AY130" s="19" t="s">
        <v>222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87</v>
      </c>
      <c r="BK130" s="241">
        <f>ROUND(I130*H130,2)</f>
        <v>0</v>
      </c>
      <c r="BL130" s="19" t="s">
        <v>267</v>
      </c>
      <c r="BM130" s="240" t="s">
        <v>89</v>
      </c>
    </row>
    <row r="131" s="2" customFormat="1">
      <c r="A131" s="40"/>
      <c r="B131" s="41"/>
      <c r="C131" s="42"/>
      <c r="D131" s="242" t="s">
        <v>231</v>
      </c>
      <c r="E131" s="42"/>
      <c r="F131" s="243" t="s">
        <v>4032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231</v>
      </c>
      <c r="AU131" s="19" t="s">
        <v>89</v>
      </c>
    </row>
    <row r="132" s="13" customFormat="1">
      <c r="A132" s="13"/>
      <c r="B132" s="247"/>
      <c r="C132" s="248"/>
      <c r="D132" s="249" t="s">
        <v>233</v>
      </c>
      <c r="E132" s="250" t="s">
        <v>1</v>
      </c>
      <c r="F132" s="251" t="s">
        <v>234</v>
      </c>
      <c r="G132" s="248"/>
      <c r="H132" s="250" t="s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233</v>
      </c>
      <c r="AU132" s="257" t="s">
        <v>89</v>
      </c>
      <c r="AV132" s="13" t="s">
        <v>87</v>
      </c>
      <c r="AW132" s="13" t="s">
        <v>35</v>
      </c>
      <c r="AX132" s="13" t="s">
        <v>80</v>
      </c>
      <c r="AY132" s="257" t="s">
        <v>222</v>
      </c>
    </row>
    <row r="133" s="13" customFormat="1">
      <c r="A133" s="13"/>
      <c r="B133" s="247"/>
      <c r="C133" s="248"/>
      <c r="D133" s="249" t="s">
        <v>233</v>
      </c>
      <c r="E133" s="250" t="s">
        <v>1</v>
      </c>
      <c r="F133" s="251" t="s">
        <v>3702</v>
      </c>
      <c r="G133" s="248"/>
      <c r="H133" s="250" t="s">
        <v>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233</v>
      </c>
      <c r="AU133" s="257" t="s">
        <v>89</v>
      </c>
      <c r="AV133" s="13" t="s">
        <v>87</v>
      </c>
      <c r="AW133" s="13" t="s">
        <v>35</v>
      </c>
      <c r="AX133" s="13" t="s">
        <v>80</v>
      </c>
      <c r="AY133" s="257" t="s">
        <v>222</v>
      </c>
    </row>
    <row r="134" s="13" customFormat="1">
      <c r="A134" s="13"/>
      <c r="B134" s="247"/>
      <c r="C134" s="248"/>
      <c r="D134" s="249" t="s">
        <v>233</v>
      </c>
      <c r="E134" s="250" t="s">
        <v>1</v>
      </c>
      <c r="F134" s="251" t="s">
        <v>237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233</v>
      </c>
      <c r="AU134" s="257" t="s">
        <v>89</v>
      </c>
      <c r="AV134" s="13" t="s">
        <v>87</v>
      </c>
      <c r="AW134" s="13" t="s">
        <v>35</v>
      </c>
      <c r="AX134" s="13" t="s">
        <v>80</v>
      </c>
      <c r="AY134" s="257" t="s">
        <v>222</v>
      </c>
    </row>
    <row r="135" s="14" customFormat="1">
      <c r="A135" s="14"/>
      <c r="B135" s="258"/>
      <c r="C135" s="259"/>
      <c r="D135" s="249" t="s">
        <v>233</v>
      </c>
      <c r="E135" s="260" t="s">
        <v>1</v>
      </c>
      <c r="F135" s="261" t="s">
        <v>4033</v>
      </c>
      <c r="G135" s="259"/>
      <c r="H135" s="262">
        <v>50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233</v>
      </c>
      <c r="AU135" s="268" t="s">
        <v>89</v>
      </c>
      <c r="AV135" s="14" t="s">
        <v>89</v>
      </c>
      <c r="AW135" s="14" t="s">
        <v>35</v>
      </c>
      <c r="AX135" s="14" t="s">
        <v>80</v>
      </c>
      <c r="AY135" s="268" t="s">
        <v>222</v>
      </c>
    </row>
    <row r="136" s="15" customFormat="1">
      <c r="A136" s="15"/>
      <c r="B136" s="269"/>
      <c r="C136" s="270"/>
      <c r="D136" s="249" t="s">
        <v>233</v>
      </c>
      <c r="E136" s="271" t="s">
        <v>1</v>
      </c>
      <c r="F136" s="272" t="s">
        <v>242</v>
      </c>
      <c r="G136" s="270"/>
      <c r="H136" s="273">
        <v>50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233</v>
      </c>
      <c r="AU136" s="279" t="s">
        <v>89</v>
      </c>
      <c r="AV136" s="15" t="s">
        <v>114</v>
      </c>
      <c r="AW136" s="15" t="s">
        <v>35</v>
      </c>
      <c r="AX136" s="15" t="s">
        <v>87</v>
      </c>
      <c r="AY136" s="279" t="s">
        <v>222</v>
      </c>
    </row>
    <row r="137" s="2" customFormat="1" ht="16.5" customHeight="1">
      <c r="A137" s="40"/>
      <c r="B137" s="41"/>
      <c r="C137" s="280" t="s">
        <v>89</v>
      </c>
      <c r="D137" s="280" t="s">
        <v>367</v>
      </c>
      <c r="E137" s="281" t="s">
        <v>4034</v>
      </c>
      <c r="F137" s="282" t="s">
        <v>4035</v>
      </c>
      <c r="G137" s="283" t="s">
        <v>370</v>
      </c>
      <c r="H137" s="284">
        <v>30.850000000000001</v>
      </c>
      <c r="I137" s="285"/>
      <c r="J137" s="286">
        <f>ROUND(I137*H137,2)</f>
        <v>0</v>
      </c>
      <c r="K137" s="282" t="s">
        <v>229</v>
      </c>
      <c r="L137" s="287"/>
      <c r="M137" s="288" t="s">
        <v>1</v>
      </c>
      <c r="N137" s="289" t="s">
        <v>45</v>
      </c>
      <c r="O137" s="93"/>
      <c r="P137" s="238">
        <f>O137*H137</f>
        <v>0</v>
      </c>
      <c r="Q137" s="238">
        <v>0.001</v>
      </c>
      <c r="R137" s="238">
        <f>Q137*H137</f>
        <v>0.030850000000000002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468</v>
      </c>
      <c r="AT137" s="240" t="s">
        <v>367</v>
      </c>
      <c r="AU137" s="240" t="s">
        <v>89</v>
      </c>
      <c r="AY137" s="19" t="s">
        <v>222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87</v>
      </c>
      <c r="BK137" s="241">
        <f>ROUND(I137*H137,2)</f>
        <v>0</v>
      </c>
      <c r="BL137" s="19" t="s">
        <v>267</v>
      </c>
      <c r="BM137" s="240" t="s">
        <v>114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4036</v>
      </c>
      <c r="G138" s="259"/>
      <c r="H138" s="262">
        <v>30.850000000000001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89</v>
      </c>
      <c r="AV138" s="14" t="s">
        <v>89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30.850000000000001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89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21.75" customHeight="1">
      <c r="A140" s="40"/>
      <c r="B140" s="41"/>
      <c r="C140" s="280" t="s">
        <v>14</v>
      </c>
      <c r="D140" s="280" t="s">
        <v>367</v>
      </c>
      <c r="E140" s="281" t="s">
        <v>4037</v>
      </c>
      <c r="F140" s="282" t="s">
        <v>4038</v>
      </c>
      <c r="G140" s="283" t="s">
        <v>477</v>
      </c>
      <c r="H140" s="284">
        <v>40</v>
      </c>
      <c r="I140" s="285"/>
      <c r="J140" s="286">
        <f>ROUND(I140*H140,2)</f>
        <v>0</v>
      </c>
      <c r="K140" s="282" t="s">
        <v>229</v>
      </c>
      <c r="L140" s="287"/>
      <c r="M140" s="288" t="s">
        <v>1</v>
      </c>
      <c r="N140" s="289" t="s">
        <v>45</v>
      </c>
      <c r="O140" s="93"/>
      <c r="P140" s="238">
        <f>O140*H140</f>
        <v>0</v>
      </c>
      <c r="Q140" s="238">
        <v>0.00021000000000000001</v>
      </c>
      <c r="R140" s="238">
        <f>Q140*H140</f>
        <v>0.0084000000000000012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468</v>
      </c>
      <c r="AT140" s="240" t="s">
        <v>367</v>
      </c>
      <c r="AU140" s="240" t="s">
        <v>89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267</v>
      </c>
      <c r="BM140" s="240" t="s">
        <v>283</v>
      </c>
    </row>
    <row r="141" s="2" customFormat="1" ht="16.5" customHeight="1">
      <c r="A141" s="40"/>
      <c r="B141" s="41"/>
      <c r="C141" s="229" t="s">
        <v>114</v>
      </c>
      <c r="D141" s="229" t="s">
        <v>225</v>
      </c>
      <c r="E141" s="230" t="s">
        <v>4039</v>
      </c>
      <c r="F141" s="231" t="s">
        <v>4040</v>
      </c>
      <c r="G141" s="232" t="s">
        <v>477</v>
      </c>
      <c r="H141" s="233">
        <v>12</v>
      </c>
      <c r="I141" s="234"/>
      <c r="J141" s="235">
        <f>ROUND(I141*H141,2)</f>
        <v>0</v>
      </c>
      <c r="K141" s="231" t="s">
        <v>229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267</v>
      </c>
      <c r="AT141" s="240" t="s">
        <v>225</v>
      </c>
      <c r="AU141" s="240" t="s">
        <v>89</v>
      </c>
      <c r="AY141" s="19" t="s">
        <v>222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87</v>
      </c>
      <c r="BK141" s="241">
        <f>ROUND(I141*H141,2)</f>
        <v>0</v>
      </c>
      <c r="BL141" s="19" t="s">
        <v>267</v>
      </c>
      <c r="BM141" s="240" t="s">
        <v>299</v>
      </c>
    </row>
    <row r="142" s="2" customFormat="1">
      <c r="A142" s="40"/>
      <c r="B142" s="41"/>
      <c r="C142" s="42"/>
      <c r="D142" s="242" t="s">
        <v>231</v>
      </c>
      <c r="E142" s="42"/>
      <c r="F142" s="243" t="s">
        <v>4041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231</v>
      </c>
      <c r="AU142" s="19" t="s">
        <v>89</v>
      </c>
    </row>
    <row r="143" s="2" customFormat="1" ht="16.5" customHeight="1">
      <c r="A143" s="40"/>
      <c r="B143" s="41"/>
      <c r="C143" s="280" t="s">
        <v>276</v>
      </c>
      <c r="D143" s="280" t="s">
        <v>367</v>
      </c>
      <c r="E143" s="281" t="s">
        <v>4042</v>
      </c>
      <c r="F143" s="282" t="s">
        <v>4043</v>
      </c>
      <c r="G143" s="283" t="s">
        <v>477</v>
      </c>
      <c r="H143" s="284">
        <v>12</v>
      </c>
      <c r="I143" s="285"/>
      <c r="J143" s="286">
        <f>ROUND(I143*H143,2)</f>
        <v>0</v>
      </c>
      <c r="K143" s="282" t="s">
        <v>229</v>
      </c>
      <c r="L143" s="287"/>
      <c r="M143" s="288" t="s">
        <v>1</v>
      </c>
      <c r="N143" s="289" t="s">
        <v>45</v>
      </c>
      <c r="O143" s="93"/>
      <c r="P143" s="238">
        <f>O143*H143</f>
        <v>0</v>
      </c>
      <c r="Q143" s="238">
        <v>0.00016000000000000001</v>
      </c>
      <c r="R143" s="238">
        <f>Q143*H143</f>
        <v>0.0019200000000000003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468</v>
      </c>
      <c r="AT143" s="240" t="s">
        <v>367</v>
      </c>
      <c r="AU143" s="240" t="s">
        <v>89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267</v>
      </c>
      <c r="BM143" s="240" t="s">
        <v>318</v>
      </c>
    </row>
    <row r="144" s="2" customFormat="1" ht="16.5" customHeight="1">
      <c r="A144" s="40"/>
      <c r="B144" s="41"/>
      <c r="C144" s="229" t="s">
        <v>283</v>
      </c>
      <c r="D144" s="229" t="s">
        <v>225</v>
      </c>
      <c r="E144" s="230" t="s">
        <v>4044</v>
      </c>
      <c r="F144" s="231" t="s">
        <v>4045</v>
      </c>
      <c r="G144" s="232" t="s">
        <v>477</v>
      </c>
      <c r="H144" s="233">
        <v>12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267</v>
      </c>
      <c r="AT144" s="240" t="s">
        <v>225</v>
      </c>
      <c r="AU144" s="240" t="s">
        <v>89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267</v>
      </c>
      <c r="BM144" s="240" t="s">
        <v>8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4046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89</v>
      </c>
    </row>
    <row r="146" s="2" customFormat="1" ht="16.5" customHeight="1">
      <c r="A146" s="40"/>
      <c r="B146" s="41"/>
      <c r="C146" s="280" t="s">
        <v>293</v>
      </c>
      <c r="D146" s="280" t="s">
        <v>367</v>
      </c>
      <c r="E146" s="281" t="s">
        <v>4047</v>
      </c>
      <c r="F146" s="282" t="s">
        <v>4048</v>
      </c>
      <c r="G146" s="283" t="s">
        <v>477</v>
      </c>
      <c r="H146" s="284">
        <v>12</v>
      </c>
      <c r="I146" s="285"/>
      <c r="J146" s="286">
        <f>ROUND(I146*H146,2)</f>
        <v>0</v>
      </c>
      <c r="K146" s="282" t="s">
        <v>229</v>
      </c>
      <c r="L146" s="287"/>
      <c r="M146" s="288" t="s">
        <v>1</v>
      </c>
      <c r="N146" s="289" t="s">
        <v>45</v>
      </c>
      <c r="O146" s="93"/>
      <c r="P146" s="238">
        <f>O146*H146</f>
        <v>0</v>
      </c>
      <c r="Q146" s="238">
        <v>0.00016000000000000001</v>
      </c>
      <c r="R146" s="238">
        <f>Q146*H146</f>
        <v>0.0019200000000000003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468</v>
      </c>
      <c r="AT146" s="240" t="s">
        <v>367</v>
      </c>
      <c r="AU146" s="240" t="s">
        <v>89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267</v>
      </c>
      <c r="BM146" s="240" t="s">
        <v>349</v>
      </c>
    </row>
    <row r="147" s="2" customFormat="1" ht="21.75" customHeight="1">
      <c r="A147" s="40"/>
      <c r="B147" s="41"/>
      <c r="C147" s="229" t="s">
        <v>299</v>
      </c>
      <c r="D147" s="229" t="s">
        <v>225</v>
      </c>
      <c r="E147" s="230" t="s">
        <v>4049</v>
      </c>
      <c r="F147" s="231" t="s">
        <v>4050</v>
      </c>
      <c r="G147" s="232" t="s">
        <v>477</v>
      </c>
      <c r="H147" s="233">
        <v>4</v>
      </c>
      <c r="I147" s="234"/>
      <c r="J147" s="235">
        <f>ROUND(I147*H147,2)</f>
        <v>0</v>
      </c>
      <c r="K147" s="231" t="s">
        <v>229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267</v>
      </c>
      <c r="AT147" s="240" t="s">
        <v>225</v>
      </c>
      <c r="AU147" s="240" t="s">
        <v>89</v>
      </c>
      <c r="AY147" s="19" t="s">
        <v>222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87</v>
      </c>
      <c r="BK147" s="241">
        <f>ROUND(I147*H147,2)</f>
        <v>0</v>
      </c>
      <c r="BL147" s="19" t="s">
        <v>267</v>
      </c>
      <c r="BM147" s="240" t="s">
        <v>267</v>
      </c>
    </row>
    <row r="148" s="2" customFormat="1">
      <c r="A148" s="40"/>
      <c r="B148" s="41"/>
      <c r="C148" s="42"/>
      <c r="D148" s="242" t="s">
        <v>231</v>
      </c>
      <c r="E148" s="42"/>
      <c r="F148" s="243" t="s">
        <v>4051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231</v>
      </c>
      <c r="AU148" s="19" t="s">
        <v>89</v>
      </c>
    </row>
    <row r="149" s="2" customFormat="1" ht="24.15" customHeight="1">
      <c r="A149" s="40"/>
      <c r="B149" s="41"/>
      <c r="C149" s="280" t="s">
        <v>305</v>
      </c>
      <c r="D149" s="280" t="s">
        <v>367</v>
      </c>
      <c r="E149" s="281" t="s">
        <v>4052</v>
      </c>
      <c r="F149" s="282" t="s">
        <v>4053</v>
      </c>
      <c r="G149" s="283" t="s">
        <v>477</v>
      </c>
      <c r="H149" s="284">
        <v>4</v>
      </c>
      <c r="I149" s="285"/>
      <c r="J149" s="286">
        <f>ROUND(I149*H149,2)</f>
        <v>0</v>
      </c>
      <c r="K149" s="282" t="s">
        <v>229</v>
      </c>
      <c r="L149" s="287"/>
      <c r="M149" s="288" t="s">
        <v>1</v>
      </c>
      <c r="N149" s="289" t="s">
        <v>45</v>
      </c>
      <c r="O149" s="93"/>
      <c r="P149" s="238">
        <f>O149*H149</f>
        <v>0</v>
      </c>
      <c r="Q149" s="238">
        <v>0.00055999999999999995</v>
      </c>
      <c r="R149" s="238">
        <f>Q149*H149</f>
        <v>0.0022399999999999998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468</v>
      </c>
      <c r="AT149" s="240" t="s">
        <v>367</v>
      </c>
      <c r="AU149" s="240" t="s">
        <v>89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267</v>
      </c>
      <c r="BM149" s="240" t="s">
        <v>347</v>
      </c>
    </row>
    <row r="150" s="2" customFormat="1" ht="24.15" customHeight="1">
      <c r="A150" s="40"/>
      <c r="B150" s="41"/>
      <c r="C150" s="229" t="s">
        <v>318</v>
      </c>
      <c r="D150" s="229" t="s">
        <v>225</v>
      </c>
      <c r="E150" s="230" t="s">
        <v>4054</v>
      </c>
      <c r="F150" s="231" t="s">
        <v>4055</v>
      </c>
      <c r="G150" s="232" t="s">
        <v>477</v>
      </c>
      <c r="H150" s="233">
        <v>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267</v>
      </c>
      <c r="AT150" s="240" t="s">
        <v>225</v>
      </c>
      <c r="AU150" s="240" t="s">
        <v>89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267</v>
      </c>
      <c r="BM150" s="240" t="s">
        <v>388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4056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89</v>
      </c>
    </row>
    <row r="152" s="2" customFormat="1">
      <c r="A152" s="40"/>
      <c r="B152" s="41"/>
      <c r="C152" s="42"/>
      <c r="D152" s="249" t="s">
        <v>1184</v>
      </c>
      <c r="E152" s="42"/>
      <c r="F152" s="314" t="s">
        <v>4057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1184</v>
      </c>
      <c r="AU152" s="19" t="s">
        <v>89</v>
      </c>
    </row>
    <row r="153" s="2" customFormat="1" ht="16.5" customHeight="1">
      <c r="A153" s="40"/>
      <c r="B153" s="41"/>
      <c r="C153" s="229" t="s">
        <v>326</v>
      </c>
      <c r="D153" s="229" t="s">
        <v>225</v>
      </c>
      <c r="E153" s="230" t="s">
        <v>4058</v>
      </c>
      <c r="F153" s="231" t="s">
        <v>4059</v>
      </c>
      <c r="G153" s="232" t="s">
        <v>477</v>
      </c>
      <c r="H153" s="233">
        <v>1</v>
      </c>
      <c r="I153" s="234"/>
      <c r="J153" s="235">
        <f>ROUND(I153*H153,2)</f>
        <v>0</v>
      </c>
      <c r="K153" s="231" t="s">
        <v>229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267</v>
      </c>
      <c r="AT153" s="240" t="s">
        <v>225</v>
      </c>
      <c r="AU153" s="240" t="s">
        <v>89</v>
      </c>
      <c r="AY153" s="19" t="s">
        <v>222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87</v>
      </c>
      <c r="BK153" s="241">
        <f>ROUND(I153*H153,2)</f>
        <v>0</v>
      </c>
      <c r="BL153" s="19" t="s">
        <v>267</v>
      </c>
      <c r="BM153" s="240" t="s">
        <v>397</v>
      </c>
    </row>
    <row r="154" s="2" customFormat="1">
      <c r="A154" s="40"/>
      <c r="B154" s="41"/>
      <c r="C154" s="42"/>
      <c r="D154" s="242" t="s">
        <v>231</v>
      </c>
      <c r="E154" s="42"/>
      <c r="F154" s="243" t="s">
        <v>4060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231</v>
      </c>
      <c r="AU154" s="19" t="s">
        <v>89</v>
      </c>
    </row>
    <row r="155" s="2" customFormat="1" ht="24.15" customHeight="1">
      <c r="A155" s="40"/>
      <c r="B155" s="41"/>
      <c r="C155" s="229" t="s">
        <v>8</v>
      </c>
      <c r="D155" s="229" t="s">
        <v>225</v>
      </c>
      <c r="E155" s="230" t="s">
        <v>1274</v>
      </c>
      <c r="F155" s="231" t="s">
        <v>1275</v>
      </c>
      <c r="G155" s="232" t="s">
        <v>329</v>
      </c>
      <c r="H155" s="233">
        <v>0.044999999999999998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267</v>
      </c>
      <c r="AT155" s="240" t="s">
        <v>225</v>
      </c>
      <c r="AU155" s="240" t="s">
        <v>89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267</v>
      </c>
      <c r="BM155" s="240" t="s">
        <v>423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1277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89</v>
      </c>
    </row>
    <row r="157" s="12" customFormat="1" ht="25.92" customHeight="1">
      <c r="A157" s="12"/>
      <c r="B157" s="213"/>
      <c r="C157" s="214"/>
      <c r="D157" s="215" t="s">
        <v>79</v>
      </c>
      <c r="E157" s="216" t="s">
        <v>2399</v>
      </c>
      <c r="F157" s="216" t="s">
        <v>2400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SUM(P158:P166)</f>
        <v>0</v>
      </c>
      <c r="Q157" s="221"/>
      <c r="R157" s="222">
        <f>SUM(R158:R166)</f>
        <v>0</v>
      </c>
      <c r="S157" s="221"/>
      <c r="T157" s="22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114</v>
      </c>
      <c r="AT157" s="225" t="s">
        <v>79</v>
      </c>
      <c r="AU157" s="225" t="s">
        <v>80</v>
      </c>
      <c r="AY157" s="224" t="s">
        <v>222</v>
      </c>
      <c r="BK157" s="226">
        <f>SUM(BK158:BK166)</f>
        <v>0</v>
      </c>
    </row>
    <row r="158" s="2" customFormat="1" ht="16.5" customHeight="1">
      <c r="A158" s="40"/>
      <c r="B158" s="41"/>
      <c r="C158" s="229" t="s">
        <v>243</v>
      </c>
      <c r="D158" s="229" t="s">
        <v>225</v>
      </c>
      <c r="E158" s="230" t="s">
        <v>2961</v>
      </c>
      <c r="F158" s="231" t="s">
        <v>2962</v>
      </c>
      <c r="G158" s="232" t="s">
        <v>1198</v>
      </c>
      <c r="H158" s="233">
        <v>6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2418</v>
      </c>
      <c r="AT158" s="240" t="s">
        <v>225</v>
      </c>
      <c r="AU158" s="240" t="s">
        <v>87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2418</v>
      </c>
      <c r="BM158" s="240" t="s">
        <v>434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2963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87</v>
      </c>
    </row>
    <row r="160" s="14" customFormat="1">
      <c r="A160" s="14"/>
      <c r="B160" s="258"/>
      <c r="C160" s="259"/>
      <c r="D160" s="249" t="s">
        <v>233</v>
      </c>
      <c r="E160" s="260" t="s">
        <v>1</v>
      </c>
      <c r="F160" s="261" t="s">
        <v>4061</v>
      </c>
      <c r="G160" s="259"/>
      <c r="H160" s="262">
        <v>2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233</v>
      </c>
      <c r="AU160" s="268" t="s">
        <v>87</v>
      </c>
      <c r="AV160" s="14" t="s">
        <v>89</v>
      </c>
      <c r="AW160" s="14" t="s">
        <v>35</v>
      </c>
      <c r="AX160" s="14" t="s">
        <v>80</v>
      </c>
      <c r="AY160" s="268" t="s">
        <v>222</v>
      </c>
    </row>
    <row r="161" s="14" customFormat="1">
      <c r="A161" s="14"/>
      <c r="B161" s="258"/>
      <c r="C161" s="259"/>
      <c r="D161" s="249" t="s">
        <v>233</v>
      </c>
      <c r="E161" s="260" t="s">
        <v>1</v>
      </c>
      <c r="F161" s="261" t="s">
        <v>4062</v>
      </c>
      <c r="G161" s="259"/>
      <c r="H161" s="262">
        <v>4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233</v>
      </c>
      <c r="AU161" s="268" t="s">
        <v>87</v>
      </c>
      <c r="AV161" s="14" t="s">
        <v>89</v>
      </c>
      <c r="AW161" s="14" t="s">
        <v>35</v>
      </c>
      <c r="AX161" s="14" t="s">
        <v>80</v>
      </c>
      <c r="AY161" s="268" t="s">
        <v>222</v>
      </c>
    </row>
    <row r="162" s="15" customFormat="1">
      <c r="A162" s="15"/>
      <c r="B162" s="269"/>
      <c r="C162" s="270"/>
      <c r="D162" s="249" t="s">
        <v>233</v>
      </c>
      <c r="E162" s="271" t="s">
        <v>1</v>
      </c>
      <c r="F162" s="272" t="s">
        <v>242</v>
      </c>
      <c r="G162" s="270"/>
      <c r="H162" s="273">
        <v>6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233</v>
      </c>
      <c r="AU162" s="279" t="s">
        <v>87</v>
      </c>
      <c r="AV162" s="15" t="s">
        <v>114</v>
      </c>
      <c r="AW162" s="15" t="s">
        <v>35</v>
      </c>
      <c r="AX162" s="15" t="s">
        <v>87</v>
      </c>
      <c r="AY162" s="279" t="s">
        <v>222</v>
      </c>
    </row>
    <row r="163" s="2" customFormat="1" ht="21.75" customHeight="1">
      <c r="A163" s="40"/>
      <c r="B163" s="41"/>
      <c r="C163" s="229" t="s">
        <v>349</v>
      </c>
      <c r="D163" s="229" t="s">
        <v>225</v>
      </c>
      <c r="E163" s="230" t="s">
        <v>2768</v>
      </c>
      <c r="F163" s="231" t="s">
        <v>2769</v>
      </c>
      <c r="G163" s="232" t="s">
        <v>1198</v>
      </c>
      <c r="H163" s="233">
        <v>42.5</v>
      </c>
      <c r="I163" s="234"/>
      <c r="J163" s="235">
        <f>ROUND(I163*H163,2)</f>
        <v>0</v>
      </c>
      <c r="K163" s="231" t="s">
        <v>229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2418</v>
      </c>
      <c r="AT163" s="240" t="s">
        <v>225</v>
      </c>
      <c r="AU163" s="240" t="s">
        <v>87</v>
      </c>
      <c r="AY163" s="19" t="s">
        <v>222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87</v>
      </c>
      <c r="BK163" s="241">
        <f>ROUND(I163*H163,2)</f>
        <v>0</v>
      </c>
      <c r="BL163" s="19" t="s">
        <v>2418</v>
      </c>
      <c r="BM163" s="240" t="s">
        <v>443</v>
      </c>
    </row>
    <row r="164" s="2" customFormat="1">
      <c r="A164" s="40"/>
      <c r="B164" s="41"/>
      <c r="C164" s="42"/>
      <c r="D164" s="242" t="s">
        <v>231</v>
      </c>
      <c r="E164" s="42"/>
      <c r="F164" s="243" t="s">
        <v>2770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231</v>
      </c>
      <c r="AU164" s="19" t="s">
        <v>87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4063</v>
      </c>
      <c r="G165" s="259"/>
      <c r="H165" s="262">
        <v>42.5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87</v>
      </c>
      <c r="AV165" s="14" t="s">
        <v>89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42.5</v>
      </c>
      <c r="I166" s="274"/>
      <c r="J166" s="270"/>
      <c r="K166" s="270"/>
      <c r="L166" s="275"/>
      <c r="M166" s="315"/>
      <c r="N166" s="316"/>
      <c r="O166" s="316"/>
      <c r="P166" s="316"/>
      <c r="Q166" s="316"/>
      <c r="R166" s="316"/>
      <c r="S166" s="316"/>
      <c r="T166" s="31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87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NqUl/te3C0f3buuyCxHo8GDeHzU5X3p2Db0r85Z2ESnoyHQgMlFPsRukGIfJMGL1/XW1oBOl29SOYb35rq3cSQ==" hashValue="l/sR9e6wJxAxskEVzq8Bx6JKfkcBUMCDAEW/G/FECad2E6qdFgUA0VYsHAq2685WvbWWH5ayHch8GdjiVnwZvw==" algorithmName="SHA-512" password="CC35"/>
  <autoFilter ref="C126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1" r:id="rId1" display="https://podminky.urs.cz/item/CS_URS_2024_01/741420001"/>
    <hyperlink ref="F142" r:id="rId2" display="https://podminky.urs.cz/item/CS_URS_2024_01/741420022"/>
    <hyperlink ref="F145" r:id="rId3" display="https://podminky.urs.cz/item/CS_URS_2024_01/741420024"/>
    <hyperlink ref="F148" r:id="rId4" display="https://podminky.urs.cz/item/CS_URS_2024_01/741430002"/>
    <hyperlink ref="F151" r:id="rId5" display="https://podminky.urs.cz/item/CS_URS_2024_01/741810001"/>
    <hyperlink ref="F154" r:id="rId6" display="https://podminky.urs.cz/item/CS_URS_2024_01/741820001"/>
    <hyperlink ref="F156" r:id="rId7" display="https://podminky.urs.cz/item/CS_URS_2024_01/998741101"/>
    <hyperlink ref="F159" r:id="rId8" display="https://podminky.urs.cz/item/CS_URS_2024_01/HZS2232"/>
    <hyperlink ref="F164" r:id="rId9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4064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ROUND((SUM(BE130:BE255)),  2)</f>
        <v>0</v>
      </c>
      <c r="G37" s="40"/>
      <c r="H37" s="40"/>
      <c r="I37" s="167">
        <v>0.20999999999999999</v>
      </c>
      <c r="J37" s="166">
        <f>ROUND(((SUM(BE130:BE255))*I37),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ROUND((SUM(BF130:BF255)),  2)</f>
        <v>0</v>
      </c>
      <c r="G38" s="40"/>
      <c r="H38" s="40"/>
      <c r="I38" s="167">
        <v>0.12</v>
      </c>
      <c r="J38" s="166">
        <f>ROUND(((SUM(BF130:BF255))*I38),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ROUND((SUM(BG130:BG255)),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ROUND((SUM(BH130:BH255)),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ROUND((SUM(BI130:BI255)),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D.1.4.4.3 -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189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4065</v>
      </c>
      <c r="E103" s="199"/>
      <c r="F103" s="199"/>
      <c r="G103" s="199"/>
      <c r="H103" s="199"/>
      <c r="I103" s="199"/>
      <c r="J103" s="200">
        <f>J133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4066</v>
      </c>
      <c r="E104" s="199"/>
      <c r="F104" s="199"/>
      <c r="G104" s="199"/>
      <c r="H104" s="199"/>
      <c r="I104" s="199"/>
      <c r="J104" s="200">
        <f>J218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4067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207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Výstavba výjezdové základny ZZS KVK v Lubech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150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151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152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22" t="s">
        <v>2612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2967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D.1.4.4.3 - Fotovoltaika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>Luby</v>
      </c>
      <c r="G124" s="42"/>
      <c r="H124" s="42"/>
      <c r="I124" s="34" t="s">
        <v>22</v>
      </c>
      <c r="J124" s="81" t="str">
        <f>IF(J16="","",J16)</f>
        <v>29. 5. 2024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Zdravotnická záchranná služba KVK, p. o.</v>
      </c>
      <c r="G126" s="42"/>
      <c r="H126" s="42"/>
      <c r="I126" s="34" t="s">
        <v>31</v>
      </c>
      <c r="J126" s="38" t="str">
        <f>E25</f>
        <v>PR architekti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29</v>
      </c>
      <c r="D127" s="42"/>
      <c r="E127" s="42"/>
      <c r="F127" s="29" t="str">
        <f>IF(E22="","",E22)</f>
        <v>Vyplň údaj</v>
      </c>
      <c r="G127" s="42"/>
      <c r="H127" s="42"/>
      <c r="I127" s="34" t="s">
        <v>36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208</v>
      </c>
      <c r="D129" s="205" t="s">
        <v>65</v>
      </c>
      <c r="E129" s="205" t="s">
        <v>61</v>
      </c>
      <c r="F129" s="205" t="s">
        <v>62</v>
      </c>
      <c r="G129" s="205" t="s">
        <v>209</v>
      </c>
      <c r="H129" s="205" t="s">
        <v>210</v>
      </c>
      <c r="I129" s="205" t="s">
        <v>211</v>
      </c>
      <c r="J129" s="205" t="s">
        <v>156</v>
      </c>
      <c r="K129" s="206" t="s">
        <v>212</v>
      </c>
      <c r="L129" s="207"/>
      <c r="M129" s="102" t="s">
        <v>1</v>
      </c>
      <c r="N129" s="103" t="s">
        <v>44</v>
      </c>
      <c r="O129" s="103" t="s">
        <v>213</v>
      </c>
      <c r="P129" s="103" t="s">
        <v>214</v>
      </c>
      <c r="Q129" s="103" t="s">
        <v>215</v>
      </c>
      <c r="R129" s="103" t="s">
        <v>216</v>
      </c>
      <c r="S129" s="103" t="s">
        <v>217</v>
      </c>
      <c r="T129" s="104" t="s">
        <v>218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219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P131+P250</f>
        <v>0</v>
      </c>
      <c r="Q130" s="106"/>
      <c r="R130" s="210">
        <f>R131+R250</f>
        <v>0.80496539999999994</v>
      </c>
      <c r="S130" s="106"/>
      <c r="T130" s="211">
        <f>T131+T250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79</v>
      </c>
      <c r="AU130" s="19" t="s">
        <v>158</v>
      </c>
      <c r="BK130" s="212">
        <f>BK131+BK250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1008</v>
      </c>
      <c r="F131" s="216" t="s">
        <v>1009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0.80496539999999994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89</v>
      </c>
      <c r="AT131" s="225" t="s">
        <v>79</v>
      </c>
      <c r="AU131" s="225" t="s">
        <v>80</v>
      </c>
      <c r="AY131" s="224" t="s">
        <v>222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1241</v>
      </c>
      <c r="F132" s="227" t="s">
        <v>1242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P133+P218+P244</f>
        <v>0</v>
      </c>
      <c r="Q132" s="221"/>
      <c r="R132" s="222">
        <f>R133+R218+R244</f>
        <v>0.80496539999999994</v>
      </c>
      <c r="S132" s="221"/>
      <c r="T132" s="223">
        <f>T133+T218+T244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89</v>
      </c>
      <c r="AT132" s="225" t="s">
        <v>79</v>
      </c>
      <c r="AU132" s="225" t="s">
        <v>87</v>
      </c>
      <c r="AY132" s="224" t="s">
        <v>222</v>
      </c>
      <c r="BK132" s="226">
        <f>BK133+BK218+BK244</f>
        <v>0</v>
      </c>
    </row>
    <row r="133" s="12" customFormat="1" ht="20.88" customHeight="1">
      <c r="A133" s="12"/>
      <c r="B133" s="213"/>
      <c r="C133" s="214"/>
      <c r="D133" s="215" t="s">
        <v>79</v>
      </c>
      <c r="E133" s="227" t="s">
        <v>4068</v>
      </c>
      <c r="F133" s="227" t="s">
        <v>126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SUM(P134:P217)</f>
        <v>0</v>
      </c>
      <c r="Q133" s="221"/>
      <c r="R133" s="222">
        <f>SUM(R134:R217)</f>
        <v>0.79929539999999999</v>
      </c>
      <c r="S133" s="221"/>
      <c r="T133" s="223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87</v>
      </c>
      <c r="AT133" s="225" t="s">
        <v>79</v>
      </c>
      <c r="AU133" s="225" t="s">
        <v>89</v>
      </c>
      <c r="AY133" s="224" t="s">
        <v>222</v>
      </c>
      <c r="BK133" s="226">
        <f>SUM(BK134:BK217)</f>
        <v>0</v>
      </c>
    </row>
    <row r="134" s="2" customFormat="1" ht="24.15" customHeight="1">
      <c r="A134" s="40"/>
      <c r="B134" s="41"/>
      <c r="C134" s="229" t="s">
        <v>87</v>
      </c>
      <c r="D134" s="229" t="s">
        <v>225</v>
      </c>
      <c r="E134" s="230" t="s">
        <v>3828</v>
      </c>
      <c r="F134" s="231" t="s">
        <v>3829</v>
      </c>
      <c r="G134" s="232" t="s">
        <v>526</v>
      </c>
      <c r="H134" s="233">
        <v>26</v>
      </c>
      <c r="I134" s="234"/>
      <c r="J134" s="235">
        <f>ROUND(I134*H134,2)</f>
        <v>0</v>
      </c>
      <c r="K134" s="231" t="s">
        <v>229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114</v>
      </c>
      <c r="AT134" s="240" t="s">
        <v>225</v>
      </c>
      <c r="AU134" s="240" t="s">
        <v>14</v>
      </c>
      <c r="AY134" s="19" t="s">
        <v>222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87</v>
      </c>
      <c r="BK134" s="241">
        <f>ROUND(I134*H134,2)</f>
        <v>0</v>
      </c>
      <c r="BL134" s="19" t="s">
        <v>114</v>
      </c>
      <c r="BM134" s="240" t="s">
        <v>89</v>
      </c>
    </row>
    <row r="135" s="2" customFormat="1">
      <c r="A135" s="40"/>
      <c r="B135" s="41"/>
      <c r="C135" s="42"/>
      <c r="D135" s="242" t="s">
        <v>231</v>
      </c>
      <c r="E135" s="42"/>
      <c r="F135" s="243" t="s">
        <v>3830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231</v>
      </c>
      <c r="AU135" s="19" t="s">
        <v>14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234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3702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237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14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4" customFormat="1">
      <c r="A139" s="14"/>
      <c r="B139" s="258"/>
      <c r="C139" s="259"/>
      <c r="D139" s="249" t="s">
        <v>233</v>
      </c>
      <c r="E139" s="260" t="s">
        <v>1</v>
      </c>
      <c r="F139" s="261" t="s">
        <v>3860</v>
      </c>
      <c r="G139" s="259"/>
      <c r="H139" s="262">
        <v>26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233</v>
      </c>
      <c r="AU139" s="268" t="s">
        <v>14</v>
      </c>
      <c r="AV139" s="14" t="s">
        <v>89</v>
      </c>
      <c r="AW139" s="14" t="s">
        <v>35</v>
      </c>
      <c r="AX139" s="14" t="s">
        <v>80</v>
      </c>
      <c r="AY139" s="268" t="s">
        <v>222</v>
      </c>
    </row>
    <row r="140" s="15" customFormat="1">
      <c r="A140" s="15"/>
      <c r="B140" s="269"/>
      <c r="C140" s="270"/>
      <c r="D140" s="249" t="s">
        <v>233</v>
      </c>
      <c r="E140" s="271" t="s">
        <v>1</v>
      </c>
      <c r="F140" s="272" t="s">
        <v>242</v>
      </c>
      <c r="G140" s="270"/>
      <c r="H140" s="273">
        <v>26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233</v>
      </c>
      <c r="AU140" s="279" t="s">
        <v>14</v>
      </c>
      <c r="AV140" s="15" t="s">
        <v>114</v>
      </c>
      <c r="AW140" s="15" t="s">
        <v>35</v>
      </c>
      <c r="AX140" s="15" t="s">
        <v>87</v>
      </c>
      <c r="AY140" s="279" t="s">
        <v>222</v>
      </c>
    </row>
    <row r="141" s="2" customFormat="1" ht="24.15" customHeight="1">
      <c r="A141" s="40"/>
      <c r="B141" s="41"/>
      <c r="C141" s="280" t="s">
        <v>89</v>
      </c>
      <c r="D141" s="280" t="s">
        <v>367</v>
      </c>
      <c r="E141" s="281" t="s">
        <v>3831</v>
      </c>
      <c r="F141" s="282" t="s">
        <v>3832</v>
      </c>
      <c r="G141" s="283" t="s">
        <v>526</v>
      </c>
      <c r="H141" s="284">
        <v>29.899999999999999</v>
      </c>
      <c r="I141" s="285"/>
      <c r="J141" s="286">
        <f>ROUND(I141*H141,2)</f>
        <v>0</v>
      </c>
      <c r="K141" s="282" t="s">
        <v>229</v>
      </c>
      <c r="L141" s="287"/>
      <c r="M141" s="288" t="s">
        <v>1</v>
      </c>
      <c r="N141" s="289" t="s">
        <v>45</v>
      </c>
      <c r="O141" s="93"/>
      <c r="P141" s="238">
        <f>O141*H141</f>
        <v>0</v>
      </c>
      <c r="Q141" s="238">
        <v>6.9999999999999994E-05</v>
      </c>
      <c r="R141" s="238">
        <f>Q141*H141</f>
        <v>0.0020929999999999998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299</v>
      </c>
      <c r="AT141" s="240" t="s">
        <v>367</v>
      </c>
      <c r="AU141" s="240" t="s">
        <v>14</v>
      </c>
      <c r="AY141" s="19" t="s">
        <v>222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87</v>
      </c>
      <c r="BK141" s="241">
        <f>ROUND(I141*H141,2)</f>
        <v>0</v>
      </c>
      <c r="BL141" s="19" t="s">
        <v>114</v>
      </c>
      <c r="BM141" s="240" t="s">
        <v>114</v>
      </c>
    </row>
    <row r="142" s="14" customFormat="1">
      <c r="A142" s="14"/>
      <c r="B142" s="258"/>
      <c r="C142" s="259"/>
      <c r="D142" s="249" t="s">
        <v>233</v>
      </c>
      <c r="E142" s="260" t="s">
        <v>1</v>
      </c>
      <c r="F142" s="261" t="s">
        <v>4069</v>
      </c>
      <c r="G142" s="259"/>
      <c r="H142" s="262">
        <v>29.899999999999999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233</v>
      </c>
      <c r="AU142" s="268" t="s">
        <v>14</v>
      </c>
      <c r="AV142" s="14" t="s">
        <v>89</v>
      </c>
      <c r="AW142" s="14" t="s">
        <v>35</v>
      </c>
      <c r="AX142" s="14" t="s">
        <v>80</v>
      </c>
      <c r="AY142" s="268" t="s">
        <v>222</v>
      </c>
    </row>
    <row r="143" s="15" customFormat="1">
      <c r="A143" s="15"/>
      <c r="B143" s="269"/>
      <c r="C143" s="270"/>
      <c r="D143" s="249" t="s">
        <v>233</v>
      </c>
      <c r="E143" s="271" t="s">
        <v>1</v>
      </c>
      <c r="F143" s="272" t="s">
        <v>242</v>
      </c>
      <c r="G143" s="270"/>
      <c r="H143" s="273">
        <v>29.899999999999999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233</v>
      </c>
      <c r="AU143" s="279" t="s">
        <v>14</v>
      </c>
      <c r="AV143" s="15" t="s">
        <v>114</v>
      </c>
      <c r="AW143" s="15" t="s">
        <v>35</v>
      </c>
      <c r="AX143" s="15" t="s">
        <v>87</v>
      </c>
      <c r="AY143" s="279" t="s">
        <v>222</v>
      </c>
    </row>
    <row r="144" s="2" customFormat="1" ht="24.15" customHeight="1">
      <c r="A144" s="40"/>
      <c r="B144" s="41"/>
      <c r="C144" s="229" t="s">
        <v>14</v>
      </c>
      <c r="D144" s="229" t="s">
        <v>225</v>
      </c>
      <c r="E144" s="230" t="s">
        <v>4070</v>
      </c>
      <c r="F144" s="231" t="s">
        <v>4071</v>
      </c>
      <c r="G144" s="232" t="s">
        <v>526</v>
      </c>
      <c r="H144" s="233">
        <v>20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114</v>
      </c>
      <c r="AT144" s="240" t="s">
        <v>225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283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4072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14</v>
      </c>
    </row>
    <row r="146" s="13" customFormat="1">
      <c r="A146" s="13"/>
      <c r="B146" s="247"/>
      <c r="C146" s="248"/>
      <c r="D146" s="249" t="s">
        <v>233</v>
      </c>
      <c r="E146" s="250" t="s">
        <v>1</v>
      </c>
      <c r="F146" s="251" t="s">
        <v>234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233</v>
      </c>
      <c r="AU146" s="257" t="s">
        <v>14</v>
      </c>
      <c r="AV146" s="13" t="s">
        <v>87</v>
      </c>
      <c r="AW146" s="13" t="s">
        <v>35</v>
      </c>
      <c r="AX146" s="13" t="s">
        <v>80</v>
      </c>
      <c r="AY146" s="257" t="s">
        <v>222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3702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237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2374</v>
      </c>
      <c r="G149" s="259"/>
      <c r="H149" s="262">
        <v>20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14</v>
      </c>
      <c r="AV149" s="14" t="s">
        <v>89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20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2" customFormat="1" ht="24.15" customHeight="1">
      <c r="A151" s="40"/>
      <c r="B151" s="41"/>
      <c r="C151" s="280" t="s">
        <v>114</v>
      </c>
      <c r="D151" s="280" t="s">
        <v>367</v>
      </c>
      <c r="E151" s="281" t="s">
        <v>4073</v>
      </c>
      <c r="F151" s="282" t="s">
        <v>4074</v>
      </c>
      <c r="G151" s="283" t="s">
        <v>526</v>
      </c>
      <c r="H151" s="284">
        <v>23</v>
      </c>
      <c r="I151" s="285"/>
      <c r="J151" s="286">
        <f>ROUND(I151*H151,2)</f>
        <v>0</v>
      </c>
      <c r="K151" s="282" t="s">
        <v>229</v>
      </c>
      <c r="L151" s="287"/>
      <c r="M151" s="288" t="s">
        <v>1</v>
      </c>
      <c r="N151" s="289" t="s">
        <v>45</v>
      </c>
      <c r="O151" s="93"/>
      <c r="P151" s="238">
        <f>O151*H151</f>
        <v>0</v>
      </c>
      <c r="Q151" s="238">
        <v>0.00011</v>
      </c>
      <c r="R151" s="238">
        <f>Q151*H151</f>
        <v>0.0025300000000000001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299</v>
      </c>
      <c r="AT151" s="240" t="s">
        <v>367</v>
      </c>
      <c r="AU151" s="240" t="s">
        <v>14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299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4075</v>
      </c>
      <c r="G152" s="259"/>
      <c r="H152" s="262">
        <v>23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14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23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14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33" customHeight="1">
      <c r="A154" s="40"/>
      <c r="B154" s="41"/>
      <c r="C154" s="229" t="s">
        <v>276</v>
      </c>
      <c r="D154" s="229" t="s">
        <v>225</v>
      </c>
      <c r="E154" s="230" t="s">
        <v>4076</v>
      </c>
      <c r="F154" s="231" t="s">
        <v>4077</v>
      </c>
      <c r="G154" s="232" t="s">
        <v>526</v>
      </c>
      <c r="H154" s="233">
        <v>250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114</v>
      </c>
      <c r="AT154" s="240" t="s">
        <v>225</v>
      </c>
      <c r="AU154" s="240" t="s">
        <v>14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114</v>
      </c>
      <c r="BM154" s="240" t="s">
        <v>318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4078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14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234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3702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237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357</v>
      </c>
      <c r="G159" s="259"/>
      <c r="H159" s="262">
        <v>250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250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21.75" customHeight="1">
      <c r="A161" s="40"/>
      <c r="B161" s="41"/>
      <c r="C161" s="280" t="s">
        <v>283</v>
      </c>
      <c r="D161" s="280" t="s">
        <v>367</v>
      </c>
      <c r="E161" s="281" t="s">
        <v>4079</v>
      </c>
      <c r="F161" s="282" t="s">
        <v>4080</v>
      </c>
      <c r="G161" s="283" t="s">
        <v>526</v>
      </c>
      <c r="H161" s="284">
        <v>300</v>
      </c>
      <c r="I161" s="285"/>
      <c r="J161" s="286">
        <f>ROUND(I161*H161,2)</f>
        <v>0</v>
      </c>
      <c r="K161" s="282" t="s">
        <v>229</v>
      </c>
      <c r="L161" s="287"/>
      <c r="M161" s="288" t="s">
        <v>1</v>
      </c>
      <c r="N161" s="289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299</v>
      </c>
      <c r="AT161" s="240" t="s">
        <v>367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8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4081</v>
      </c>
      <c r="G162" s="259"/>
      <c r="H162" s="262">
        <v>300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300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33" customHeight="1">
      <c r="A164" s="40"/>
      <c r="B164" s="41"/>
      <c r="C164" s="229" t="s">
        <v>293</v>
      </c>
      <c r="D164" s="229" t="s">
        <v>225</v>
      </c>
      <c r="E164" s="230" t="s">
        <v>4082</v>
      </c>
      <c r="F164" s="231" t="s">
        <v>4083</v>
      </c>
      <c r="G164" s="232" t="s">
        <v>526</v>
      </c>
      <c r="H164" s="233">
        <v>20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114</v>
      </c>
      <c r="AT164" s="240" t="s">
        <v>225</v>
      </c>
      <c r="AU164" s="240" t="s">
        <v>14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349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4084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234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3702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14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2374</v>
      </c>
      <c r="G169" s="259"/>
      <c r="H169" s="262">
        <v>20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24.15" customHeight="1">
      <c r="A171" s="40"/>
      <c r="B171" s="41"/>
      <c r="C171" s="280" t="s">
        <v>299</v>
      </c>
      <c r="D171" s="280" t="s">
        <v>367</v>
      </c>
      <c r="E171" s="281" t="s">
        <v>4085</v>
      </c>
      <c r="F171" s="282" t="s">
        <v>4086</v>
      </c>
      <c r="G171" s="283" t="s">
        <v>526</v>
      </c>
      <c r="H171" s="284">
        <v>23</v>
      </c>
      <c r="I171" s="285"/>
      <c r="J171" s="286">
        <f>ROUND(I171*H171,2)</f>
        <v>0</v>
      </c>
      <c r="K171" s="282" t="s">
        <v>229</v>
      </c>
      <c r="L171" s="287"/>
      <c r="M171" s="288" t="s">
        <v>1</v>
      </c>
      <c r="N171" s="289" t="s">
        <v>45</v>
      </c>
      <c r="O171" s="93"/>
      <c r="P171" s="238">
        <f>O171*H171</f>
        <v>0</v>
      </c>
      <c r="Q171" s="238">
        <v>0.00021000000000000001</v>
      </c>
      <c r="R171" s="238">
        <f>Q171*H171</f>
        <v>0.0048300000000000001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299</v>
      </c>
      <c r="AT171" s="240" t="s">
        <v>367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114</v>
      </c>
      <c r="BM171" s="240" t="s">
        <v>267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4075</v>
      </c>
      <c r="G172" s="259"/>
      <c r="H172" s="262">
        <v>23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23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24.15" customHeight="1">
      <c r="A174" s="40"/>
      <c r="B174" s="41"/>
      <c r="C174" s="229" t="s">
        <v>305</v>
      </c>
      <c r="D174" s="229" t="s">
        <v>225</v>
      </c>
      <c r="E174" s="230" t="s">
        <v>4087</v>
      </c>
      <c r="F174" s="231" t="s">
        <v>4088</v>
      </c>
      <c r="G174" s="232" t="s">
        <v>477</v>
      </c>
      <c r="H174" s="233">
        <v>5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347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4089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2" customFormat="1" ht="24.15" customHeight="1">
      <c r="A176" s="40"/>
      <c r="B176" s="41"/>
      <c r="C176" s="229" t="s">
        <v>318</v>
      </c>
      <c r="D176" s="229" t="s">
        <v>225</v>
      </c>
      <c r="E176" s="230" t="s">
        <v>4090</v>
      </c>
      <c r="F176" s="231" t="s">
        <v>4091</v>
      </c>
      <c r="G176" s="232" t="s">
        <v>526</v>
      </c>
      <c r="H176" s="233">
        <v>127.76000000000001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388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4092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14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234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3702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237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4093</v>
      </c>
      <c r="G181" s="259"/>
      <c r="H181" s="262">
        <v>127.76000000000001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14</v>
      </c>
      <c r="AV181" s="14" t="s">
        <v>89</v>
      </c>
      <c r="AW181" s="14" t="s">
        <v>35</v>
      </c>
      <c r="AX181" s="14" t="s">
        <v>80</v>
      </c>
      <c r="AY181" s="268" t="s">
        <v>222</v>
      </c>
    </row>
    <row r="182" s="15" customFormat="1">
      <c r="A182" s="15"/>
      <c r="B182" s="269"/>
      <c r="C182" s="270"/>
      <c r="D182" s="249" t="s">
        <v>233</v>
      </c>
      <c r="E182" s="271" t="s">
        <v>1</v>
      </c>
      <c r="F182" s="272" t="s">
        <v>242</v>
      </c>
      <c r="G182" s="270"/>
      <c r="H182" s="273">
        <v>127.76000000000001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233</v>
      </c>
      <c r="AU182" s="279" t="s">
        <v>14</v>
      </c>
      <c r="AV182" s="15" t="s">
        <v>114</v>
      </c>
      <c r="AW182" s="15" t="s">
        <v>35</v>
      </c>
      <c r="AX182" s="15" t="s">
        <v>87</v>
      </c>
      <c r="AY182" s="279" t="s">
        <v>222</v>
      </c>
    </row>
    <row r="183" s="2" customFormat="1" ht="21.75" customHeight="1">
      <c r="A183" s="40"/>
      <c r="B183" s="41"/>
      <c r="C183" s="280" t="s">
        <v>326</v>
      </c>
      <c r="D183" s="280" t="s">
        <v>367</v>
      </c>
      <c r="E183" s="281" t="s">
        <v>4094</v>
      </c>
      <c r="F183" s="282" t="s">
        <v>4095</v>
      </c>
      <c r="G183" s="283" t="s">
        <v>526</v>
      </c>
      <c r="H183" s="284">
        <v>134.148</v>
      </c>
      <c r="I183" s="285"/>
      <c r="J183" s="286">
        <f>ROUND(I183*H183,2)</f>
        <v>0</v>
      </c>
      <c r="K183" s="282" t="s">
        <v>229</v>
      </c>
      <c r="L183" s="287"/>
      <c r="M183" s="288" t="s">
        <v>1</v>
      </c>
      <c r="N183" s="289" t="s">
        <v>45</v>
      </c>
      <c r="O183" s="93"/>
      <c r="P183" s="238">
        <f>O183*H183</f>
        <v>0</v>
      </c>
      <c r="Q183" s="238">
        <v>0.0012999999999999999</v>
      </c>
      <c r="R183" s="238">
        <f>Q183*H183</f>
        <v>0.17439239999999998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299</v>
      </c>
      <c r="AT183" s="240" t="s">
        <v>367</v>
      </c>
      <c r="AU183" s="240" t="s">
        <v>14</v>
      </c>
      <c r="AY183" s="19" t="s">
        <v>222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87</v>
      </c>
      <c r="BK183" s="241">
        <f>ROUND(I183*H183,2)</f>
        <v>0</v>
      </c>
      <c r="BL183" s="19" t="s">
        <v>114</v>
      </c>
      <c r="BM183" s="240" t="s">
        <v>397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4096</v>
      </c>
      <c r="G184" s="259"/>
      <c r="H184" s="262">
        <v>134.148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134.148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16.5" customHeight="1">
      <c r="A186" s="40"/>
      <c r="B186" s="41"/>
      <c r="C186" s="280" t="s">
        <v>8</v>
      </c>
      <c r="D186" s="280" t="s">
        <v>367</v>
      </c>
      <c r="E186" s="281" t="s">
        <v>4097</v>
      </c>
      <c r="F186" s="282" t="s">
        <v>4098</v>
      </c>
      <c r="G186" s="283" t="s">
        <v>477</v>
      </c>
      <c r="H186" s="284">
        <v>32</v>
      </c>
      <c r="I186" s="285"/>
      <c r="J186" s="286">
        <f>ROUND(I186*H186,2)</f>
        <v>0</v>
      </c>
      <c r="K186" s="282" t="s">
        <v>229</v>
      </c>
      <c r="L186" s="287"/>
      <c r="M186" s="288" t="s">
        <v>1</v>
      </c>
      <c r="N186" s="289" t="s">
        <v>45</v>
      </c>
      <c r="O186" s="93"/>
      <c r="P186" s="238">
        <f>O186*H186</f>
        <v>0</v>
      </c>
      <c r="Q186" s="238">
        <v>0.00020000000000000001</v>
      </c>
      <c r="R186" s="238">
        <f>Q186*H186</f>
        <v>0.0064000000000000003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299</v>
      </c>
      <c r="AT186" s="240" t="s">
        <v>367</v>
      </c>
      <c r="AU186" s="240" t="s">
        <v>14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114</v>
      </c>
      <c r="BM186" s="240" t="s">
        <v>412</v>
      </c>
    </row>
    <row r="187" s="2" customFormat="1" ht="24.15" customHeight="1">
      <c r="A187" s="40"/>
      <c r="B187" s="41"/>
      <c r="C187" s="229" t="s">
        <v>243</v>
      </c>
      <c r="D187" s="229" t="s">
        <v>225</v>
      </c>
      <c r="E187" s="230" t="s">
        <v>4099</v>
      </c>
      <c r="F187" s="231" t="s">
        <v>4100</v>
      </c>
      <c r="G187" s="232" t="s">
        <v>477</v>
      </c>
      <c r="H187" s="233">
        <v>32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423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4101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14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234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3702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14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237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14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4102</v>
      </c>
      <c r="G192" s="259"/>
      <c r="H192" s="262">
        <v>32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14</v>
      </c>
      <c r="AV192" s="14" t="s">
        <v>89</v>
      </c>
      <c r="AW192" s="14" t="s">
        <v>35</v>
      </c>
      <c r="AX192" s="14" t="s">
        <v>80</v>
      </c>
      <c r="AY192" s="268" t="s">
        <v>222</v>
      </c>
    </row>
    <row r="193" s="15" customFormat="1">
      <c r="A193" s="15"/>
      <c r="B193" s="269"/>
      <c r="C193" s="270"/>
      <c r="D193" s="249" t="s">
        <v>233</v>
      </c>
      <c r="E193" s="271" t="s">
        <v>1</v>
      </c>
      <c r="F193" s="272" t="s">
        <v>242</v>
      </c>
      <c r="G193" s="270"/>
      <c r="H193" s="273">
        <v>32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233</v>
      </c>
      <c r="AU193" s="279" t="s">
        <v>14</v>
      </c>
      <c r="AV193" s="15" t="s">
        <v>114</v>
      </c>
      <c r="AW193" s="15" t="s">
        <v>35</v>
      </c>
      <c r="AX193" s="15" t="s">
        <v>87</v>
      </c>
      <c r="AY193" s="279" t="s">
        <v>222</v>
      </c>
    </row>
    <row r="194" s="2" customFormat="1" ht="16.5" customHeight="1">
      <c r="A194" s="40"/>
      <c r="B194" s="41"/>
      <c r="C194" s="280" t="s">
        <v>349</v>
      </c>
      <c r="D194" s="280" t="s">
        <v>367</v>
      </c>
      <c r="E194" s="281" t="s">
        <v>4103</v>
      </c>
      <c r="F194" s="282" t="s">
        <v>4104</v>
      </c>
      <c r="G194" s="283" t="s">
        <v>477</v>
      </c>
      <c r="H194" s="284">
        <v>32</v>
      </c>
      <c r="I194" s="285"/>
      <c r="J194" s="286">
        <f>ROUND(I194*H194,2)</f>
        <v>0</v>
      </c>
      <c r="K194" s="282" t="s">
        <v>229</v>
      </c>
      <c r="L194" s="287"/>
      <c r="M194" s="288" t="s">
        <v>1</v>
      </c>
      <c r="N194" s="289" t="s">
        <v>45</v>
      </c>
      <c r="O194" s="93"/>
      <c r="P194" s="238">
        <f>O194*H194</f>
        <v>0</v>
      </c>
      <c r="Q194" s="238">
        <v>0.0184</v>
      </c>
      <c r="R194" s="238">
        <f>Q194*H194</f>
        <v>0.58879999999999999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299</v>
      </c>
      <c r="AT194" s="240" t="s">
        <v>367</v>
      </c>
      <c r="AU194" s="240" t="s">
        <v>14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4105</v>
      </c>
    </row>
    <row r="195" s="2" customFormat="1" ht="37.8" customHeight="1">
      <c r="A195" s="40"/>
      <c r="B195" s="41"/>
      <c r="C195" s="229" t="s">
        <v>361</v>
      </c>
      <c r="D195" s="229" t="s">
        <v>225</v>
      </c>
      <c r="E195" s="230" t="s">
        <v>4106</v>
      </c>
      <c r="F195" s="231" t="s">
        <v>4107</v>
      </c>
      <c r="G195" s="232" t="s">
        <v>477</v>
      </c>
      <c r="H195" s="233">
        <v>1</v>
      </c>
      <c r="I195" s="234"/>
      <c r="J195" s="235">
        <f>ROUND(I195*H195,2)</f>
        <v>0</v>
      </c>
      <c r="K195" s="231" t="s">
        <v>229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114</v>
      </c>
      <c r="AT195" s="240" t="s">
        <v>225</v>
      </c>
      <c r="AU195" s="240" t="s">
        <v>14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443</v>
      </c>
    </row>
    <row r="196" s="2" customFormat="1">
      <c r="A196" s="40"/>
      <c r="B196" s="41"/>
      <c r="C196" s="42"/>
      <c r="D196" s="242" t="s">
        <v>231</v>
      </c>
      <c r="E196" s="42"/>
      <c r="F196" s="243" t="s">
        <v>4108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231</v>
      </c>
      <c r="AU196" s="19" t="s">
        <v>14</v>
      </c>
    </row>
    <row r="197" s="2" customFormat="1">
      <c r="A197" s="40"/>
      <c r="B197" s="41"/>
      <c r="C197" s="42"/>
      <c r="D197" s="249" t="s">
        <v>1184</v>
      </c>
      <c r="E197" s="42"/>
      <c r="F197" s="314" t="s">
        <v>4109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1184</v>
      </c>
      <c r="AU197" s="19" t="s">
        <v>14</v>
      </c>
    </row>
    <row r="198" s="2" customFormat="1" ht="24.15" customHeight="1">
      <c r="A198" s="40"/>
      <c r="B198" s="41"/>
      <c r="C198" s="280" t="s">
        <v>267</v>
      </c>
      <c r="D198" s="280" t="s">
        <v>367</v>
      </c>
      <c r="E198" s="281" t="s">
        <v>4110</v>
      </c>
      <c r="F198" s="282" t="s">
        <v>4111</v>
      </c>
      <c r="G198" s="283" t="s">
        <v>477</v>
      </c>
      <c r="H198" s="284">
        <v>1</v>
      </c>
      <c r="I198" s="285"/>
      <c r="J198" s="286">
        <f>ROUND(I198*H198,2)</f>
        <v>0</v>
      </c>
      <c r="K198" s="282" t="s">
        <v>229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0.02</v>
      </c>
      <c r="R198" s="238">
        <f>Q198*H198</f>
        <v>0.02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299</v>
      </c>
      <c r="AT198" s="240" t="s">
        <v>367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4112</v>
      </c>
    </row>
    <row r="199" s="2" customFormat="1" ht="24.15" customHeight="1">
      <c r="A199" s="40"/>
      <c r="B199" s="41"/>
      <c r="C199" s="229" t="s">
        <v>316</v>
      </c>
      <c r="D199" s="229" t="s">
        <v>225</v>
      </c>
      <c r="E199" s="230" t="s">
        <v>4113</v>
      </c>
      <c r="F199" s="231" t="s">
        <v>4114</v>
      </c>
      <c r="G199" s="232" t="s">
        <v>477</v>
      </c>
      <c r="H199" s="233">
        <v>1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481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4115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14</v>
      </c>
    </row>
    <row r="201" s="2" customFormat="1">
      <c r="A201" s="40"/>
      <c r="B201" s="41"/>
      <c r="C201" s="42"/>
      <c r="D201" s="249" t="s">
        <v>1184</v>
      </c>
      <c r="E201" s="42"/>
      <c r="F201" s="314" t="s">
        <v>4116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1184</v>
      </c>
      <c r="AU201" s="19" t="s">
        <v>14</v>
      </c>
    </row>
    <row r="202" s="2" customFormat="1" ht="44.25" customHeight="1">
      <c r="A202" s="40"/>
      <c r="B202" s="41"/>
      <c r="C202" s="280" t="s">
        <v>347</v>
      </c>
      <c r="D202" s="280" t="s">
        <v>367</v>
      </c>
      <c r="E202" s="281" t="s">
        <v>4117</v>
      </c>
      <c r="F202" s="282" t="s">
        <v>4118</v>
      </c>
      <c r="G202" s="283" t="s">
        <v>477</v>
      </c>
      <c r="H202" s="284">
        <v>1</v>
      </c>
      <c r="I202" s="285"/>
      <c r="J202" s="286">
        <f>ROUND(I202*H202,2)</f>
        <v>0</v>
      </c>
      <c r="K202" s="282" t="s">
        <v>229</v>
      </c>
      <c r="L202" s="287"/>
      <c r="M202" s="288" t="s">
        <v>1</v>
      </c>
      <c r="N202" s="289" t="s">
        <v>45</v>
      </c>
      <c r="O202" s="93"/>
      <c r="P202" s="238">
        <f>O202*H202</f>
        <v>0</v>
      </c>
      <c r="Q202" s="238">
        <v>0.00025000000000000001</v>
      </c>
      <c r="R202" s="238">
        <f>Q202*H202</f>
        <v>0.00025000000000000001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299</v>
      </c>
      <c r="AT202" s="240" t="s">
        <v>367</v>
      </c>
      <c r="AU202" s="240" t="s">
        <v>14</v>
      </c>
      <c r="AY202" s="19" t="s">
        <v>222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87</v>
      </c>
      <c r="BK202" s="241">
        <f>ROUND(I202*H202,2)</f>
        <v>0</v>
      </c>
      <c r="BL202" s="19" t="s">
        <v>114</v>
      </c>
      <c r="BM202" s="240" t="s">
        <v>491</v>
      </c>
    </row>
    <row r="203" s="2" customFormat="1" ht="24.15" customHeight="1">
      <c r="A203" s="40"/>
      <c r="B203" s="41"/>
      <c r="C203" s="229" t="s">
        <v>381</v>
      </c>
      <c r="D203" s="229" t="s">
        <v>225</v>
      </c>
      <c r="E203" s="230" t="s">
        <v>3870</v>
      </c>
      <c r="F203" s="231" t="s">
        <v>3871</v>
      </c>
      <c r="G203" s="232" t="s">
        <v>477</v>
      </c>
      <c r="H203" s="233">
        <v>0.80900000000000005</v>
      </c>
      <c r="I203" s="234"/>
      <c r="J203" s="235">
        <f>ROUND(I203*H203,2)</f>
        <v>0</v>
      </c>
      <c r="K203" s="231" t="s">
        <v>229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114</v>
      </c>
      <c r="AT203" s="240" t="s">
        <v>225</v>
      </c>
      <c r="AU203" s="240" t="s">
        <v>14</v>
      </c>
      <c r="AY203" s="19" t="s">
        <v>222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87</v>
      </c>
      <c r="BK203" s="241">
        <f>ROUND(I203*H203,2)</f>
        <v>0</v>
      </c>
      <c r="BL203" s="19" t="s">
        <v>114</v>
      </c>
      <c r="BM203" s="240" t="s">
        <v>499</v>
      </c>
    </row>
    <row r="204" s="2" customFormat="1">
      <c r="A204" s="40"/>
      <c r="B204" s="41"/>
      <c r="C204" s="42"/>
      <c r="D204" s="242" t="s">
        <v>231</v>
      </c>
      <c r="E204" s="42"/>
      <c r="F204" s="243" t="s">
        <v>3872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231</v>
      </c>
      <c r="AU204" s="19" t="s">
        <v>14</v>
      </c>
    </row>
    <row r="205" s="2" customFormat="1" ht="16.5" customHeight="1">
      <c r="A205" s="40"/>
      <c r="B205" s="41"/>
      <c r="C205" s="229" t="s">
        <v>388</v>
      </c>
      <c r="D205" s="229" t="s">
        <v>225</v>
      </c>
      <c r="E205" s="230" t="s">
        <v>2961</v>
      </c>
      <c r="F205" s="231" t="s">
        <v>2962</v>
      </c>
      <c r="G205" s="232" t="s">
        <v>1198</v>
      </c>
      <c r="H205" s="233">
        <v>4</v>
      </c>
      <c r="I205" s="234"/>
      <c r="J205" s="235">
        <f>ROUND(I205*H205,2)</f>
        <v>0</v>
      </c>
      <c r="K205" s="231" t="s">
        <v>229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114</v>
      </c>
      <c r="AT205" s="240" t="s">
        <v>225</v>
      </c>
      <c r="AU205" s="240" t="s">
        <v>14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114</v>
      </c>
      <c r="BM205" s="240" t="s">
        <v>4119</v>
      </c>
    </row>
    <row r="206" s="2" customFormat="1">
      <c r="A206" s="40"/>
      <c r="B206" s="41"/>
      <c r="C206" s="42"/>
      <c r="D206" s="242" t="s">
        <v>231</v>
      </c>
      <c r="E206" s="42"/>
      <c r="F206" s="243" t="s">
        <v>2963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231</v>
      </c>
      <c r="AU206" s="19" t="s">
        <v>14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4120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14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4" customFormat="1">
      <c r="A208" s="14"/>
      <c r="B208" s="258"/>
      <c r="C208" s="259"/>
      <c r="D208" s="249" t="s">
        <v>233</v>
      </c>
      <c r="E208" s="260" t="s">
        <v>1</v>
      </c>
      <c r="F208" s="261" t="s">
        <v>1559</v>
      </c>
      <c r="G208" s="259"/>
      <c r="H208" s="262">
        <v>4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233</v>
      </c>
      <c r="AU208" s="268" t="s">
        <v>14</v>
      </c>
      <c r="AV208" s="14" t="s">
        <v>89</v>
      </c>
      <c r="AW208" s="14" t="s">
        <v>35</v>
      </c>
      <c r="AX208" s="14" t="s">
        <v>80</v>
      </c>
      <c r="AY208" s="268" t="s">
        <v>222</v>
      </c>
    </row>
    <row r="209" s="15" customFormat="1">
      <c r="A209" s="15"/>
      <c r="B209" s="269"/>
      <c r="C209" s="270"/>
      <c r="D209" s="249" t="s">
        <v>233</v>
      </c>
      <c r="E209" s="271" t="s">
        <v>1</v>
      </c>
      <c r="F209" s="272" t="s">
        <v>242</v>
      </c>
      <c r="G209" s="270"/>
      <c r="H209" s="273">
        <v>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233</v>
      </c>
      <c r="AU209" s="279" t="s">
        <v>14</v>
      </c>
      <c r="AV209" s="15" t="s">
        <v>114</v>
      </c>
      <c r="AW209" s="15" t="s">
        <v>35</v>
      </c>
      <c r="AX209" s="15" t="s">
        <v>87</v>
      </c>
      <c r="AY209" s="279" t="s">
        <v>222</v>
      </c>
    </row>
    <row r="210" s="2" customFormat="1" ht="16.5" customHeight="1">
      <c r="A210" s="40"/>
      <c r="B210" s="41"/>
      <c r="C210" s="280" t="s">
        <v>7</v>
      </c>
      <c r="D210" s="280" t="s">
        <v>367</v>
      </c>
      <c r="E210" s="281" t="s">
        <v>4121</v>
      </c>
      <c r="F210" s="282" t="s">
        <v>4122</v>
      </c>
      <c r="G210" s="283" t="s">
        <v>2847</v>
      </c>
      <c r="H210" s="284">
        <v>1</v>
      </c>
      <c r="I210" s="285"/>
      <c r="J210" s="286">
        <f>ROUND(I210*H210,2)</f>
        <v>0</v>
      </c>
      <c r="K210" s="282" t="s">
        <v>1230</v>
      </c>
      <c r="L210" s="287"/>
      <c r="M210" s="288" t="s">
        <v>1</v>
      </c>
      <c r="N210" s="289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299</v>
      </c>
      <c r="AT210" s="240" t="s">
        <v>367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4123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1142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14</v>
      </c>
      <c r="AV211" s="14" t="s">
        <v>89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2" customFormat="1" ht="16.5" customHeight="1">
      <c r="A213" s="40"/>
      <c r="B213" s="41"/>
      <c r="C213" s="280" t="s">
        <v>397</v>
      </c>
      <c r="D213" s="280" t="s">
        <v>367</v>
      </c>
      <c r="E213" s="281" t="s">
        <v>4124</v>
      </c>
      <c r="F213" s="282" t="s">
        <v>4125</v>
      </c>
      <c r="G213" s="283" t="s">
        <v>2847</v>
      </c>
      <c r="H213" s="284">
        <v>1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4126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1142</v>
      </c>
      <c r="G214" s="259"/>
      <c r="H214" s="262">
        <v>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14</v>
      </c>
      <c r="AV214" s="14" t="s">
        <v>89</v>
      </c>
      <c r="AW214" s="14" t="s">
        <v>35</v>
      </c>
      <c r="AX214" s="14" t="s">
        <v>80</v>
      </c>
      <c r="AY214" s="268" t="s">
        <v>222</v>
      </c>
    </row>
    <row r="215" s="15" customFormat="1">
      <c r="A215" s="15"/>
      <c r="B215" s="269"/>
      <c r="C215" s="270"/>
      <c r="D215" s="249" t="s">
        <v>233</v>
      </c>
      <c r="E215" s="271" t="s">
        <v>1</v>
      </c>
      <c r="F215" s="272" t="s">
        <v>242</v>
      </c>
      <c r="G215" s="270"/>
      <c r="H215" s="273">
        <v>1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233</v>
      </c>
      <c r="AU215" s="279" t="s">
        <v>14</v>
      </c>
      <c r="AV215" s="15" t="s">
        <v>114</v>
      </c>
      <c r="AW215" s="15" t="s">
        <v>35</v>
      </c>
      <c r="AX215" s="15" t="s">
        <v>87</v>
      </c>
      <c r="AY215" s="279" t="s">
        <v>222</v>
      </c>
    </row>
    <row r="216" s="2" customFormat="1" ht="24.15" customHeight="1">
      <c r="A216" s="40"/>
      <c r="B216" s="41"/>
      <c r="C216" s="229" t="s">
        <v>405</v>
      </c>
      <c r="D216" s="229" t="s">
        <v>225</v>
      </c>
      <c r="E216" s="230" t="s">
        <v>1274</v>
      </c>
      <c r="F216" s="231" t="s">
        <v>1275</v>
      </c>
      <c r="G216" s="232" t="s">
        <v>329</v>
      </c>
      <c r="H216" s="233">
        <v>0.82399999999999995</v>
      </c>
      <c r="I216" s="234"/>
      <c r="J216" s="235">
        <f>ROUND(I216*H216,2)</f>
        <v>0</v>
      </c>
      <c r="K216" s="231" t="s">
        <v>229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114</v>
      </c>
      <c r="AT216" s="240" t="s">
        <v>225</v>
      </c>
      <c r="AU216" s="240" t="s">
        <v>14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114</v>
      </c>
      <c r="BM216" s="240" t="s">
        <v>510</v>
      </c>
    </row>
    <row r="217" s="2" customFormat="1">
      <c r="A217" s="40"/>
      <c r="B217" s="41"/>
      <c r="C217" s="42"/>
      <c r="D217" s="242" t="s">
        <v>231</v>
      </c>
      <c r="E217" s="42"/>
      <c r="F217" s="243" t="s">
        <v>1277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231</v>
      </c>
      <c r="AU217" s="19" t="s">
        <v>14</v>
      </c>
    </row>
    <row r="218" s="12" customFormat="1" ht="20.88" customHeight="1">
      <c r="A218" s="12"/>
      <c r="B218" s="213"/>
      <c r="C218" s="214"/>
      <c r="D218" s="215" t="s">
        <v>79</v>
      </c>
      <c r="E218" s="227" t="s">
        <v>4127</v>
      </c>
      <c r="F218" s="227" t="s">
        <v>4128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SUM(P219:P243)</f>
        <v>0</v>
      </c>
      <c r="Q218" s="221"/>
      <c r="R218" s="222">
        <f>SUM(R219:R243)</f>
        <v>0.00462</v>
      </c>
      <c r="S218" s="221"/>
      <c r="T218" s="223">
        <f>SUM(T219:T243)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89</v>
      </c>
      <c r="AY218" s="224" t="s">
        <v>222</v>
      </c>
      <c r="BK218" s="226">
        <f>SUM(BK219:BK243)</f>
        <v>0</v>
      </c>
    </row>
    <row r="219" s="2" customFormat="1" ht="24.15" customHeight="1">
      <c r="A219" s="40"/>
      <c r="B219" s="41"/>
      <c r="C219" s="229" t="s">
        <v>412</v>
      </c>
      <c r="D219" s="229" t="s">
        <v>225</v>
      </c>
      <c r="E219" s="230" t="s">
        <v>4129</v>
      </c>
      <c r="F219" s="231" t="s">
        <v>4130</v>
      </c>
      <c r="G219" s="232" t="s">
        <v>477</v>
      </c>
      <c r="H219" s="233">
        <v>1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114</v>
      </c>
      <c r="AT219" s="240" t="s">
        <v>225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515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4131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14</v>
      </c>
    </row>
    <row r="221" s="2" customFormat="1" ht="24.15" customHeight="1">
      <c r="A221" s="40"/>
      <c r="B221" s="41"/>
      <c r="C221" s="280" t="s">
        <v>418</v>
      </c>
      <c r="D221" s="280" t="s">
        <v>367</v>
      </c>
      <c r="E221" s="281" t="s">
        <v>4132</v>
      </c>
      <c r="F221" s="282" t="s">
        <v>4133</v>
      </c>
      <c r="G221" s="283" t="s">
        <v>477</v>
      </c>
      <c r="H221" s="284">
        <v>1</v>
      </c>
      <c r="I221" s="285"/>
      <c r="J221" s="286">
        <f>ROUND(I221*H221,2)</f>
        <v>0</v>
      </c>
      <c r="K221" s="282" t="s">
        <v>229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0.00147</v>
      </c>
      <c r="R221" s="238">
        <f>Q221*H221</f>
        <v>0.00147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299</v>
      </c>
      <c r="AT221" s="240" t="s">
        <v>367</v>
      </c>
      <c r="AU221" s="240" t="s">
        <v>14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114</v>
      </c>
      <c r="BM221" s="240" t="s">
        <v>521</v>
      </c>
    </row>
    <row r="222" s="2" customFormat="1" ht="24.15" customHeight="1">
      <c r="A222" s="40"/>
      <c r="B222" s="41"/>
      <c r="C222" s="229" t="s">
        <v>423</v>
      </c>
      <c r="D222" s="229" t="s">
        <v>225</v>
      </c>
      <c r="E222" s="230" t="s">
        <v>4134</v>
      </c>
      <c r="F222" s="231" t="s">
        <v>4135</v>
      </c>
      <c r="G222" s="232" t="s">
        <v>477</v>
      </c>
      <c r="H222" s="233">
        <v>1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527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4136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14</v>
      </c>
    </row>
    <row r="224" s="2" customFormat="1" ht="16.5" customHeight="1">
      <c r="A224" s="40"/>
      <c r="B224" s="41"/>
      <c r="C224" s="280" t="s">
        <v>403</v>
      </c>
      <c r="D224" s="280" t="s">
        <v>367</v>
      </c>
      <c r="E224" s="281" t="s">
        <v>4137</v>
      </c>
      <c r="F224" s="282" t="s">
        <v>4138</v>
      </c>
      <c r="G224" s="283" t="s">
        <v>477</v>
      </c>
      <c r="H224" s="284">
        <v>1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533</v>
      </c>
    </row>
    <row r="225" s="2" customFormat="1" ht="24.15" customHeight="1">
      <c r="A225" s="40"/>
      <c r="B225" s="41"/>
      <c r="C225" s="229" t="s">
        <v>434</v>
      </c>
      <c r="D225" s="229" t="s">
        <v>225</v>
      </c>
      <c r="E225" s="230" t="s">
        <v>4134</v>
      </c>
      <c r="F225" s="231" t="s">
        <v>4135</v>
      </c>
      <c r="G225" s="232" t="s">
        <v>477</v>
      </c>
      <c r="H225" s="233">
        <v>2</v>
      </c>
      <c r="I225" s="234"/>
      <c r="J225" s="235">
        <f>ROUND(I225*H225,2)</f>
        <v>0</v>
      </c>
      <c r="K225" s="231" t="s">
        <v>229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114</v>
      </c>
      <c r="AT225" s="240" t="s">
        <v>225</v>
      </c>
      <c r="AU225" s="240" t="s">
        <v>14</v>
      </c>
      <c r="AY225" s="19" t="s">
        <v>222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87</v>
      </c>
      <c r="BK225" s="241">
        <f>ROUND(I225*H225,2)</f>
        <v>0</v>
      </c>
      <c r="BL225" s="19" t="s">
        <v>114</v>
      </c>
      <c r="BM225" s="240" t="s">
        <v>545</v>
      </c>
    </row>
    <row r="226" s="2" customFormat="1">
      <c r="A226" s="40"/>
      <c r="B226" s="41"/>
      <c r="C226" s="42"/>
      <c r="D226" s="242" t="s">
        <v>231</v>
      </c>
      <c r="E226" s="42"/>
      <c r="F226" s="243" t="s">
        <v>4136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231</v>
      </c>
      <c r="AU226" s="19" t="s">
        <v>14</v>
      </c>
    </row>
    <row r="227" s="2" customFormat="1" ht="16.5" customHeight="1">
      <c r="A227" s="40"/>
      <c r="B227" s="41"/>
      <c r="C227" s="280" t="s">
        <v>439</v>
      </c>
      <c r="D227" s="280" t="s">
        <v>367</v>
      </c>
      <c r="E227" s="281" t="s">
        <v>4139</v>
      </c>
      <c r="F227" s="282" t="s">
        <v>4140</v>
      </c>
      <c r="G227" s="283" t="s">
        <v>477</v>
      </c>
      <c r="H227" s="284">
        <v>2</v>
      </c>
      <c r="I227" s="285"/>
      <c r="J227" s="286">
        <f>ROUND(I227*H227,2)</f>
        <v>0</v>
      </c>
      <c r="K227" s="282" t="s">
        <v>1230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552</v>
      </c>
    </row>
    <row r="228" s="2" customFormat="1" ht="24.15" customHeight="1">
      <c r="A228" s="40"/>
      <c r="B228" s="41"/>
      <c r="C228" s="229" t="s">
        <v>443</v>
      </c>
      <c r="D228" s="229" t="s">
        <v>225</v>
      </c>
      <c r="E228" s="230" t="s">
        <v>4141</v>
      </c>
      <c r="F228" s="231" t="s">
        <v>4142</v>
      </c>
      <c r="G228" s="232" t="s">
        <v>477</v>
      </c>
      <c r="H228" s="233">
        <v>1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14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558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4143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14</v>
      </c>
    </row>
    <row r="230" s="2" customFormat="1" ht="24.15" customHeight="1">
      <c r="A230" s="40"/>
      <c r="B230" s="41"/>
      <c r="C230" s="280" t="s">
        <v>449</v>
      </c>
      <c r="D230" s="280" t="s">
        <v>367</v>
      </c>
      <c r="E230" s="281" t="s">
        <v>4144</v>
      </c>
      <c r="F230" s="282" t="s">
        <v>4145</v>
      </c>
      <c r="G230" s="283" t="s">
        <v>477</v>
      </c>
      <c r="H230" s="284">
        <v>1</v>
      </c>
      <c r="I230" s="285"/>
      <c r="J230" s="286">
        <f>ROUND(I230*H230,2)</f>
        <v>0</v>
      </c>
      <c r="K230" s="282" t="s">
        <v>229</v>
      </c>
      <c r="L230" s="287"/>
      <c r="M230" s="288" t="s">
        <v>1</v>
      </c>
      <c r="N230" s="289" t="s">
        <v>45</v>
      </c>
      <c r="O230" s="93"/>
      <c r="P230" s="238">
        <f>O230*H230</f>
        <v>0</v>
      </c>
      <c r="Q230" s="238">
        <v>0.0010499999999999999</v>
      </c>
      <c r="R230" s="238">
        <f>Q230*H230</f>
        <v>0.0010499999999999999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299</v>
      </c>
      <c r="AT230" s="240" t="s">
        <v>367</v>
      </c>
      <c r="AU230" s="240" t="s">
        <v>14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569</v>
      </c>
    </row>
    <row r="231" s="2" customFormat="1" ht="24.15" customHeight="1">
      <c r="A231" s="40"/>
      <c r="B231" s="41"/>
      <c r="C231" s="229" t="s">
        <v>468</v>
      </c>
      <c r="D231" s="229" t="s">
        <v>225</v>
      </c>
      <c r="E231" s="230" t="s">
        <v>4141</v>
      </c>
      <c r="F231" s="231" t="s">
        <v>4142</v>
      </c>
      <c r="G231" s="232" t="s">
        <v>477</v>
      </c>
      <c r="H231" s="233">
        <v>1</v>
      </c>
      <c r="I231" s="234"/>
      <c r="J231" s="235">
        <f>ROUND(I231*H231,2)</f>
        <v>0</v>
      </c>
      <c r="K231" s="231" t="s">
        <v>229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114</v>
      </c>
      <c r="AT231" s="240" t="s">
        <v>225</v>
      </c>
      <c r="AU231" s="240" t="s">
        <v>14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576</v>
      </c>
    </row>
    <row r="232" s="2" customFormat="1">
      <c r="A232" s="40"/>
      <c r="B232" s="41"/>
      <c r="C232" s="42"/>
      <c r="D232" s="242" t="s">
        <v>231</v>
      </c>
      <c r="E232" s="42"/>
      <c r="F232" s="243" t="s">
        <v>4143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231</v>
      </c>
      <c r="AU232" s="19" t="s">
        <v>14</v>
      </c>
    </row>
    <row r="233" s="2" customFormat="1" ht="24.15" customHeight="1">
      <c r="A233" s="40"/>
      <c r="B233" s="41"/>
      <c r="C233" s="280" t="s">
        <v>474</v>
      </c>
      <c r="D233" s="280" t="s">
        <v>367</v>
      </c>
      <c r="E233" s="281" t="s">
        <v>4146</v>
      </c>
      <c r="F233" s="282" t="s">
        <v>4147</v>
      </c>
      <c r="G233" s="283" t="s">
        <v>477</v>
      </c>
      <c r="H233" s="284">
        <v>1</v>
      </c>
      <c r="I233" s="285"/>
      <c r="J233" s="286">
        <f>ROUND(I233*H233,2)</f>
        <v>0</v>
      </c>
      <c r="K233" s="282" t="s">
        <v>229</v>
      </c>
      <c r="L233" s="287"/>
      <c r="M233" s="288" t="s">
        <v>1</v>
      </c>
      <c r="N233" s="289" t="s">
        <v>45</v>
      </c>
      <c r="O233" s="93"/>
      <c r="P233" s="238">
        <f>O233*H233</f>
        <v>0</v>
      </c>
      <c r="Q233" s="238">
        <v>0.0010499999999999999</v>
      </c>
      <c r="R233" s="238">
        <f>Q233*H233</f>
        <v>0.0010499999999999999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299</v>
      </c>
      <c r="AT233" s="240" t="s">
        <v>367</v>
      </c>
      <c r="AU233" s="240" t="s">
        <v>14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114</v>
      </c>
      <c r="BM233" s="240" t="s">
        <v>602</v>
      </c>
    </row>
    <row r="234" s="2" customFormat="1" ht="24.15" customHeight="1">
      <c r="A234" s="40"/>
      <c r="B234" s="41"/>
      <c r="C234" s="229" t="s">
        <v>481</v>
      </c>
      <c r="D234" s="229" t="s">
        <v>225</v>
      </c>
      <c r="E234" s="230" t="s">
        <v>4148</v>
      </c>
      <c r="F234" s="231" t="s">
        <v>4149</v>
      </c>
      <c r="G234" s="232" t="s">
        <v>477</v>
      </c>
      <c r="H234" s="233">
        <v>1</v>
      </c>
      <c r="I234" s="234"/>
      <c r="J234" s="235">
        <f>ROUND(I234*H234,2)</f>
        <v>0</v>
      </c>
      <c r="K234" s="231" t="s">
        <v>229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114</v>
      </c>
      <c r="AT234" s="240" t="s">
        <v>225</v>
      </c>
      <c r="AU234" s="240" t="s">
        <v>14</v>
      </c>
      <c r="AY234" s="19" t="s">
        <v>222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87</v>
      </c>
      <c r="BK234" s="241">
        <f>ROUND(I234*H234,2)</f>
        <v>0</v>
      </c>
      <c r="BL234" s="19" t="s">
        <v>114</v>
      </c>
      <c r="BM234" s="240" t="s">
        <v>611</v>
      </c>
    </row>
    <row r="235" s="2" customFormat="1">
      <c r="A235" s="40"/>
      <c r="B235" s="41"/>
      <c r="C235" s="42"/>
      <c r="D235" s="242" t="s">
        <v>231</v>
      </c>
      <c r="E235" s="42"/>
      <c r="F235" s="243" t="s">
        <v>4150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231</v>
      </c>
      <c r="AU235" s="19" t="s">
        <v>14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4151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14</v>
      </c>
      <c r="AV236" s="14" t="s">
        <v>89</v>
      </c>
      <c r="AW236" s="14" t="s">
        <v>35</v>
      </c>
      <c r="AX236" s="14" t="s">
        <v>80</v>
      </c>
      <c r="AY236" s="268" t="s">
        <v>222</v>
      </c>
    </row>
    <row r="237" s="15" customFormat="1">
      <c r="A237" s="15"/>
      <c r="B237" s="269"/>
      <c r="C237" s="270"/>
      <c r="D237" s="249" t="s">
        <v>233</v>
      </c>
      <c r="E237" s="271" t="s">
        <v>1</v>
      </c>
      <c r="F237" s="272" t="s">
        <v>242</v>
      </c>
      <c r="G237" s="270"/>
      <c r="H237" s="273">
        <v>1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233</v>
      </c>
      <c r="AU237" s="279" t="s">
        <v>14</v>
      </c>
      <c r="AV237" s="15" t="s">
        <v>114</v>
      </c>
      <c r="AW237" s="15" t="s">
        <v>35</v>
      </c>
      <c r="AX237" s="15" t="s">
        <v>87</v>
      </c>
      <c r="AY237" s="279" t="s">
        <v>222</v>
      </c>
    </row>
    <row r="238" s="2" customFormat="1" ht="24.15" customHeight="1">
      <c r="A238" s="40"/>
      <c r="B238" s="41"/>
      <c r="C238" s="280" t="s">
        <v>486</v>
      </c>
      <c r="D238" s="280" t="s">
        <v>367</v>
      </c>
      <c r="E238" s="281" t="s">
        <v>4152</v>
      </c>
      <c r="F238" s="282" t="s">
        <v>4153</v>
      </c>
      <c r="G238" s="283" t="s">
        <v>477</v>
      </c>
      <c r="H238" s="284">
        <v>1</v>
      </c>
      <c r="I238" s="285"/>
      <c r="J238" s="286">
        <f>ROUND(I238*H238,2)</f>
        <v>0</v>
      </c>
      <c r="K238" s="282" t="s">
        <v>229</v>
      </c>
      <c r="L238" s="287"/>
      <c r="M238" s="288" t="s">
        <v>1</v>
      </c>
      <c r="N238" s="289" t="s">
        <v>45</v>
      </c>
      <c r="O238" s="93"/>
      <c r="P238" s="238">
        <f>O238*H238</f>
        <v>0</v>
      </c>
      <c r="Q238" s="238">
        <v>0.0010499999999999999</v>
      </c>
      <c r="R238" s="238">
        <f>Q238*H238</f>
        <v>0.0010499999999999999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299</v>
      </c>
      <c r="AT238" s="240" t="s">
        <v>367</v>
      </c>
      <c r="AU238" s="240" t="s">
        <v>14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114</v>
      </c>
      <c r="BM238" s="240" t="s">
        <v>618</v>
      </c>
    </row>
    <row r="239" s="2" customFormat="1" ht="33" customHeight="1">
      <c r="A239" s="40"/>
      <c r="B239" s="41"/>
      <c r="C239" s="229" t="s">
        <v>491</v>
      </c>
      <c r="D239" s="229" t="s">
        <v>225</v>
      </c>
      <c r="E239" s="230" t="s">
        <v>4154</v>
      </c>
      <c r="F239" s="231" t="s">
        <v>4155</v>
      </c>
      <c r="G239" s="232" t="s">
        <v>477</v>
      </c>
      <c r="H239" s="233">
        <v>1</v>
      </c>
      <c r="I239" s="234"/>
      <c r="J239" s="235">
        <f>ROUND(I239*H239,2)</f>
        <v>0</v>
      </c>
      <c r="K239" s="231" t="s">
        <v>229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114</v>
      </c>
      <c r="AT239" s="240" t="s">
        <v>225</v>
      </c>
      <c r="AU239" s="240" t="s">
        <v>14</v>
      </c>
      <c r="AY239" s="19" t="s">
        <v>222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87</v>
      </c>
      <c r="BK239" s="241">
        <f>ROUND(I239*H239,2)</f>
        <v>0</v>
      </c>
      <c r="BL239" s="19" t="s">
        <v>114</v>
      </c>
      <c r="BM239" s="240" t="s">
        <v>631</v>
      </c>
    </row>
    <row r="240" s="2" customFormat="1">
      <c r="A240" s="40"/>
      <c r="B240" s="41"/>
      <c r="C240" s="42"/>
      <c r="D240" s="242" t="s">
        <v>231</v>
      </c>
      <c r="E240" s="42"/>
      <c r="F240" s="243" t="s">
        <v>4156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231</v>
      </c>
      <c r="AU240" s="19" t="s">
        <v>14</v>
      </c>
    </row>
    <row r="241" s="2" customFormat="1" ht="16.5" customHeight="1">
      <c r="A241" s="40"/>
      <c r="B241" s="41"/>
      <c r="C241" s="280" t="s">
        <v>496</v>
      </c>
      <c r="D241" s="280" t="s">
        <v>367</v>
      </c>
      <c r="E241" s="281" t="s">
        <v>4157</v>
      </c>
      <c r="F241" s="282" t="s">
        <v>4158</v>
      </c>
      <c r="G241" s="283" t="s">
        <v>477</v>
      </c>
      <c r="H241" s="284">
        <v>1</v>
      </c>
      <c r="I241" s="285"/>
      <c r="J241" s="286">
        <f>ROUND(I241*H241,2)</f>
        <v>0</v>
      </c>
      <c r="K241" s="282" t="s">
        <v>1230</v>
      </c>
      <c r="L241" s="287"/>
      <c r="M241" s="288" t="s">
        <v>1</v>
      </c>
      <c r="N241" s="289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299</v>
      </c>
      <c r="AT241" s="240" t="s">
        <v>367</v>
      </c>
      <c r="AU241" s="240" t="s">
        <v>14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114</v>
      </c>
      <c r="BM241" s="240" t="s">
        <v>638</v>
      </c>
    </row>
    <row r="242" s="2" customFormat="1" ht="24.15" customHeight="1">
      <c r="A242" s="40"/>
      <c r="B242" s="41"/>
      <c r="C242" s="229" t="s">
        <v>499</v>
      </c>
      <c r="D242" s="229" t="s">
        <v>225</v>
      </c>
      <c r="E242" s="230" t="s">
        <v>1274</v>
      </c>
      <c r="F242" s="231" t="s">
        <v>1275</v>
      </c>
      <c r="G242" s="232" t="s">
        <v>329</v>
      </c>
      <c r="H242" s="233">
        <v>0.0050000000000000001</v>
      </c>
      <c r="I242" s="234"/>
      <c r="J242" s="235">
        <f>ROUND(I242*H242,2)</f>
        <v>0</v>
      </c>
      <c r="K242" s="231" t="s">
        <v>229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114</v>
      </c>
      <c r="AT242" s="240" t="s">
        <v>225</v>
      </c>
      <c r="AU242" s="240" t="s">
        <v>14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114</v>
      </c>
      <c r="BM242" s="240" t="s">
        <v>4159</v>
      </c>
    </row>
    <row r="243" s="2" customFormat="1">
      <c r="A243" s="40"/>
      <c r="B243" s="41"/>
      <c r="C243" s="42"/>
      <c r="D243" s="242" t="s">
        <v>231</v>
      </c>
      <c r="E243" s="42"/>
      <c r="F243" s="243" t="s">
        <v>1277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231</v>
      </c>
      <c r="AU243" s="19" t="s">
        <v>14</v>
      </c>
    </row>
    <row r="244" s="12" customFormat="1" ht="20.88" customHeight="1">
      <c r="A244" s="12"/>
      <c r="B244" s="213"/>
      <c r="C244" s="214"/>
      <c r="D244" s="215" t="s">
        <v>79</v>
      </c>
      <c r="E244" s="227" t="s">
        <v>4160</v>
      </c>
      <c r="F244" s="227" t="s">
        <v>4161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SUM(P245:P249)</f>
        <v>0</v>
      </c>
      <c r="Q244" s="221"/>
      <c r="R244" s="222">
        <f>SUM(R245:R249)</f>
        <v>0.0010499999999999999</v>
      </c>
      <c r="S244" s="221"/>
      <c r="T244" s="223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87</v>
      </c>
      <c r="AT244" s="225" t="s">
        <v>79</v>
      </c>
      <c r="AU244" s="225" t="s">
        <v>89</v>
      </c>
      <c r="AY244" s="224" t="s">
        <v>222</v>
      </c>
      <c r="BK244" s="226">
        <f>SUM(BK245:BK249)</f>
        <v>0</v>
      </c>
    </row>
    <row r="245" s="2" customFormat="1" ht="24.15" customHeight="1">
      <c r="A245" s="40"/>
      <c r="B245" s="41"/>
      <c r="C245" s="229" t="s">
        <v>507</v>
      </c>
      <c r="D245" s="229" t="s">
        <v>225</v>
      </c>
      <c r="E245" s="230" t="s">
        <v>4162</v>
      </c>
      <c r="F245" s="231" t="s">
        <v>4163</v>
      </c>
      <c r="G245" s="232" t="s">
        <v>477</v>
      </c>
      <c r="H245" s="233">
        <v>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660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4164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2" customFormat="1" ht="24.15" customHeight="1">
      <c r="A247" s="40"/>
      <c r="B247" s="41"/>
      <c r="C247" s="280" t="s">
        <v>504</v>
      </c>
      <c r="D247" s="280" t="s">
        <v>367</v>
      </c>
      <c r="E247" s="281" t="s">
        <v>4165</v>
      </c>
      <c r="F247" s="282" t="s">
        <v>3996</v>
      </c>
      <c r="G247" s="283" t="s">
        <v>477</v>
      </c>
      <c r="H247" s="284">
        <v>1</v>
      </c>
      <c r="I247" s="285"/>
      <c r="J247" s="286">
        <f>ROUND(I247*H247,2)</f>
        <v>0</v>
      </c>
      <c r="K247" s="282" t="s">
        <v>229</v>
      </c>
      <c r="L247" s="287"/>
      <c r="M247" s="288" t="s">
        <v>1</v>
      </c>
      <c r="N247" s="289" t="s">
        <v>45</v>
      </c>
      <c r="O247" s="93"/>
      <c r="P247" s="238">
        <f>O247*H247</f>
        <v>0</v>
      </c>
      <c r="Q247" s="238">
        <v>0.0010499999999999999</v>
      </c>
      <c r="R247" s="238">
        <f>Q247*H247</f>
        <v>0.0010499999999999999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299</v>
      </c>
      <c r="AT247" s="240" t="s">
        <v>367</v>
      </c>
      <c r="AU247" s="240" t="s">
        <v>14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114</v>
      </c>
      <c r="BM247" s="240" t="s">
        <v>668</v>
      </c>
    </row>
    <row r="248" s="2" customFormat="1" ht="24.15" customHeight="1">
      <c r="A248" s="40"/>
      <c r="B248" s="41"/>
      <c r="C248" s="229" t="s">
        <v>518</v>
      </c>
      <c r="D248" s="229" t="s">
        <v>225</v>
      </c>
      <c r="E248" s="230" t="s">
        <v>1274</v>
      </c>
      <c r="F248" s="231" t="s">
        <v>1275</v>
      </c>
      <c r="G248" s="232" t="s">
        <v>329</v>
      </c>
      <c r="H248" s="233">
        <v>0.001</v>
      </c>
      <c r="I248" s="234"/>
      <c r="J248" s="235">
        <f>ROUND(I248*H248,2)</f>
        <v>0</v>
      </c>
      <c r="K248" s="231" t="s">
        <v>229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114</v>
      </c>
      <c r="AT248" s="240" t="s">
        <v>225</v>
      </c>
      <c r="AU248" s="240" t="s">
        <v>14</v>
      </c>
      <c r="AY248" s="19" t="s">
        <v>222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87</v>
      </c>
      <c r="BK248" s="241">
        <f>ROUND(I248*H248,2)</f>
        <v>0</v>
      </c>
      <c r="BL248" s="19" t="s">
        <v>114</v>
      </c>
      <c r="BM248" s="240" t="s">
        <v>4166</v>
      </c>
    </row>
    <row r="249" s="2" customFormat="1">
      <c r="A249" s="40"/>
      <c r="B249" s="41"/>
      <c r="C249" s="42"/>
      <c r="D249" s="242" t="s">
        <v>231</v>
      </c>
      <c r="E249" s="42"/>
      <c r="F249" s="243" t="s">
        <v>1277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231</v>
      </c>
      <c r="AU249" s="19" t="s">
        <v>14</v>
      </c>
    </row>
    <row r="250" s="12" customFormat="1" ht="25.92" customHeight="1">
      <c r="A250" s="12"/>
      <c r="B250" s="213"/>
      <c r="C250" s="214"/>
      <c r="D250" s="215" t="s">
        <v>79</v>
      </c>
      <c r="E250" s="216" t="s">
        <v>2399</v>
      </c>
      <c r="F250" s="216" t="s">
        <v>2400</v>
      </c>
      <c r="G250" s="214"/>
      <c r="H250" s="214"/>
      <c r="I250" s="217"/>
      <c r="J250" s="218">
        <f>BK250</f>
        <v>0</v>
      </c>
      <c r="K250" s="214"/>
      <c r="L250" s="219"/>
      <c r="M250" s="220"/>
      <c r="N250" s="221"/>
      <c r="O250" s="221"/>
      <c r="P250" s="222">
        <f>SUM(P251:P255)</f>
        <v>0</v>
      </c>
      <c r="Q250" s="221"/>
      <c r="R250" s="222">
        <f>SUM(R251:R255)</f>
        <v>0</v>
      </c>
      <c r="S250" s="221"/>
      <c r="T250" s="223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114</v>
      </c>
      <c r="AT250" s="225" t="s">
        <v>79</v>
      </c>
      <c r="AU250" s="225" t="s">
        <v>80</v>
      </c>
      <c r="AY250" s="224" t="s">
        <v>222</v>
      </c>
      <c r="BK250" s="226">
        <f>SUM(BK251:BK255)</f>
        <v>0</v>
      </c>
    </row>
    <row r="251" s="2" customFormat="1" ht="16.5" customHeight="1">
      <c r="A251" s="40"/>
      <c r="B251" s="41"/>
      <c r="C251" s="229" t="s">
        <v>510</v>
      </c>
      <c r="D251" s="229" t="s">
        <v>225</v>
      </c>
      <c r="E251" s="230" t="s">
        <v>2961</v>
      </c>
      <c r="F251" s="231" t="s">
        <v>2962</v>
      </c>
      <c r="G251" s="232" t="s">
        <v>1198</v>
      </c>
      <c r="H251" s="233">
        <v>7</v>
      </c>
      <c r="I251" s="234"/>
      <c r="J251" s="235">
        <f>ROUND(I251*H251,2)</f>
        <v>0</v>
      </c>
      <c r="K251" s="231" t="s">
        <v>229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2418</v>
      </c>
      <c r="AT251" s="240" t="s">
        <v>225</v>
      </c>
      <c r="AU251" s="240" t="s">
        <v>87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2418</v>
      </c>
      <c r="BM251" s="240" t="s">
        <v>699</v>
      </c>
    </row>
    <row r="252" s="2" customFormat="1">
      <c r="A252" s="40"/>
      <c r="B252" s="41"/>
      <c r="C252" s="42"/>
      <c r="D252" s="242" t="s">
        <v>231</v>
      </c>
      <c r="E252" s="42"/>
      <c r="F252" s="243" t="s">
        <v>2963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231</v>
      </c>
      <c r="AU252" s="19" t="s">
        <v>87</v>
      </c>
    </row>
    <row r="253" s="14" customFormat="1">
      <c r="A253" s="14"/>
      <c r="B253" s="258"/>
      <c r="C253" s="259"/>
      <c r="D253" s="249" t="s">
        <v>233</v>
      </c>
      <c r="E253" s="260" t="s">
        <v>1</v>
      </c>
      <c r="F253" s="261" t="s">
        <v>4167</v>
      </c>
      <c r="G253" s="259"/>
      <c r="H253" s="262">
        <v>4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233</v>
      </c>
      <c r="AU253" s="268" t="s">
        <v>87</v>
      </c>
      <c r="AV253" s="14" t="s">
        <v>89</v>
      </c>
      <c r="AW253" s="14" t="s">
        <v>35</v>
      </c>
      <c r="AX253" s="14" t="s">
        <v>80</v>
      </c>
      <c r="AY253" s="268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4168</v>
      </c>
      <c r="G254" s="259"/>
      <c r="H254" s="262">
        <v>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87</v>
      </c>
      <c r="AV254" s="14" t="s">
        <v>89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7</v>
      </c>
      <c r="I255" s="274"/>
      <c r="J255" s="270"/>
      <c r="K255" s="270"/>
      <c r="L255" s="275"/>
      <c r="M255" s="315"/>
      <c r="N255" s="316"/>
      <c r="O255" s="316"/>
      <c r="P255" s="316"/>
      <c r="Q255" s="316"/>
      <c r="R255" s="316"/>
      <c r="S255" s="316"/>
      <c r="T255" s="31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87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2" customFormat="1" ht="6.96" customHeight="1">
      <c r="A256" s="40"/>
      <c r="B256" s="68"/>
      <c r="C256" s="69"/>
      <c r="D256" s="69"/>
      <c r="E256" s="69"/>
      <c r="F256" s="69"/>
      <c r="G256" s="69"/>
      <c r="H256" s="69"/>
      <c r="I256" s="69"/>
      <c r="J256" s="69"/>
      <c r="K256" s="69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lWdfQo4CYMfvywSe1nTex84ofsGTWG2gwoJneESgrvp10d/pXS8O6mPP8bDkFkg2Kw3e81JR5RiagysBRLQudA==" hashValue="kDv+uBBqOv5Quqps7FJBzz1B6e006MpI11eZjTk+yBkMUDtZ3gCD/8kbQYDET+0dJKv3QktZOXJbGp3VJFm9Zw==" algorithmName="SHA-512" password="CC35"/>
  <autoFilter ref="C129:K2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hyperlinks>
    <hyperlink ref="F135" r:id="rId1" display="https://podminky.urs.cz/item/CS_URS_2024_01/741120001"/>
    <hyperlink ref="F145" r:id="rId2" display="https://podminky.urs.cz/item/CS_URS_2024_01/741120003"/>
    <hyperlink ref="F155" r:id="rId3" display="https://podminky.urs.cz/item/CS_URS_2024_01/741120124"/>
    <hyperlink ref="F165" r:id="rId4" display="https://podminky.urs.cz/item/CS_URS_2024_01/741122041"/>
    <hyperlink ref="F175" r:id="rId5" display="https://podminky.urs.cz/item/CS_URS_2024_01/741130001"/>
    <hyperlink ref="F177" r:id="rId6" display="https://podminky.urs.cz/item/CS_URS_2024_01/741711051"/>
    <hyperlink ref="F188" r:id="rId7" display="https://podminky.urs.cz/item/CS_URS_2024_01/741721001"/>
    <hyperlink ref="F196" r:id="rId8" display="https://podminky.urs.cz/item/CS_URS_2024_01/741751016"/>
    <hyperlink ref="F200" r:id="rId9" display="https://podminky.urs.cz/item/CS_URS_2024_01/741761002"/>
    <hyperlink ref="F204" r:id="rId10" display="https://podminky.urs.cz/item/CS_URS_2024_01/741810002"/>
    <hyperlink ref="F206" r:id="rId11" display="https://podminky.urs.cz/item/CS_URS_2024_01/HZS2232"/>
    <hyperlink ref="F217" r:id="rId12" display="https://podminky.urs.cz/item/CS_URS_2024_01/998741101"/>
    <hyperlink ref="F220" r:id="rId13" display="https://podminky.urs.cz/item/CS_URS_2024_01/741210001"/>
    <hyperlink ref="F223" r:id="rId14" display="https://podminky.urs.cz/item/CS_URS_2024_01/741312011"/>
    <hyperlink ref="F226" r:id="rId15" display="https://podminky.urs.cz/item/CS_URS_2024_01/741312011"/>
    <hyperlink ref="F229" r:id="rId16" display="https://podminky.urs.cz/item/CS_URS_2024_01/741320163"/>
    <hyperlink ref="F232" r:id="rId17" display="https://podminky.urs.cz/item/CS_URS_2024_01/741320163"/>
    <hyperlink ref="F235" r:id="rId18" display="https://podminky.urs.cz/item/CS_URS_2024_01/741320183"/>
    <hyperlink ref="F240" r:id="rId19" display="https://podminky.urs.cz/item/CS_URS_2024_01/741322021"/>
    <hyperlink ref="F243" r:id="rId20" display="https://podminky.urs.cz/item/CS_URS_2024_01/998741101"/>
    <hyperlink ref="F246" r:id="rId21" display="https://podminky.urs.cz/item/CS_URS_2024_01/741320173"/>
    <hyperlink ref="F249" r:id="rId22" display="https://podminky.urs.cz/item/CS_URS_2024_01/998741101"/>
    <hyperlink ref="F252" r:id="rId23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2612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2967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4169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29. 5. 2024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ROUND((SUM(BE133:BE798)),  2)</f>
        <v>0</v>
      </c>
      <c r="G37" s="40"/>
      <c r="H37" s="40"/>
      <c r="I37" s="167">
        <v>0.20999999999999999</v>
      </c>
      <c r="J37" s="166">
        <f>ROUND(((SUM(BE133:BE798))*I37),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ROUND((SUM(BF133:BF798)),  2)</f>
        <v>0</v>
      </c>
      <c r="G38" s="40"/>
      <c r="H38" s="40"/>
      <c r="I38" s="167">
        <v>0.12</v>
      </c>
      <c r="J38" s="166">
        <f>ROUND(((SUM(BF133:BF798))*I38),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ROUND((SUM(BG133:BG798)),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ROUND((SUM(BH133:BH798)),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ROUND((SUM(BI133:BI798)),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2612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2967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D.1.4.4.4 - Slaboproud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29. 5. 2024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4170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4171</v>
      </c>
      <c r="E102" s="194"/>
      <c r="F102" s="194"/>
      <c r="G102" s="194"/>
      <c r="H102" s="194"/>
      <c r="I102" s="194"/>
      <c r="J102" s="195">
        <f>J376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4172</v>
      </c>
      <c r="E103" s="194"/>
      <c r="F103" s="194"/>
      <c r="G103" s="194"/>
      <c r="H103" s="194"/>
      <c r="I103" s="194"/>
      <c r="J103" s="195">
        <f>J506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4173</v>
      </c>
      <c r="E104" s="194"/>
      <c r="F104" s="194"/>
      <c r="G104" s="194"/>
      <c r="H104" s="194"/>
      <c r="I104" s="194"/>
      <c r="J104" s="195">
        <f>J600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4174</v>
      </c>
      <c r="E105" s="194"/>
      <c r="F105" s="194"/>
      <c r="G105" s="194"/>
      <c r="H105" s="194"/>
      <c r="I105" s="194"/>
      <c r="J105" s="195">
        <f>J671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4175</v>
      </c>
      <c r="E106" s="194"/>
      <c r="F106" s="194"/>
      <c r="G106" s="194"/>
      <c r="H106" s="194"/>
      <c r="I106" s="194"/>
      <c r="J106" s="195">
        <f>J692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4176</v>
      </c>
      <c r="E107" s="194"/>
      <c r="F107" s="194"/>
      <c r="G107" s="194"/>
      <c r="H107" s="194"/>
      <c r="I107" s="194"/>
      <c r="J107" s="195">
        <f>J701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4177</v>
      </c>
      <c r="E108" s="194"/>
      <c r="F108" s="194"/>
      <c r="G108" s="194"/>
      <c r="H108" s="194"/>
      <c r="I108" s="194"/>
      <c r="J108" s="195">
        <f>J711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206</v>
      </c>
      <c r="E109" s="194"/>
      <c r="F109" s="194"/>
      <c r="G109" s="194"/>
      <c r="H109" s="194"/>
      <c r="I109" s="194"/>
      <c r="J109" s="195">
        <f>J786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207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Výstavba výjezdové základny ZZS KVK v Lubech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150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151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152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22" t="s">
        <v>2612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2967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D.1.4.4.4 - Slaboproud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>Luby</v>
      </c>
      <c r="G127" s="42"/>
      <c r="H127" s="42"/>
      <c r="I127" s="34" t="s">
        <v>22</v>
      </c>
      <c r="J127" s="81" t="str">
        <f>IF(J16="","",J16)</f>
        <v>29. 5. 2024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Zdravotnická záchranná služba KVK, p. o.</v>
      </c>
      <c r="G129" s="42"/>
      <c r="H129" s="42"/>
      <c r="I129" s="34" t="s">
        <v>31</v>
      </c>
      <c r="J129" s="38" t="str">
        <f>E25</f>
        <v>PR architekti s.r.o.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29</v>
      </c>
      <c r="D130" s="42"/>
      <c r="E130" s="42"/>
      <c r="F130" s="29" t="str">
        <f>IF(E22="","",E22)</f>
        <v>Vyplň údaj</v>
      </c>
      <c r="G130" s="42"/>
      <c r="H130" s="42"/>
      <c r="I130" s="34" t="s">
        <v>36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208</v>
      </c>
      <c r="D132" s="205" t="s">
        <v>65</v>
      </c>
      <c r="E132" s="205" t="s">
        <v>61</v>
      </c>
      <c r="F132" s="205" t="s">
        <v>62</v>
      </c>
      <c r="G132" s="205" t="s">
        <v>209</v>
      </c>
      <c r="H132" s="205" t="s">
        <v>210</v>
      </c>
      <c r="I132" s="205" t="s">
        <v>211</v>
      </c>
      <c r="J132" s="205" t="s">
        <v>156</v>
      </c>
      <c r="K132" s="206" t="s">
        <v>212</v>
      </c>
      <c r="L132" s="207"/>
      <c r="M132" s="102" t="s">
        <v>1</v>
      </c>
      <c r="N132" s="103" t="s">
        <v>44</v>
      </c>
      <c r="O132" s="103" t="s">
        <v>213</v>
      </c>
      <c r="P132" s="103" t="s">
        <v>214</v>
      </c>
      <c r="Q132" s="103" t="s">
        <v>215</v>
      </c>
      <c r="R132" s="103" t="s">
        <v>216</v>
      </c>
      <c r="S132" s="103" t="s">
        <v>217</v>
      </c>
      <c r="T132" s="104" t="s">
        <v>218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219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P134+P376+P506+P600+P671+P692+P701+P711+P786</f>
        <v>0</v>
      </c>
      <c r="Q133" s="106"/>
      <c r="R133" s="210">
        <f>R134+R376+R506+R600+R671+R692+R701+R711+R786</f>
        <v>0.6110469999999999</v>
      </c>
      <c r="S133" s="106"/>
      <c r="T133" s="211">
        <f>T134+T376+T506+T600+T671+T692+T701+T711+T786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79</v>
      </c>
      <c r="AU133" s="19" t="s">
        <v>158</v>
      </c>
      <c r="BK133" s="212">
        <f>BK134+BK376+BK506+BK600+BK671+BK692+BK701+BK711+BK786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4178</v>
      </c>
      <c r="F134" s="216" t="s">
        <v>4179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SUM(P135:P375)</f>
        <v>0</v>
      </c>
      <c r="Q134" s="221"/>
      <c r="R134" s="222">
        <f>SUM(R135:R375)</f>
        <v>0.426205</v>
      </c>
      <c r="S134" s="221"/>
      <c r="T134" s="223">
        <f>SUM(T135:T375)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87</v>
      </c>
      <c r="AT134" s="225" t="s">
        <v>79</v>
      </c>
      <c r="AU134" s="225" t="s">
        <v>80</v>
      </c>
      <c r="AY134" s="224" t="s">
        <v>222</v>
      </c>
      <c r="BK134" s="226">
        <f>SUM(BK135:BK375)</f>
        <v>0</v>
      </c>
    </row>
    <row r="135" s="2" customFormat="1" ht="24.15" customHeight="1">
      <c r="A135" s="40"/>
      <c r="B135" s="41"/>
      <c r="C135" s="229" t="s">
        <v>87</v>
      </c>
      <c r="D135" s="229" t="s">
        <v>225</v>
      </c>
      <c r="E135" s="230" t="s">
        <v>4180</v>
      </c>
      <c r="F135" s="231" t="s">
        <v>4181</v>
      </c>
      <c r="G135" s="232" t="s">
        <v>526</v>
      </c>
      <c r="H135" s="233">
        <v>110</v>
      </c>
      <c r="I135" s="234"/>
      <c r="J135" s="235">
        <f>ROUND(I135*H135,2)</f>
        <v>0</v>
      </c>
      <c r="K135" s="231" t="s">
        <v>229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114</v>
      </c>
      <c r="AT135" s="240" t="s">
        <v>225</v>
      </c>
      <c r="AU135" s="240" t="s">
        <v>87</v>
      </c>
      <c r="AY135" s="19" t="s">
        <v>222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87</v>
      </c>
      <c r="BK135" s="241">
        <f>ROUND(I135*H135,2)</f>
        <v>0</v>
      </c>
      <c r="BL135" s="19" t="s">
        <v>114</v>
      </c>
      <c r="BM135" s="240" t="s">
        <v>844</v>
      </c>
    </row>
    <row r="136" s="2" customFormat="1">
      <c r="A136" s="40"/>
      <c r="B136" s="41"/>
      <c r="C136" s="42"/>
      <c r="D136" s="242" t="s">
        <v>231</v>
      </c>
      <c r="E136" s="42"/>
      <c r="F136" s="243" t="s">
        <v>4182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231</v>
      </c>
      <c r="AU136" s="19" t="s">
        <v>87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234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87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3702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87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237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87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4" customFormat="1">
      <c r="A140" s="14"/>
      <c r="B140" s="258"/>
      <c r="C140" s="259"/>
      <c r="D140" s="249" t="s">
        <v>233</v>
      </c>
      <c r="E140" s="260" t="s">
        <v>1</v>
      </c>
      <c r="F140" s="261" t="s">
        <v>4183</v>
      </c>
      <c r="G140" s="259"/>
      <c r="H140" s="262">
        <v>110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233</v>
      </c>
      <c r="AU140" s="268" t="s">
        <v>87</v>
      </c>
      <c r="AV140" s="14" t="s">
        <v>89</v>
      </c>
      <c r="AW140" s="14" t="s">
        <v>35</v>
      </c>
      <c r="AX140" s="14" t="s">
        <v>80</v>
      </c>
      <c r="AY140" s="268" t="s">
        <v>222</v>
      </c>
    </row>
    <row r="141" s="15" customFormat="1">
      <c r="A141" s="15"/>
      <c r="B141" s="269"/>
      <c r="C141" s="270"/>
      <c r="D141" s="249" t="s">
        <v>233</v>
      </c>
      <c r="E141" s="271" t="s">
        <v>1</v>
      </c>
      <c r="F141" s="272" t="s">
        <v>242</v>
      </c>
      <c r="G141" s="270"/>
      <c r="H141" s="273">
        <v>110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233</v>
      </c>
      <c r="AU141" s="279" t="s">
        <v>87</v>
      </c>
      <c r="AV141" s="15" t="s">
        <v>114</v>
      </c>
      <c r="AW141" s="15" t="s">
        <v>35</v>
      </c>
      <c r="AX141" s="15" t="s">
        <v>87</v>
      </c>
      <c r="AY141" s="279" t="s">
        <v>222</v>
      </c>
    </row>
    <row r="142" s="2" customFormat="1" ht="24.15" customHeight="1">
      <c r="A142" s="40"/>
      <c r="B142" s="41"/>
      <c r="C142" s="280" t="s">
        <v>89</v>
      </c>
      <c r="D142" s="280" t="s">
        <v>367</v>
      </c>
      <c r="E142" s="281" t="s">
        <v>4184</v>
      </c>
      <c r="F142" s="282" t="s">
        <v>4185</v>
      </c>
      <c r="G142" s="283" t="s">
        <v>526</v>
      </c>
      <c r="H142" s="284">
        <v>115.5</v>
      </c>
      <c r="I142" s="285"/>
      <c r="J142" s="286">
        <f>ROUND(I142*H142,2)</f>
        <v>0</v>
      </c>
      <c r="K142" s="282" t="s">
        <v>229</v>
      </c>
      <c r="L142" s="287"/>
      <c r="M142" s="288" t="s">
        <v>1</v>
      </c>
      <c r="N142" s="289" t="s">
        <v>45</v>
      </c>
      <c r="O142" s="93"/>
      <c r="P142" s="238">
        <f>O142*H142</f>
        <v>0</v>
      </c>
      <c r="Q142" s="238">
        <v>0.00031</v>
      </c>
      <c r="R142" s="238">
        <f>Q142*H142</f>
        <v>0.035804999999999997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299</v>
      </c>
      <c r="AT142" s="240" t="s">
        <v>367</v>
      </c>
      <c r="AU142" s="240" t="s">
        <v>87</v>
      </c>
      <c r="AY142" s="19" t="s">
        <v>222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87</v>
      </c>
      <c r="BK142" s="241">
        <f>ROUND(I142*H142,2)</f>
        <v>0</v>
      </c>
      <c r="BL142" s="19" t="s">
        <v>114</v>
      </c>
      <c r="BM142" s="240" t="s">
        <v>552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4183</v>
      </c>
      <c r="G143" s="259"/>
      <c r="H143" s="262">
        <v>110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87</v>
      </c>
      <c r="AV143" s="14" t="s">
        <v>89</v>
      </c>
      <c r="AW143" s="14" t="s">
        <v>35</v>
      </c>
      <c r="AX143" s="14" t="s">
        <v>80</v>
      </c>
      <c r="AY143" s="268" t="s">
        <v>222</v>
      </c>
    </row>
    <row r="144" s="15" customFormat="1">
      <c r="A144" s="15"/>
      <c r="B144" s="269"/>
      <c r="C144" s="270"/>
      <c r="D144" s="249" t="s">
        <v>233</v>
      </c>
      <c r="E144" s="271" t="s">
        <v>1</v>
      </c>
      <c r="F144" s="272" t="s">
        <v>242</v>
      </c>
      <c r="G144" s="270"/>
      <c r="H144" s="273">
        <v>110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233</v>
      </c>
      <c r="AU144" s="279" t="s">
        <v>87</v>
      </c>
      <c r="AV144" s="15" t="s">
        <v>114</v>
      </c>
      <c r="AW144" s="15" t="s">
        <v>35</v>
      </c>
      <c r="AX144" s="15" t="s">
        <v>80</v>
      </c>
      <c r="AY144" s="279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4186</v>
      </c>
      <c r="G145" s="259"/>
      <c r="H145" s="262">
        <v>115.5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87</v>
      </c>
      <c r="AV145" s="14" t="s">
        <v>89</v>
      </c>
      <c r="AW145" s="14" t="s">
        <v>35</v>
      </c>
      <c r="AX145" s="14" t="s">
        <v>87</v>
      </c>
      <c r="AY145" s="268" t="s">
        <v>222</v>
      </c>
    </row>
    <row r="146" s="2" customFormat="1" ht="24.15" customHeight="1">
      <c r="A146" s="40"/>
      <c r="B146" s="41"/>
      <c r="C146" s="229" t="s">
        <v>14</v>
      </c>
      <c r="D146" s="229" t="s">
        <v>225</v>
      </c>
      <c r="E146" s="230" t="s">
        <v>4187</v>
      </c>
      <c r="F146" s="231" t="s">
        <v>4188</v>
      </c>
      <c r="G146" s="232" t="s">
        <v>526</v>
      </c>
      <c r="H146" s="233">
        <v>95</v>
      </c>
      <c r="I146" s="234"/>
      <c r="J146" s="235">
        <f>ROUND(I146*H146,2)</f>
        <v>0</v>
      </c>
      <c r="K146" s="231" t="s">
        <v>229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114</v>
      </c>
      <c r="AT146" s="240" t="s">
        <v>225</v>
      </c>
      <c r="AU146" s="240" t="s">
        <v>87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114</v>
      </c>
      <c r="BM146" s="240" t="s">
        <v>1153</v>
      </c>
    </row>
    <row r="147" s="2" customFormat="1">
      <c r="A147" s="40"/>
      <c r="B147" s="41"/>
      <c r="C147" s="42"/>
      <c r="D147" s="242" t="s">
        <v>231</v>
      </c>
      <c r="E147" s="42"/>
      <c r="F147" s="243" t="s">
        <v>4189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231</v>
      </c>
      <c r="AU147" s="19" t="s">
        <v>87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234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87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3" customFormat="1">
      <c r="A149" s="13"/>
      <c r="B149" s="247"/>
      <c r="C149" s="248"/>
      <c r="D149" s="249" t="s">
        <v>233</v>
      </c>
      <c r="E149" s="250" t="s">
        <v>1</v>
      </c>
      <c r="F149" s="251" t="s">
        <v>3702</v>
      </c>
      <c r="G149" s="248"/>
      <c r="H149" s="250" t="s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233</v>
      </c>
      <c r="AU149" s="257" t="s">
        <v>87</v>
      </c>
      <c r="AV149" s="13" t="s">
        <v>87</v>
      </c>
      <c r="AW149" s="13" t="s">
        <v>35</v>
      </c>
      <c r="AX149" s="13" t="s">
        <v>80</v>
      </c>
      <c r="AY149" s="257" t="s">
        <v>222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237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87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4" customFormat="1">
      <c r="A151" s="14"/>
      <c r="B151" s="258"/>
      <c r="C151" s="259"/>
      <c r="D151" s="249" t="s">
        <v>233</v>
      </c>
      <c r="E151" s="260" t="s">
        <v>1</v>
      </c>
      <c r="F151" s="261" t="s">
        <v>4190</v>
      </c>
      <c r="G151" s="259"/>
      <c r="H151" s="262">
        <v>95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233</v>
      </c>
      <c r="AU151" s="268" t="s">
        <v>87</v>
      </c>
      <c r="AV151" s="14" t="s">
        <v>89</v>
      </c>
      <c r="AW151" s="14" t="s">
        <v>35</v>
      </c>
      <c r="AX151" s="14" t="s">
        <v>80</v>
      </c>
      <c r="AY151" s="268" t="s">
        <v>222</v>
      </c>
    </row>
    <row r="152" s="15" customFormat="1">
      <c r="A152" s="15"/>
      <c r="B152" s="269"/>
      <c r="C152" s="270"/>
      <c r="D152" s="249" t="s">
        <v>233</v>
      </c>
      <c r="E152" s="271" t="s">
        <v>1</v>
      </c>
      <c r="F152" s="272" t="s">
        <v>242</v>
      </c>
      <c r="G152" s="270"/>
      <c r="H152" s="273">
        <v>95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233</v>
      </c>
      <c r="AU152" s="279" t="s">
        <v>87</v>
      </c>
      <c r="AV152" s="15" t="s">
        <v>114</v>
      </c>
      <c r="AW152" s="15" t="s">
        <v>35</v>
      </c>
      <c r="AX152" s="15" t="s">
        <v>87</v>
      </c>
      <c r="AY152" s="279" t="s">
        <v>222</v>
      </c>
    </row>
    <row r="153" s="2" customFormat="1" ht="24.15" customHeight="1">
      <c r="A153" s="40"/>
      <c r="B153" s="41"/>
      <c r="C153" s="280" t="s">
        <v>114</v>
      </c>
      <c r="D153" s="280" t="s">
        <v>367</v>
      </c>
      <c r="E153" s="281" t="s">
        <v>4191</v>
      </c>
      <c r="F153" s="282" t="s">
        <v>4192</v>
      </c>
      <c r="G153" s="283" t="s">
        <v>526</v>
      </c>
      <c r="H153" s="284">
        <v>99.75</v>
      </c>
      <c r="I153" s="285"/>
      <c r="J153" s="286">
        <f>ROUND(I153*H153,2)</f>
        <v>0</v>
      </c>
      <c r="K153" s="282" t="s">
        <v>229</v>
      </c>
      <c r="L153" s="287"/>
      <c r="M153" s="288" t="s">
        <v>1</v>
      </c>
      <c r="N153" s="289" t="s">
        <v>45</v>
      </c>
      <c r="O153" s="93"/>
      <c r="P153" s="238">
        <f>O153*H153</f>
        <v>0</v>
      </c>
      <c r="Q153" s="238">
        <v>0.00027999999999999998</v>
      </c>
      <c r="R153" s="238">
        <f>Q153*H153</f>
        <v>0.027929999999999996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299</v>
      </c>
      <c r="AT153" s="240" t="s">
        <v>367</v>
      </c>
      <c r="AU153" s="240" t="s">
        <v>87</v>
      </c>
      <c r="AY153" s="19" t="s">
        <v>222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87</v>
      </c>
      <c r="BK153" s="241">
        <f>ROUND(I153*H153,2)</f>
        <v>0</v>
      </c>
      <c r="BL153" s="19" t="s">
        <v>114</v>
      </c>
      <c r="BM153" s="240" t="s">
        <v>576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4190</v>
      </c>
      <c r="G154" s="259"/>
      <c r="H154" s="262">
        <v>95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87</v>
      </c>
      <c r="AV154" s="14" t="s">
        <v>89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95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87</v>
      </c>
      <c r="AV155" s="15" t="s">
        <v>114</v>
      </c>
      <c r="AW155" s="15" t="s">
        <v>35</v>
      </c>
      <c r="AX155" s="15" t="s">
        <v>80</v>
      </c>
      <c r="AY155" s="279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4193</v>
      </c>
      <c r="G156" s="259"/>
      <c r="H156" s="262">
        <v>99.75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87</v>
      </c>
      <c r="AV156" s="14" t="s">
        <v>89</v>
      </c>
      <c r="AW156" s="14" t="s">
        <v>35</v>
      </c>
      <c r="AX156" s="14" t="s">
        <v>87</v>
      </c>
      <c r="AY156" s="268" t="s">
        <v>222</v>
      </c>
    </row>
    <row r="157" s="2" customFormat="1" ht="21.75" customHeight="1">
      <c r="A157" s="40"/>
      <c r="B157" s="41"/>
      <c r="C157" s="229" t="s">
        <v>276</v>
      </c>
      <c r="D157" s="229" t="s">
        <v>225</v>
      </c>
      <c r="E157" s="230" t="s">
        <v>4194</v>
      </c>
      <c r="F157" s="231" t="s">
        <v>4195</v>
      </c>
      <c r="G157" s="232" t="s">
        <v>477</v>
      </c>
      <c r="H157" s="233">
        <v>36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267</v>
      </c>
      <c r="AT157" s="240" t="s">
        <v>225</v>
      </c>
      <c r="AU157" s="240" t="s">
        <v>87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267</v>
      </c>
      <c r="BM157" s="240" t="s">
        <v>4196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4197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87</v>
      </c>
    </row>
    <row r="159" s="2" customFormat="1" ht="16.5" customHeight="1">
      <c r="A159" s="40"/>
      <c r="B159" s="41"/>
      <c r="C159" s="280" t="s">
        <v>283</v>
      </c>
      <c r="D159" s="280" t="s">
        <v>367</v>
      </c>
      <c r="E159" s="281" t="s">
        <v>4198</v>
      </c>
      <c r="F159" s="282" t="s">
        <v>4199</v>
      </c>
      <c r="G159" s="283" t="s">
        <v>477</v>
      </c>
      <c r="H159" s="284">
        <v>36</v>
      </c>
      <c r="I159" s="285"/>
      <c r="J159" s="286">
        <f>ROUND(I159*H159,2)</f>
        <v>0</v>
      </c>
      <c r="K159" s="282" t="s">
        <v>229</v>
      </c>
      <c r="L159" s="287"/>
      <c r="M159" s="288" t="s">
        <v>1</v>
      </c>
      <c r="N159" s="289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468</v>
      </c>
      <c r="AT159" s="240" t="s">
        <v>367</v>
      </c>
      <c r="AU159" s="240" t="s">
        <v>87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267</v>
      </c>
      <c r="BM159" s="240" t="s">
        <v>4200</v>
      </c>
    </row>
    <row r="160" s="2" customFormat="1" ht="24.15" customHeight="1">
      <c r="A160" s="40"/>
      <c r="B160" s="41"/>
      <c r="C160" s="229" t="s">
        <v>293</v>
      </c>
      <c r="D160" s="229" t="s">
        <v>225</v>
      </c>
      <c r="E160" s="230" t="s">
        <v>4201</v>
      </c>
      <c r="F160" s="231" t="s">
        <v>4202</v>
      </c>
      <c r="G160" s="232" t="s">
        <v>526</v>
      </c>
      <c r="H160" s="233">
        <v>68</v>
      </c>
      <c r="I160" s="234"/>
      <c r="J160" s="235">
        <f>ROUND(I160*H160,2)</f>
        <v>0</v>
      </c>
      <c r="K160" s="231" t="s">
        <v>229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114</v>
      </c>
      <c r="AT160" s="240" t="s">
        <v>225</v>
      </c>
      <c r="AU160" s="240" t="s">
        <v>87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114</v>
      </c>
      <c r="BM160" s="240" t="s">
        <v>872</v>
      </c>
    </row>
    <row r="161" s="2" customFormat="1">
      <c r="A161" s="40"/>
      <c r="B161" s="41"/>
      <c r="C161" s="42"/>
      <c r="D161" s="242" t="s">
        <v>231</v>
      </c>
      <c r="E161" s="42"/>
      <c r="F161" s="243" t="s">
        <v>4203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231</v>
      </c>
      <c r="AU161" s="19" t="s">
        <v>87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4204</v>
      </c>
      <c r="G162" s="259"/>
      <c r="H162" s="262">
        <v>68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87</v>
      </c>
      <c r="AV162" s="14" t="s">
        <v>89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68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87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16.5" customHeight="1">
      <c r="A164" s="40"/>
      <c r="B164" s="41"/>
      <c r="C164" s="280" t="s">
        <v>299</v>
      </c>
      <c r="D164" s="280" t="s">
        <v>367</v>
      </c>
      <c r="E164" s="281" t="s">
        <v>4205</v>
      </c>
      <c r="F164" s="282" t="s">
        <v>4206</v>
      </c>
      <c r="G164" s="283" t="s">
        <v>526</v>
      </c>
      <c r="H164" s="284">
        <v>10</v>
      </c>
      <c r="I164" s="285"/>
      <c r="J164" s="286">
        <f>ROUND(I164*H164,2)</f>
        <v>0</v>
      </c>
      <c r="K164" s="282" t="s">
        <v>229</v>
      </c>
      <c r="L164" s="287"/>
      <c r="M164" s="288" t="s">
        <v>1</v>
      </c>
      <c r="N164" s="289" t="s">
        <v>45</v>
      </c>
      <c r="O164" s="93"/>
      <c r="P164" s="238">
        <f>O164*H164</f>
        <v>0</v>
      </c>
      <c r="Q164" s="238">
        <v>0.0037000000000000002</v>
      </c>
      <c r="R164" s="238">
        <f>Q164*H164</f>
        <v>0.037000000000000005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299</v>
      </c>
      <c r="AT164" s="240" t="s">
        <v>367</v>
      </c>
      <c r="AU164" s="240" t="s">
        <v>87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4207</v>
      </c>
    </row>
    <row r="165" s="2" customFormat="1">
      <c r="A165" s="40"/>
      <c r="B165" s="41"/>
      <c r="C165" s="42"/>
      <c r="D165" s="249" t="s">
        <v>1184</v>
      </c>
      <c r="E165" s="42"/>
      <c r="F165" s="314" t="s">
        <v>4208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1184</v>
      </c>
      <c r="AU165" s="19" t="s">
        <v>87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4209</v>
      </c>
      <c r="G166" s="259"/>
      <c r="H166" s="262">
        <v>10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87</v>
      </c>
      <c r="AV166" s="14" t="s">
        <v>89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10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87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21.75" customHeight="1">
      <c r="A168" s="40"/>
      <c r="B168" s="41"/>
      <c r="C168" s="280" t="s">
        <v>305</v>
      </c>
      <c r="D168" s="280" t="s">
        <v>367</v>
      </c>
      <c r="E168" s="281" t="s">
        <v>4210</v>
      </c>
      <c r="F168" s="282" t="s">
        <v>4211</v>
      </c>
      <c r="G168" s="283" t="s">
        <v>526</v>
      </c>
      <c r="H168" s="284">
        <v>50</v>
      </c>
      <c r="I168" s="285"/>
      <c r="J168" s="286">
        <f>ROUND(I168*H168,2)</f>
        <v>0</v>
      </c>
      <c r="K168" s="282" t="s">
        <v>229</v>
      </c>
      <c r="L168" s="287"/>
      <c r="M168" s="288" t="s">
        <v>1</v>
      </c>
      <c r="N168" s="289" t="s">
        <v>45</v>
      </c>
      <c r="O168" s="93"/>
      <c r="P168" s="238">
        <f>O168*H168</f>
        <v>0</v>
      </c>
      <c r="Q168" s="238">
        <v>0.0015</v>
      </c>
      <c r="R168" s="238">
        <f>Q168*H168</f>
        <v>0.074999999999999997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299</v>
      </c>
      <c r="AT168" s="240" t="s">
        <v>367</v>
      </c>
      <c r="AU168" s="240" t="s">
        <v>87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114</v>
      </c>
      <c r="BM168" s="240" t="s">
        <v>4212</v>
      </c>
    </row>
    <row r="169" s="2" customFormat="1">
      <c r="A169" s="40"/>
      <c r="B169" s="41"/>
      <c r="C169" s="42"/>
      <c r="D169" s="249" t="s">
        <v>1184</v>
      </c>
      <c r="E169" s="42"/>
      <c r="F169" s="314" t="s">
        <v>4208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1184</v>
      </c>
      <c r="AU169" s="19" t="s">
        <v>87</v>
      </c>
    </row>
    <row r="170" s="2" customFormat="1" ht="16.5" customHeight="1">
      <c r="A170" s="40"/>
      <c r="B170" s="41"/>
      <c r="C170" s="280" t="s">
        <v>318</v>
      </c>
      <c r="D170" s="280" t="s">
        <v>367</v>
      </c>
      <c r="E170" s="281" t="s">
        <v>4213</v>
      </c>
      <c r="F170" s="282" t="s">
        <v>4214</v>
      </c>
      <c r="G170" s="283" t="s">
        <v>526</v>
      </c>
      <c r="H170" s="284">
        <v>4</v>
      </c>
      <c r="I170" s="285"/>
      <c r="J170" s="286">
        <f>ROUND(I170*H170,2)</f>
        <v>0</v>
      </c>
      <c r="K170" s="282" t="s">
        <v>229</v>
      </c>
      <c r="L170" s="287"/>
      <c r="M170" s="288" t="s">
        <v>1</v>
      </c>
      <c r="N170" s="289" t="s">
        <v>45</v>
      </c>
      <c r="O170" s="93"/>
      <c r="P170" s="238">
        <f>O170*H170</f>
        <v>0</v>
      </c>
      <c r="Q170" s="238">
        <v>0.0022499999999999998</v>
      </c>
      <c r="R170" s="238">
        <f>Q170*H170</f>
        <v>0.0089999999999999993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299</v>
      </c>
      <c r="AT170" s="240" t="s">
        <v>367</v>
      </c>
      <c r="AU170" s="240" t="s">
        <v>87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114</v>
      </c>
      <c r="BM170" s="240" t="s">
        <v>602</v>
      </c>
    </row>
    <row r="171" s="2" customFormat="1">
      <c r="A171" s="40"/>
      <c r="B171" s="41"/>
      <c r="C171" s="42"/>
      <c r="D171" s="249" t="s">
        <v>1184</v>
      </c>
      <c r="E171" s="42"/>
      <c r="F171" s="314" t="s">
        <v>4208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1184</v>
      </c>
      <c r="AU171" s="19" t="s">
        <v>87</v>
      </c>
    </row>
    <row r="172" s="2" customFormat="1" ht="16.5" customHeight="1">
      <c r="A172" s="40"/>
      <c r="B172" s="41"/>
      <c r="C172" s="280" t="s">
        <v>326</v>
      </c>
      <c r="D172" s="280" t="s">
        <v>367</v>
      </c>
      <c r="E172" s="281" t="s">
        <v>4215</v>
      </c>
      <c r="F172" s="282" t="s">
        <v>4216</v>
      </c>
      <c r="G172" s="283" t="s">
        <v>526</v>
      </c>
      <c r="H172" s="284">
        <v>4</v>
      </c>
      <c r="I172" s="285"/>
      <c r="J172" s="286">
        <f>ROUND(I172*H172,2)</f>
        <v>0</v>
      </c>
      <c r="K172" s="282" t="s">
        <v>229</v>
      </c>
      <c r="L172" s="287"/>
      <c r="M172" s="288" t="s">
        <v>1</v>
      </c>
      <c r="N172" s="289" t="s">
        <v>45</v>
      </c>
      <c r="O172" s="93"/>
      <c r="P172" s="238">
        <f>O172*H172</f>
        <v>0</v>
      </c>
      <c r="Q172" s="238">
        <v>0.00044999999999999999</v>
      </c>
      <c r="R172" s="238">
        <f>Q172*H172</f>
        <v>0.0018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299</v>
      </c>
      <c r="AT172" s="240" t="s">
        <v>367</v>
      </c>
      <c r="AU172" s="240" t="s">
        <v>87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114</v>
      </c>
      <c r="BM172" s="240" t="s">
        <v>611</v>
      </c>
    </row>
    <row r="173" s="2" customFormat="1" ht="21.75" customHeight="1">
      <c r="A173" s="40"/>
      <c r="B173" s="41"/>
      <c r="C173" s="229" t="s">
        <v>8</v>
      </c>
      <c r="D173" s="229" t="s">
        <v>225</v>
      </c>
      <c r="E173" s="230" t="s">
        <v>4217</v>
      </c>
      <c r="F173" s="231" t="s">
        <v>4218</v>
      </c>
      <c r="G173" s="232" t="s">
        <v>477</v>
      </c>
      <c r="H173" s="233">
        <v>130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87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4219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4220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87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234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87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3702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87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237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87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4221</v>
      </c>
      <c r="G178" s="259"/>
      <c r="H178" s="262">
        <v>130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87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130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87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2" customFormat="1" ht="24.15" customHeight="1">
      <c r="A180" s="40"/>
      <c r="B180" s="41"/>
      <c r="C180" s="280" t="s">
        <v>243</v>
      </c>
      <c r="D180" s="280" t="s">
        <v>367</v>
      </c>
      <c r="E180" s="281" t="s">
        <v>4222</v>
      </c>
      <c r="F180" s="282" t="s">
        <v>4223</v>
      </c>
      <c r="G180" s="283" t="s">
        <v>477</v>
      </c>
      <c r="H180" s="284">
        <v>130</v>
      </c>
      <c r="I180" s="285"/>
      <c r="J180" s="286">
        <f>ROUND(I180*H180,2)</f>
        <v>0</v>
      </c>
      <c r="K180" s="282" t="s">
        <v>229</v>
      </c>
      <c r="L180" s="287"/>
      <c r="M180" s="288" t="s">
        <v>1</v>
      </c>
      <c r="N180" s="289" t="s">
        <v>45</v>
      </c>
      <c r="O180" s="93"/>
      <c r="P180" s="238">
        <f>O180*H180</f>
        <v>0</v>
      </c>
      <c r="Q180" s="238">
        <v>1.0000000000000001E-05</v>
      </c>
      <c r="R180" s="238">
        <f>Q180*H180</f>
        <v>0.0013000000000000002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299</v>
      </c>
      <c r="AT180" s="240" t="s">
        <v>367</v>
      </c>
      <c r="AU180" s="240" t="s">
        <v>87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114</v>
      </c>
      <c r="BM180" s="240" t="s">
        <v>558</v>
      </c>
    </row>
    <row r="181" s="2" customFormat="1" ht="24.15" customHeight="1">
      <c r="A181" s="40"/>
      <c r="B181" s="41"/>
      <c r="C181" s="229" t="s">
        <v>349</v>
      </c>
      <c r="D181" s="229" t="s">
        <v>225</v>
      </c>
      <c r="E181" s="230" t="s">
        <v>4224</v>
      </c>
      <c r="F181" s="231" t="s">
        <v>4225</v>
      </c>
      <c r="G181" s="232" t="s">
        <v>526</v>
      </c>
      <c r="H181" s="233">
        <v>900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87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720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4226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87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87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3702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87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87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4" customFormat="1">
      <c r="A186" s="14"/>
      <c r="B186" s="258"/>
      <c r="C186" s="259"/>
      <c r="D186" s="249" t="s">
        <v>233</v>
      </c>
      <c r="E186" s="260" t="s">
        <v>1</v>
      </c>
      <c r="F186" s="261" t="s">
        <v>4227</v>
      </c>
      <c r="G186" s="259"/>
      <c r="H186" s="262">
        <v>900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233</v>
      </c>
      <c r="AU186" s="268" t="s">
        <v>87</v>
      </c>
      <c r="AV186" s="14" t="s">
        <v>89</v>
      </c>
      <c r="AW186" s="14" t="s">
        <v>35</v>
      </c>
      <c r="AX186" s="14" t="s">
        <v>80</v>
      </c>
      <c r="AY186" s="268" t="s">
        <v>222</v>
      </c>
    </row>
    <row r="187" s="15" customFormat="1">
      <c r="A187" s="15"/>
      <c r="B187" s="269"/>
      <c r="C187" s="270"/>
      <c r="D187" s="249" t="s">
        <v>233</v>
      </c>
      <c r="E187" s="271" t="s">
        <v>1</v>
      </c>
      <c r="F187" s="272" t="s">
        <v>242</v>
      </c>
      <c r="G187" s="270"/>
      <c r="H187" s="273">
        <v>900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9" t="s">
        <v>233</v>
      </c>
      <c r="AU187" s="279" t="s">
        <v>87</v>
      </c>
      <c r="AV187" s="15" t="s">
        <v>114</v>
      </c>
      <c r="AW187" s="15" t="s">
        <v>35</v>
      </c>
      <c r="AX187" s="15" t="s">
        <v>87</v>
      </c>
      <c r="AY187" s="279" t="s">
        <v>222</v>
      </c>
    </row>
    <row r="188" s="2" customFormat="1" ht="24.15" customHeight="1">
      <c r="A188" s="40"/>
      <c r="B188" s="41"/>
      <c r="C188" s="229" t="s">
        <v>361</v>
      </c>
      <c r="D188" s="229" t="s">
        <v>225</v>
      </c>
      <c r="E188" s="230" t="s">
        <v>4228</v>
      </c>
      <c r="F188" s="231" t="s">
        <v>4229</v>
      </c>
      <c r="G188" s="232" t="s">
        <v>526</v>
      </c>
      <c r="H188" s="233">
        <v>300</v>
      </c>
      <c r="I188" s="234"/>
      <c r="J188" s="235">
        <f>ROUND(I188*H188,2)</f>
        <v>0</v>
      </c>
      <c r="K188" s="231" t="s">
        <v>229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114</v>
      </c>
      <c r="AT188" s="240" t="s">
        <v>225</v>
      </c>
      <c r="AU188" s="240" t="s">
        <v>87</v>
      </c>
      <c r="AY188" s="19" t="s">
        <v>222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87</v>
      </c>
      <c r="BK188" s="241">
        <f>ROUND(I188*H188,2)</f>
        <v>0</v>
      </c>
      <c r="BL188" s="19" t="s">
        <v>114</v>
      </c>
      <c r="BM188" s="240" t="s">
        <v>724</v>
      </c>
    </row>
    <row r="189" s="2" customFormat="1">
      <c r="A189" s="40"/>
      <c r="B189" s="41"/>
      <c r="C189" s="42"/>
      <c r="D189" s="242" t="s">
        <v>231</v>
      </c>
      <c r="E189" s="42"/>
      <c r="F189" s="243" t="s">
        <v>4230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231</v>
      </c>
      <c r="AU189" s="19" t="s">
        <v>87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234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87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3702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87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237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87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2731</v>
      </c>
      <c r="G193" s="259"/>
      <c r="H193" s="262">
        <v>300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87</v>
      </c>
      <c r="AV193" s="14" t="s">
        <v>89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300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87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44.25" customHeight="1">
      <c r="A195" s="40"/>
      <c r="B195" s="41"/>
      <c r="C195" s="280" t="s">
        <v>267</v>
      </c>
      <c r="D195" s="280" t="s">
        <v>367</v>
      </c>
      <c r="E195" s="281" t="s">
        <v>4231</v>
      </c>
      <c r="F195" s="282" t="s">
        <v>4232</v>
      </c>
      <c r="G195" s="283" t="s">
        <v>526</v>
      </c>
      <c r="H195" s="284">
        <v>1440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6.0000000000000002E-05</v>
      </c>
      <c r="R195" s="238">
        <f>Q195*H195</f>
        <v>0.086400000000000005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299</v>
      </c>
      <c r="AT195" s="240" t="s">
        <v>367</v>
      </c>
      <c r="AU195" s="240" t="s">
        <v>87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267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4233</v>
      </c>
      <c r="G196" s="259"/>
      <c r="H196" s="262">
        <v>1200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87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1200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87</v>
      </c>
      <c r="AV197" s="15" t="s">
        <v>114</v>
      </c>
      <c r="AW197" s="15" t="s">
        <v>35</v>
      </c>
      <c r="AX197" s="15" t="s">
        <v>80</v>
      </c>
      <c r="AY197" s="279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4234</v>
      </c>
      <c r="G198" s="259"/>
      <c r="H198" s="262">
        <v>1440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87</v>
      </c>
      <c r="AV198" s="14" t="s">
        <v>89</v>
      </c>
      <c r="AW198" s="14" t="s">
        <v>35</v>
      </c>
      <c r="AX198" s="14" t="s">
        <v>87</v>
      </c>
      <c r="AY198" s="268" t="s">
        <v>222</v>
      </c>
    </row>
    <row r="199" s="2" customFormat="1" ht="24.15" customHeight="1">
      <c r="A199" s="40"/>
      <c r="B199" s="41"/>
      <c r="C199" s="229" t="s">
        <v>316</v>
      </c>
      <c r="D199" s="229" t="s">
        <v>225</v>
      </c>
      <c r="E199" s="230" t="s">
        <v>2832</v>
      </c>
      <c r="F199" s="231" t="s">
        <v>2833</v>
      </c>
      <c r="G199" s="232" t="s">
        <v>477</v>
      </c>
      <c r="H199" s="233">
        <v>54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87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715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2834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87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87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3702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87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87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4235</v>
      </c>
      <c r="G204" s="259"/>
      <c r="H204" s="262">
        <v>54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87</v>
      </c>
      <c r="AV204" s="14" t="s">
        <v>89</v>
      </c>
      <c r="AW204" s="14" t="s">
        <v>35</v>
      </c>
      <c r="AX204" s="14" t="s">
        <v>80</v>
      </c>
      <c r="AY204" s="268" t="s">
        <v>222</v>
      </c>
    </row>
    <row r="205" s="15" customFormat="1">
      <c r="A205" s="15"/>
      <c r="B205" s="269"/>
      <c r="C205" s="270"/>
      <c r="D205" s="249" t="s">
        <v>233</v>
      </c>
      <c r="E205" s="271" t="s">
        <v>1</v>
      </c>
      <c r="F205" s="272" t="s">
        <v>242</v>
      </c>
      <c r="G205" s="270"/>
      <c r="H205" s="273">
        <v>54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233</v>
      </c>
      <c r="AU205" s="279" t="s">
        <v>87</v>
      </c>
      <c r="AV205" s="15" t="s">
        <v>114</v>
      </c>
      <c r="AW205" s="15" t="s">
        <v>35</v>
      </c>
      <c r="AX205" s="15" t="s">
        <v>87</v>
      </c>
      <c r="AY205" s="279" t="s">
        <v>222</v>
      </c>
    </row>
    <row r="206" s="2" customFormat="1" ht="24.15" customHeight="1">
      <c r="A206" s="40"/>
      <c r="B206" s="41"/>
      <c r="C206" s="280" t="s">
        <v>347</v>
      </c>
      <c r="D206" s="280" t="s">
        <v>367</v>
      </c>
      <c r="E206" s="281" t="s">
        <v>4236</v>
      </c>
      <c r="F206" s="282" t="s">
        <v>4237</v>
      </c>
      <c r="G206" s="283" t="s">
        <v>477</v>
      </c>
      <c r="H206" s="284">
        <v>38</v>
      </c>
      <c r="I206" s="285"/>
      <c r="J206" s="286">
        <f>ROUND(I206*H206,2)</f>
        <v>0</v>
      </c>
      <c r="K206" s="282" t="s">
        <v>229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0.00025000000000000001</v>
      </c>
      <c r="R206" s="238">
        <f>Q206*H206</f>
        <v>0.0094999999999999998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299</v>
      </c>
      <c r="AT206" s="240" t="s">
        <v>367</v>
      </c>
      <c r="AU206" s="240" t="s">
        <v>87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114</v>
      </c>
      <c r="BM206" s="240" t="s">
        <v>349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4238</v>
      </c>
      <c r="G207" s="259"/>
      <c r="H207" s="262">
        <v>38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87</v>
      </c>
      <c r="AV207" s="14" t="s">
        <v>89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38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87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24.15" customHeight="1">
      <c r="A209" s="40"/>
      <c r="B209" s="41"/>
      <c r="C209" s="280" t="s">
        <v>381</v>
      </c>
      <c r="D209" s="280" t="s">
        <v>367</v>
      </c>
      <c r="E209" s="281" t="s">
        <v>4239</v>
      </c>
      <c r="F209" s="282" t="s">
        <v>4240</v>
      </c>
      <c r="G209" s="283" t="s">
        <v>477</v>
      </c>
      <c r="H209" s="284">
        <v>16</v>
      </c>
      <c r="I209" s="285"/>
      <c r="J209" s="286">
        <f>ROUND(I209*H209,2)</f>
        <v>0</v>
      </c>
      <c r="K209" s="282" t="s">
        <v>229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2.0000000000000002E-05</v>
      </c>
      <c r="R209" s="238">
        <f>Q209*H209</f>
        <v>0.00032000000000000003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87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412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4241</v>
      </c>
      <c r="G210" s="259"/>
      <c r="H210" s="262">
        <v>16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87</v>
      </c>
      <c r="AV210" s="14" t="s">
        <v>89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16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87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21.75" customHeight="1">
      <c r="A212" s="40"/>
      <c r="B212" s="41"/>
      <c r="C212" s="229" t="s">
        <v>388</v>
      </c>
      <c r="D212" s="229" t="s">
        <v>225</v>
      </c>
      <c r="E212" s="230" t="s">
        <v>4242</v>
      </c>
      <c r="F212" s="231" t="s">
        <v>4243</v>
      </c>
      <c r="G212" s="232" t="s">
        <v>477</v>
      </c>
      <c r="H212" s="233">
        <v>1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114</v>
      </c>
      <c r="AT212" s="240" t="s">
        <v>225</v>
      </c>
      <c r="AU212" s="240" t="s">
        <v>87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4244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4245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87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234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87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3702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87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87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1142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87</v>
      </c>
      <c r="AV217" s="14" t="s">
        <v>89</v>
      </c>
      <c r="AW217" s="14" t="s">
        <v>35</v>
      </c>
      <c r="AX217" s="14" t="s">
        <v>80</v>
      </c>
      <c r="AY217" s="268" t="s">
        <v>222</v>
      </c>
    </row>
    <row r="218" s="15" customFormat="1">
      <c r="A218" s="15"/>
      <c r="B218" s="269"/>
      <c r="C218" s="270"/>
      <c r="D218" s="249" t="s">
        <v>233</v>
      </c>
      <c r="E218" s="271" t="s">
        <v>1</v>
      </c>
      <c r="F218" s="272" t="s">
        <v>242</v>
      </c>
      <c r="G218" s="270"/>
      <c r="H218" s="273">
        <v>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233</v>
      </c>
      <c r="AU218" s="279" t="s">
        <v>87</v>
      </c>
      <c r="AV218" s="15" t="s">
        <v>114</v>
      </c>
      <c r="AW218" s="15" t="s">
        <v>35</v>
      </c>
      <c r="AX218" s="15" t="s">
        <v>87</v>
      </c>
      <c r="AY218" s="279" t="s">
        <v>222</v>
      </c>
    </row>
    <row r="219" s="2" customFormat="1" ht="24.15" customHeight="1">
      <c r="A219" s="40"/>
      <c r="B219" s="41"/>
      <c r="C219" s="280" t="s">
        <v>7</v>
      </c>
      <c r="D219" s="280" t="s">
        <v>367</v>
      </c>
      <c r="E219" s="281" t="s">
        <v>4246</v>
      </c>
      <c r="F219" s="282" t="s">
        <v>4247</v>
      </c>
      <c r="G219" s="283" t="s">
        <v>477</v>
      </c>
      <c r="H219" s="284">
        <v>1</v>
      </c>
      <c r="I219" s="285"/>
      <c r="J219" s="286">
        <f>ROUND(I219*H219,2)</f>
        <v>0</v>
      </c>
      <c r="K219" s="282" t="s">
        <v>229</v>
      </c>
      <c r="L219" s="287"/>
      <c r="M219" s="288" t="s">
        <v>1</v>
      </c>
      <c r="N219" s="289" t="s">
        <v>45</v>
      </c>
      <c r="O219" s="93"/>
      <c r="P219" s="238">
        <f>O219*H219</f>
        <v>0</v>
      </c>
      <c r="Q219" s="238">
        <v>3.0000000000000001E-05</v>
      </c>
      <c r="R219" s="238">
        <f>Q219*H219</f>
        <v>3.0000000000000001E-05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299</v>
      </c>
      <c r="AT219" s="240" t="s">
        <v>367</v>
      </c>
      <c r="AU219" s="240" t="s">
        <v>87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4248</v>
      </c>
    </row>
    <row r="220" s="2" customFormat="1" ht="37.8" customHeight="1">
      <c r="A220" s="40"/>
      <c r="B220" s="41"/>
      <c r="C220" s="229" t="s">
        <v>397</v>
      </c>
      <c r="D220" s="229" t="s">
        <v>225</v>
      </c>
      <c r="E220" s="230" t="s">
        <v>4249</v>
      </c>
      <c r="F220" s="231" t="s">
        <v>4250</v>
      </c>
      <c r="G220" s="232" t="s">
        <v>477</v>
      </c>
      <c r="H220" s="233">
        <v>12</v>
      </c>
      <c r="I220" s="234"/>
      <c r="J220" s="235">
        <f>ROUND(I220*H220,2)</f>
        <v>0</v>
      </c>
      <c r="K220" s="231" t="s">
        <v>229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114</v>
      </c>
      <c r="AT220" s="240" t="s">
        <v>225</v>
      </c>
      <c r="AU220" s="240" t="s">
        <v>87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792</v>
      </c>
    </row>
    <row r="221" s="2" customFormat="1">
      <c r="A221" s="40"/>
      <c r="B221" s="41"/>
      <c r="C221" s="42"/>
      <c r="D221" s="242" t="s">
        <v>231</v>
      </c>
      <c r="E221" s="42"/>
      <c r="F221" s="243" t="s">
        <v>4251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231</v>
      </c>
      <c r="AU221" s="19" t="s">
        <v>87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87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3702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87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237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87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2611</v>
      </c>
      <c r="G225" s="259"/>
      <c r="H225" s="262">
        <v>12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87</v>
      </c>
      <c r="AV225" s="14" t="s">
        <v>89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12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87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16.5" customHeight="1">
      <c r="A227" s="40"/>
      <c r="B227" s="41"/>
      <c r="C227" s="280" t="s">
        <v>405</v>
      </c>
      <c r="D227" s="280" t="s">
        <v>367</v>
      </c>
      <c r="E227" s="281" t="s">
        <v>4252</v>
      </c>
      <c r="F227" s="282" t="s">
        <v>4253</v>
      </c>
      <c r="G227" s="283" t="s">
        <v>477</v>
      </c>
      <c r="H227" s="284">
        <v>12</v>
      </c>
      <c r="I227" s="285"/>
      <c r="J227" s="286">
        <f>ROUND(I227*H227,2)</f>
        <v>0</v>
      </c>
      <c r="K227" s="282" t="s">
        <v>229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0.00020000000000000001</v>
      </c>
      <c r="R227" s="238">
        <f>Q227*H227</f>
        <v>0.0024000000000000002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87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533</v>
      </c>
    </row>
    <row r="228" s="2" customFormat="1" ht="16.5" customHeight="1">
      <c r="A228" s="40"/>
      <c r="B228" s="41"/>
      <c r="C228" s="229" t="s">
        <v>412</v>
      </c>
      <c r="D228" s="229" t="s">
        <v>225</v>
      </c>
      <c r="E228" s="230" t="s">
        <v>4254</v>
      </c>
      <c r="F228" s="231" t="s">
        <v>4255</v>
      </c>
      <c r="G228" s="232" t="s">
        <v>477</v>
      </c>
      <c r="H228" s="233">
        <v>36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87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729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4256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87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87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3702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87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87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4" customFormat="1">
      <c r="A233" s="14"/>
      <c r="B233" s="258"/>
      <c r="C233" s="259"/>
      <c r="D233" s="249" t="s">
        <v>233</v>
      </c>
      <c r="E233" s="260" t="s">
        <v>1</v>
      </c>
      <c r="F233" s="261" t="s">
        <v>4257</v>
      </c>
      <c r="G233" s="259"/>
      <c r="H233" s="262">
        <v>36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233</v>
      </c>
      <c r="AU233" s="268" t="s">
        <v>87</v>
      </c>
      <c r="AV233" s="14" t="s">
        <v>89</v>
      </c>
      <c r="AW233" s="14" t="s">
        <v>35</v>
      </c>
      <c r="AX233" s="14" t="s">
        <v>80</v>
      </c>
      <c r="AY233" s="268" t="s">
        <v>222</v>
      </c>
    </row>
    <row r="234" s="15" customFormat="1">
      <c r="A234" s="15"/>
      <c r="B234" s="269"/>
      <c r="C234" s="270"/>
      <c r="D234" s="249" t="s">
        <v>233</v>
      </c>
      <c r="E234" s="271" t="s">
        <v>1</v>
      </c>
      <c r="F234" s="272" t="s">
        <v>242</v>
      </c>
      <c r="G234" s="270"/>
      <c r="H234" s="273">
        <v>36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233</v>
      </c>
      <c r="AU234" s="279" t="s">
        <v>87</v>
      </c>
      <c r="AV234" s="15" t="s">
        <v>114</v>
      </c>
      <c r="AW234" s="15" t="s">
        <v>35</v>
      </c>
      <c r="AX234" s="15" t="s">
        <v>87</v>
      </c>
      <c r="AY234" s="279" t="s">
        <v>222</v>
      </c>
    </row>
    <row r="235" s="2" customFormat="1" ht="16.5" customHeight="1">
      <c r="A235" s="40"/>
      <c r="B235" s="41"/>
      <c r="C235" s="280" t="s">
        <v>418</v>
      </c>
      <c r="D235" s="280" t="s">
        <v>367</v>
      </c>
      <c r="E235" s="281" t="s">
        <v>4258</v>
      </c>
      <c r="F235" s="282" t="s">
        <v>4259</v>
      </c>
      <c r="G235" s="283" t="s">
        <v>477</v>
      </c>
      <c r="H235" s="284">
        <v>36</v>
      </c>
      <c r="I235" s="285"/>
      <c r="J235" s="286">
        <f>ROUND(I235*H235,2)</f>
        <v>0</v>
      </c>
      <c r="K235" s="282" t="s">
        <v>229</v>
      </c>
      <c r="L235" s="287"/>
      <c r="M235" s="288" t="s">
        <v>1</v>
      </c>
      <c r="N235" s="289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299</v>
      </c>
      <c r="AT235" s="240" t="s">
        <v>367</v>
      </c>
      <c r="AU235" s="240" t="s">
        <v>87</v>
      </c>
      <c r="AY235" s="19" t="s">
        <v>222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87</v>
      </c>
      <c r="BK235" s="241">
        <f>ROUND(I235*H235,2)</f>
        <v>0</v>
      </c>
      <c r="BL235" s="19" t="s">
        <v>114</v>
      </c>
      <c r="BM235" s="240" t="s">
        <v>347</v>
      </c>
    </row>
    <row r="236" s="2" customFormat="1" ht="16.5" customHeight="1">
      <c r="A236" s="40"/>
      <c r="B236" s="41"/>
      <c r="C236" s="229" t="s">
        <v>423</v>
      </c>
      <c r="D236" s="229" t="s">
        <v>225</v>
      </c>
      <c r="E236" s="230" t="s">
        <v>4260</v>
      </c>
      <c r="F236" s="231" t="s">
        <v>4261</v>
      </c>
      <c r="G236" s="232" t="s">
        <v>477</v>
      </c>
      <c r="H236" s="233">
        <v>100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611</v>
      </c>
      <c r="AT236" s="240" t="s">
        <v>225</v>
      </c>
      <c r="AU236" s="240" t="s">
        <v>87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611</v>
      </c>
      <c r="BM236" s="240" t="s">
        <v>4262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4263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87</v>
      </c>
    </row>
    <row r="238" s="2" customFormat="1" ht="24.15" customHeight="1">
      <c r="A238" s="40"/>
      <c r="B238" s="41"/>
      <c r="C238" s="280" t="s">
        <v>403</v>
      </c>
      <c r="D238" s="280" t="s">
        <v>367</v>
      </c>
      <c r="E238" s="281" t="s">
        <v>4264</v>
      </c>
      <c r="F238" s="282" t="s">
        <v>4265</v>
      </c>
      <c r="G238" s="283" t="s">
        <v>4266</v>
      </c>
      <c r="H238" s="284">
        <v>1</v>
      </c>
      <c r="I238" s="285"/>
      <c r="J238" s="286">
        <f>ROUND(I238*H238,2)</f>
        <v>0</v>
      </c>
      <c r="K238" s="282" t="s">
        <v>229</v>
      </c>
      <c r="L238" s="287"/>
      <c r="M238" s="288" t="s">
        <v>1</v>
      </c>
      <c r="N238" s="289" t="s">
        <v>45</v>
      </c>
      <c r="O238" s="93"/>
      <c r="P238" s="238">
        <f>O238*H238</f>
        <v>0</v>
      </c>
      <c r="Q238" s="238">
        <v>0.00316</v>
      </c>
      <c r="R238" s="238">
        <f>Q238*H238</f>
        <v>0.00316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1153</v>
      </c>
      <c r="AT238" s="240" t="s">
        <v>367</v>
      </c>
      <c r="AU238" s="240" t="s">
        <v>87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1153</v>
      </c>
      <c r="BM238" s="240" t="s">
        <v>4267</v>
      </c>
    </row>
    <row r="239" s="14" customFormat="1">
      <c r="A239" s="14"/>
      <c r="B239" s="258"/>
      <c r="C239" s="259"/>
      <c r="D239" s="249" t="s">
        <v>233</v>
      </c>
      <c r="E239" s="259"/>
      <c r="F239" s="261" t="s">
        <v>4268</v>
      </c>
      <c r="G239" s="259"/>
      <c r="H239" s="262">
        <v>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87</v>
      </c>
      <c r="AV239" s="14" t="s">
        <v>89</v>
      </c>
      <c r="AW239" s="14" t="s">
        <v>4</v>
      </c>
      <c r="AX239" s="14" t="s">
        <v>87</v>
      </c>
      <c r="AY239" s="268" t="s">
        <v>222</v>
      </c>
    </row>
    <row r="240" s="2" customFormat="1" ht="16.5" customHeight="1">
      <c r="A240" s="40"/>
      <c r="B240" s="41"/>
      <c r="C240" s="229" t="s">
        <v>434</v>
      </c>
      <c r="D240" s="229" t="s">
        <v>225</v>
      </c>
      <c r="E240" s="230" t="s">
        <v>4269</v>
      </c>
      <c r="F240" s="231" t="s">
        <v>4270</v>
      </c>
      <c r="G240" s="232" t="s">
        <v>477</v>
      </c>
      <c r="H240" s="233">
        <v>1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114</v>
      </c>
      <c r="AT240" s="240" t="s">
        <v>225</v>
      </c>
      <c r="AU240" s="240" t="s">
        <v>87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114</v>
      </c>
      <c r="BM240" s="240" t="s">
        <v>684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4271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87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87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3" customFormat="1">
      <c r="A243" s="13"/>
      <c r="B243" s="247"/>
      <c r="C243" s="248"/>
      <c r="D243" s="249" t="s">
        <v>233</v>
      </c>
      <c r="E243" s="250" t="s">
        <v>1</v>
      </c>
      <c r="F243" s="251" t="s">
        <v>3702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233</v>
      </c>
      <c r="AU243" s="257" t="s">
        <v>87</v>
      </c>
      <c r="AV243" s="13" t="s">
        <v>87</v>
      </c>
      <c r="AW243" s="13" t="s">
        <v>35</v>
      </c>
      <c r="AX243" s="13" t="s">
        <v>80</v>
      </c>
      <c r="AY243" s="257" t="s">
        <v>222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87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4" customFormat="1">
      <c r="A245" s="14"/>
      <c r="B245" s="258"/>
      <c r="C245" s="259"/>
      <c r="D245" s="249" t="s">
        <v>233</v>
      </c>
      <c r="E245" s="260" t="s">
        <v>1</v>
      </c>
      <c r="F245" s="261" t="s">
        <v>1142</v>
      </c>
      <c r="G245" s="259"/>
      <c r="H245" s="262">
        <v>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233</v>
      </c>
      <c r="AU245" s="268" t="s">
        <v>87</v>
      </c>
      <c r="AV245" s="14" t="s">
        <v>89</v>
      </c>
      <c r="AW245" s="14" t="s">
        <v>35</v>
      </c>
      <c r="AX245" s="14" t="s">
        <v>80</v>
      </c>
      <c r="AY245" s="268" t="s">
        <v>222</v>
      </c>
    </row>
    <row r="246" s="15" customFormat="1">
      <c r="A246" s="15"/>
      <c r="B246" s="269"/>
      <c r="C246" s="270"/>
      <c r="D246" s="249" t="s">
        <v>233</v>
      </c>
      <c r="E246" s="271" t="s">
        <v>1</v>
      </c>
      <c r="F246" s="272" t="s">
        <v>242</v>
      </c>
      <c r="G246" s="270"/>
      <c r="H246" s="273">
        <v>1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233</v>
      </c>
      <c r="AU246" s="279" t="s">
        <v>87</v>
      </c>
      <c r="AV246" s="15" t="s">
        <v>114</v>
      </c>
      <c r="AW246" s="15" t="s">
        <v>35</v>
      </c>
      <c r="AX246" s="15" t="s">
        <v>87</v>
      </c>
      <c r="AY246" s="279" t="s">
        <v>222</v>
      </c>
    </row>
    <row r="247" s="2" customFormat="1" ht="24.15" customHeight="1">
      <c r="A247" s="40"/>
      <c r="B247" s="41"/>
      <c r="C247" s="280" t="s">
        <v>439</v>
      </c>
      <c r="D247" s="280" t="s">
        <v>367</v>
      </c>
      <c r="E247" s="281" t="s">
        <v>4272</v>
      </c>
      <c r="F247" s="282" t="s">
        <v>4273</v>
      </c>
      <c r="G247" s="283" t="s">
        <v>477</v>
      </c>
      <c r="H247" s="284">
        <v>1</v>
      </c>
      <c r="I247" s="285"/>
      <c r="J247" s="286">
        <f>ROUND(I247*H247,2)</f>
        <v>0</v>
      </c>
      <c r="K247" s="282" t="s">
        <v>229</v>
      </c>
      <c r="L247" s="287"/>
      <c r="M247" s="288" t="s">
        <v>1</v>
      </c>
      <c r="N247" s="289" t="s">
        <v>45</v>
      </c>
      <c r="O247" s="93"/>
      <c r="P247" s="238">
        <f>O247*H247</f>
        <v>0</v>
      </c>
      <c r="Q247" s="238">
        <v>0.090999999999999998</v>
      </c>
      <c r="R247" s="238">
        <f>Q247*H247</f>
        <v>0.090999999999999998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299</v>
      </c>
      <c r="AT247" s="240" t="s">
        <v>367</v>
      </c>
      <c r="AU247" s="240" t="s">
        <v>87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114</v>
      </c>
      <c r="BM247" s="240" t="s">
        <v>89</v>
      </c>
    </row>
    <row r="248" s="2" customFormat="1">
      <c r="A248" s="40"/>
      <c r="B248" s="41"/>
      <c r="C248" s="42"/>
      <c r="D248" s="249" t="s">
        <v>1184</v>
      </c>
      <c r="E248" s="42"/>
      <c r="F248" s="314" t="s">
        <v>4274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1184</v>
      </c>
      <c r="AU248" s="19" t="s">
        <v>87</v>
      </c>
    </row>
    <row r="249" s="2" customFormat="1" ht="24.15" customHeight="1">
      <c r="A249" s="40"/>
      <c r="B249" s="41"/>
      <c r="C249" s="229" t="s">
        <v>443</v>
      </c>
      <c r="D249" s="229" t="s">
        <v>225</v>
      </c>
      <c r="E249" s="230" t="s">
        <v>4275</v>
      </c>
      <c r="F249" s="231" t="s">
        <v>4276</v>
      </c>
      <c r="G249" s="232" t="s">
        <v>477</v>
      </c>
      <c r="H249" s="233">
        <v>2</v>
      </c>
      <c r="I249" s="234"/>
      <c r="J249" s="235">
        <f>ROUND(I249*H249,2)</f>
        <v>0</v>
      </c>
      <c r="K249" s="231" t="s">
        <v>229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114</v>
      </c>
      <c r="AT249" s="240" t="s">
        <v>225</v>
      </c>
      <c r="AU249" s="240" t="s">
        <v>87</v>
      </c>
      <c r="AY249" s="19" t="s">
        <v>222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87</v>
      </c>
      <c r="BK249" s="241">
        <f>ROUND(I249*H249,2)</f>
        <v>0</v>
      </c>
      <c r="BL249" s="19" t="s">
        <v>114</v>
      </c>
      <c r="BM249" s="240" t="s">
        <v>1174</v>
      </c>
    </row>
    <row r="250" s="2" customFormat="1">
      <c r="A250" s="40"/>
      <c r="B250" s="41"/>
      <c r="C250" s="42"/>
      <c r="D250" s="242" t="s">
        <v>231</v>
      </c>
      <c r="E250" s="42"/>
      <c r="F250" s="243" t="s">
        <v>4277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231</v>
      </c>
      <c r="AU250" s="19" t="s">
        <v>87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2946</v>
      </c>
      <c r="G251" s="259"/>
      <c r="H251" s="262">
        <v>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87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2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87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24.15" customHeight="1">
      <c r="A253" s="40"/>
      <c r="B253" s="41"/>
      <c r="C253" s="280" t="s">
        <v>449</v>
      </c>
      <c r="D253" s="280" t="s">
        <v>367</v>
      </c>
      <c r="E253" s="281" t="s">
        <v>4278</v>
      </c>
      <c r="F253" s="282" t="s">
        <v>4279</v>
      </c>
      <c r="G253" s="283" t="s">
        <v>477</v>
      </c>
      <c r="H253" s="284">
        <v>1</v>
      </c>
      <c r="I253" s="285"/>
      <c r="J253" s="286">
        <f>ROUND(I253*H253,2)</f>
        <v>0</v>
      </c>
      <c r="K253" s="282" t="s">
        <v>229</v>
      </c>
      <c r="L253" s="287"/>
      <c r="M253" s="288" t="s">
        <v>1</v>
      </c>
      <c r="N253" s="289" t="s">
        <v>45</v>
      </c>
      <c r="O253" s="93"/>
      <c r="P253" s="238">
        <f>O253*H253</f>
        <v>0</v>
      </c>
      <c r="Q253" s="238">
        <v>0.0035999999999999999</v>
      </c>
      <c r="R253" s="238">
        <f>Q253*H253</f>
        <v>0.0035999999999999999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299</v>
      </c>
      <c r="AT253" s="240" t="s">
        <v>367</v>
      </c>
      <c r="AU253" s="240" t="s">
        <v>87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510</v>
      </c>
    </row>
    <row r="254" s="2" customFormat="1" ht="33" customHeight="1">
      <c r="A254" s="40"/>
      <c r="B254" s="41"/>
      <c r="C254" s="280" t="s">
        <v>468</v>
      </c>
      <c r="D254" s="280" t="s">
        <v>367</v>
      </c>
      <c r="E254" s="281" t="s">
        <v>4280</v>
      </c>
      <c r="F254" s="282" t="s">
        <v>4281</v>
      </c>
      <c r="G254" s="283" t="s">
        <v>477</v>
      </c>
      <c r="H254" s="284">
        <v>1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0.033300000000000003</v>
      </c>
      <c r="R254" s="238">
        <f>Q254*H254</f>
        <v>0.033300000000000003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299</v>
      </c>
      <c r="AT254" s="240" t="s">
        <v>367</v>
      </c>
      <c r="AU254" s="240" t="s">
        <v>87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618</v>
      </c>
    </row>
    <row r="255" s="2" customFormat="1" ht="16.5" customHeight="1">
      <c r="A255" s="40"/>
      <c r="B255" s="41"/>
      <c r="C255" s="229" t="s">
        <v>474</v>
      </c>
      <c r="D255" s="229" t="s">
        <v>225</v>
      </c>
      <c r="E255" s="230" t="s">
        <v>4282</v>
      </c>
      <c r="F255" s="231" t="s">
        <v>4283</v>
      </c>
      <c r="G255" s="232" t="s">
        <v>477</v>
      </c>
      <c r="H255" s="233">
        <v>2</v>
      </c>
      <c r="I255" s="234"/>
      <c r="J255" s="235">
        <f>ROUND(I255*H255,2)</f>
        <v>0</v>
      </c>
      <c r="K255" s="231" t="s">
        <v>229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114</v>
      </c>
      <c r="AT255" s="240" t="s">
        <v>225</v>
      </c>
      <c r="AU255" s="240" t="s">
        <v>87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114</v>
      </c>
      <c r="BM255" s="240" t="s">
        <v>699</v>
      </c>
    </row>
    <row r="256" s="2" customFormat="1">
      <c r="A256" s="40"/>
      <c r="B256" s="41"/>
      <c r="C256" s="42"/>
      <c r="D256" s="242" t="s">
        <v>231</v>
      </c>
      <c r="E256" s="42"/>
      <c r="F256" s="243" t="s">
        <v>4284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231</v>
      </c>
      <c r="AU256" s="19" t="s">
        <v>87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87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3702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87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87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4" customFormat="1">
      <c r="A260" s="14"/>
      <c r="B260" s="258"/>
      <c r="C260" s="259"/>
      <c r="D260" s="249" t="s">
        <v>233</v>
      </c>
      <c r="E260" s="260" t="s">
        <v>1</v>
      </c>
      <c r="F260" s="261" t="s">
        <v>1179</v>
      </c>
      <c r="G260" s="259"/>
      <c r="H260" s="262">
        <v>2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233</v>
      </c>
      <c r="AU260" s="268" t="s">
        <v>87</v>
      </c>
      <c r="AV260" s="14" t="s">
        <v>89</v>
      </c>
      <c r="AW260" s="14" t="s">
        <v>35</v>
      </c>
      <c r="AX260" s="14" t="s">
        <v>80</v>
      </c>
      <c r="AY260" s="268" t="s">
        <v>222</v>
      </c>
    </row>
    <row r="261" s="15" customFormat="1">
      <c r="A261" s="15"/>
      <c r="B261" s="269"/>
      <c r="C261" s="270"/>
      <c r="D261" s="249" t="s">
        <v>233</v>
      </c>
      <c r="E261" s="271" t="s">
        <v>1</v>
      </c>
      <c r="F261" s="272" t="s">
        <v>242</v>
      </c>
      <c r="G261" s="270"/>
      <c r="H261" s="273">
        <v>2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233</v>
      </c>
      <c r="AU261" s="279" t="s">
        <v>87</v>
      </c>
      <c r="AV261" s="15" t="s">
        <v>114</v>
      </c>
      <c r="AW261" s="15" t="s">
        <v>35</v>
      </c>
      <c r="AX261" s="15" t="s">
        <v>87</v>
      </c>
      <c r="AY261" s="279" t="s">
        <v>222</v>
      </c>
    </row>
    <row r="262" s="2" customFormat="1" ht="16.5" customHeight="1">
      <c r="A262" s="40"/>
      <c r="B262" s="41"/>
      <c r="C262" s="280" t="s">
        <v>481</v>
      </c>
      <c r="D262" s="280" t="s">
        <v>367</v>
      </c>
      <c r="E262" s="281" t="s">
        <v>4285</v>
      </c>
      <c r="F262" s="282" t="s">
        <v>4286</v>
      </c>
      <c r="G262" s="283" t="s">
        <v>477</v>
      </c>
      <c r="H262" s="284">
        <v>2</v>
      </c>
      <c r="I262" s="285"/>
      <c r="J262" s="286">
        <f>ROUND(I262*H262,2)</f>
        <v>0</v>
      </c>
      <c r="K262" s="282" t="s">
        <v>1230</v>
      </c>
      <c r="L262" s="287"/>
      <c r="M262" s="288" t="s">
        <v>1</v>
      </c>
      <c r="N262" s="289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299</v>
      </c>
      <c r="AT262" s="240" t="s">
        <v>367</v>
      </c>
      <c r="AU262" s="240" t="s">
        <v>87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114</v>
      </c>
      <c r="BM262" s="240" t="s">
        <v>299</v>
      </c>
    </row>
    <row r="263" s="2" customFormat="1" ht="16.5" customHeight="1">
      <c r="A263" s="40"/>
      <c r="B263" s="41"/>
      <c r="C263" s="229" t="s">
        <v>486</v>
      </c>
      <c r="D263" s="229" t="s">
        <v>225</v>
      </c>
      <c r="E263" s="230" t="s">
        <v>4287</v>
      </c>
      <c r="F263" s="231" t="s">
        <v>4288</v>
      </c>
      <c r="G263" s="232" t="s">
        <v>477</v>
      </c>
      <c r="H263" s="233">
        <v>3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114</v>
      </c>
      <c r="AT263" s="240" t="s">
        <v>225</v>
      </c>
      <c r="AU263" s="240" t="s">
        <v>87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114</v>
      </c>
      <c r="BM263" s="240" t="s">
        <v>689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4289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87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234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87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3" customFormat="1">
      <c r="A266" s="13"/>
      <c r="B266" s="247"/>
      <c r="C266" s="248"/>
      <c r="D266" s="249" t="s">
        <v>233</v>
      </c>
      <c r="E266" s="250" t="s">
        <v>1</v>
      </c>
      <c r="F266" s="251" t="s">
        <v>3702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233</v>
      </c>
      <c r="AU266" s="257" t="s">
        <v>87</v>
      </c>
      <c r="AV266" s="13" t="s">
        <v>87</v>
      </c>
      <c r="AW266" s="13" t="s">
        <v>35</v>
      </c>
      <c r="AX266" s="13" t="s">
        <v>80</v>
      </c>
      <c r="AY266" s="257" t="s">
        <v>222</v>
      </c>
    </row>
    <row r="267" s="13" customFormat="1">
      <c r="A267" s="13"/>
      <c r="B267" s="247"/>
      <c r="C267" s="248"/>
      <c r="D267" s="249" t="s">
        <v>233</v>
      </c>
      <c r="E267" s="250" t="s">
        <v>1</v>
      </c>
      <c r="F267" s="251" t="s">
        <v>237</v>
      </c>
      <c r="G267" s="248"/>
      <c r="H267" s="250" t="s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233</v>
      </c>
      <c r="AU267" s="257" t="s">
        <v>87</v>
      </c>
      <c r="AV267" s="13" t="s">
        <v>87</v>
      </c>
      <c r="AW267" s="13" t="s">
        <v>35</v>
      </c>
      <c r="AX267" s="13" t="s">
        <v>80</v>
      </c>
      <c r="AY267" s="257" t="s">
        <v>222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995</v>
      </c>
      <c r="G268" s="259"/>
      <c r="H268" s="262">
        <v>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87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3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87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21.75" customHeight="1">
      <c r="A270" s="40"/>
      <c r="B270" s="41"/>
      <c r="C270" s="280" t="s">
        <v>491</v>
      </c>
      <c r="D270" s="280" t="s">
        <v>367</v>
      </c>
      <c r="E270" s="281" t="s">
        <v>4290</v>
      </c>
      <c r="F270" s="282" t="s">
        <v>4291</v>
      </c>
      <c r="G270" s="283" t="s">
        <v>477</v>
      </c>
      <c r="H270" s="284">
        <v>3</v>
      </c>
      <c r="I270" s="285"/>
      <c r="J270" s="286">
        <f>ROUND(I270*H270,2)</f>
        <v>0</v>
      </c>
      <c r="K270" s="282" t="s">
        <v>229</v>
      </c>
      <c r="L270" s="287"/>
      <c r="M270" s="288" t="s">
        <v>1</v>
      </c>
      <c r="N270" s="289" t="s">
        <v>45</v>
      </c>
      <c r="O270" s="93"/>
      <c r="P270" s="238">
        <f>O270*H270</f>
        <v>0</v>
      </c>
      <c r="Q270" s="238">
        <v>0.00010000000000000001</v>
      </c>
      <c r="R270" s="238">
        <f>Q270*H270</f>
        <v>0.00030000000000000003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299</v>
      </c>
      <c r="AT270" s="240" t="s">
        <v>367</v>
      </c>
      <c r="AU270" s="240" t="s">
        <v>87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283</v>
      </c>
    </row>
    <row r="271" s="2" customFormat="1" ht="16.5" customHeight="1">
      <c r="A271" s="40"/>
      <c r="B271" s="41"/>
      <c r="C271" s="229" t="s">
        <v>496</v>
      </c>
      <c r="D271" s="229" t="s">
        <v>225</v>
      </c>
      <c r="E271" s="230" t="s">
        <v>4292</v>
      </c>
      <c r="F271" s="231" t="s">
        <v>4293</v>
      </c>
      <c r="G271" s="232" t="s">
        <v>477</v>
      </c>
      <c r="H271" s="233">
        <v>1</v>
      </c>
      <c r="I271" s="234"/>
      <c r="J271" s="235">
        <f>ROUND(I271*H271,2)</f>
        <v>0</v>
      </c>
      <c r="K271" s="231" t="s">
        <v>229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114</v>
      </c>
      <c r="AT271" s="240" t="s">
        <v>225</v>
      </c>
      <c r="AU271" s="240" t="s">
        <v>87</v>
      </c>
      <c r="AY271" s="19" t="s">
        <v>222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87</v>
      </c>
      <c r="BK271" s="241">
        <f>ROUND(I271*H271,2)</f>
        <v>0</v>
      </c>
      <c r="BL271" s="19" t="s">
        <v>114</v>
      </c>
      <c r="BM271" s="240" t="s">
        <v>4294</v>
      </c>
    </row>
    <row r="272" s="2" customFormat="1">
      <c r="A272" s="40"/>
      <c r="B272" s="41"/>
      <c r="C272" s="42"/>
      <c r="D272" s="242" t="s">
        <v>231</v>
      </c>
      <c r="E272" s="42"/>
      <c r="F272" s="243" t="s">
        <v>4295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231</v>
      </c>
      <c r="AU272" s="19" t="s">
        <v>87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234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87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3702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87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237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87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1142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87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5" customFormat="1">
      <c r="A277" s="15"/>
      <c r="B277" s="269"/>
      <c r="C277" s="270"/>
      <c r="D277" s="249" t="s">
        <v>233</v>
      </c>
      <c r="E277" s="271" t="s">
        <v>1</v>
      </c>
      <c r="F277" s="272" t="s">
        <v>242</v>
      </c>
      <c r="G277" s="270"/>
      <c r="H277" s="273">
        <v>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233</v>
      </c>
      <c r="AU277" s="279" t="s">
        <v>87</v>
      </c>
      <c r="AV277" s="15" t="s">
        <v>114</v>
      </c>
      <c r="AW277" s="15" t="s">
        <v>35</v>
      </c>
      <c r="AX277" s="15" t="s">
        <v>87</v>
      </c>
      <c r="AY277" s="279" t="s">
        <v>222</v>
      </c>
    </row>
    <row r="278" s="2" customFormat="1" ht="16.5" customHeight="1">
      <c r="A278" s="40"/>
      <c r="B278" s="41"/>
      <c r="C278" s="280" t="s">
        <v>499</v>
      </c>
      <c r="D278" s="280" t="s">
        <v>367</v>
      </c>
      <c r="E278" s="281" t="s">
        <v>4296</v>
      </c>
      <c r="F278" s="282" t="s">
        <v>4297</v>
      </c>
      <c r="G278" s="283" t="s">
        <v>477</v>
      </c>
      <c r="H278" s="284">
        <v>1</v>
      </c>
      <c r="I278" s="285"/>
      <c r="J278" s="286">
        <f>ROUND(I278*H278,2)</f>
        <v>0</v>
      </c>
      <c r="K278" s="282" t="s">
        <v>229</v>
      </c>
      <c r="L278" s="287"/>
      <c r="M278" s="288" t="s">
        <v>1</v>
      </c>
      <c r="N278" s="289" t="s">
        <v>45</v>
      </c>
      <c r="O278" s="93"/>
      <c r="P278" s="238">
        <f>O278*H278</f>
        <v>0</v>
      </c>
      <c r="Q278" s="238">
        <v>0.00010000000000000001</v>
      </c>
      <c r="R278" s="238">
        <f>Q278*H278</f>
        <v>0.00010000000000000001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299</v>
      </c>
      <c r="AT278" s="240" t="s">
        <v>367</v>
      </c>
      <c r="AU278" s="240" t="s">
        <v>87</v>
      </c>
      <c r="AY278" s="19" t="s">
        <v>222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87</v>
      </c>
      <c r="BK278" s="241">
        <f>ROUND(I278*H278,2)</f>
        <v>0</v>
      </c>
      <c r="BL278" s="19" t="s">
        <v>114</v>
      </c>
      <c r="BM278" s="240" t="s">
        <v>638</v>
      </c>
    </row>
    <row r="279" s="2" customFormat="1" ht="24.15" customHeight="1">
      <c r="A279" s="40"/>
      <c r="B279" s="41"/>
      <c r="C279" s="229" t="s">
        <v>507</v>
      </c>
      <c r="D279" s="229" t="s">
        <v>225</v>
      </c>
      <c r="E279" s="230" t="s">
        <v>4298</v>
      </c>
      <c r="F279" s="231" t="s">
        <v>4299</v>
      </c>
      <c r="G279" s="232" t="s">
        <v>477</v>
      </c>
      <c r="H279" s="233">
        <v>1</v>
      </c>
      <c r="I279" s="234"/>
      <c r="J279" s="235">
        <f>ROUND(I279*H279,2)</f>
        <v>0</v>
      </c>
      <c r="K279" s="231" t="s">
        <v>229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114</v>
      </c>
      <c r="AT279" s="240" t="s">
        <v>225</v>
      </c>
      <c r="AU279" s="240" t="s">
        <v>87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114</v>
      </c>
      <c r="BM279" s="240" t="s">
        <v>707</v>
      </c>
    </row>
    <row r="280" s="2" customFormat="1">
      <c r="A280" s="40"/>
      <c r="B280" s="41"/>
      <c r="C280" s="42"/>
      <c r="D280" s="242" t="s">
        <v>231</v>
      </c>
      <c r="E280" s="42"/>
      <c r="F280" s="243" t="s">
        <v>4300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231</v>
      </c>
      <c r="AU280" s="19" t="s">
        <v>87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234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87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3702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87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237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87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1142</v>
      </c>
      <c r="G284" s="259"/>
      <c r="H284" s="262">
        <v>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87</v>
      </c>
      <c r="AV284" s="14" t="s">
        <v>89</v>
      </c>
      <c r="AW284" s="14" t="s">
        <v>35</v>
      </c>
      <c r="AX284" s="14" t="s">
        <v>80</v>
      </c>
      <c r="AY284" s="268" t="s">
        <v>222</v>
      </c>
    </row>
    <row r="285" s="15" customFormat="1">
      <c r="A285" s="15"/>
      <c r="B285" s="269"/>
      <c r="C285" s="270"/>
      <c r="D285" s="249" t="s">
        <v>233</v>
      </c>
      <c r="E285" s="271" t="s">
        <v>1</v>
      </c>
      <c r="F285" s="272" t="s">
        <v>242</v>
      </c>
      <c r="G285" s="270"/>
      <c r="H285" s="273">
        <v>1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233</v>
      </c>
      <c r="AU285" s="279" t="s">
        <v>87</v>
      </c>
      <c r="AV285" s="15" t="s">
        <v>114</v>
      </c>
      <c r="AW285" s="15" t="s">
        <v>35</v>
      </c>
      <c r="AX285" s="15" t="s">
        <v>87</v>
      </c>
      <c r="AY285" s="279" t="s">
        <v>222</v>
      </c>
    </row>
    <row r="286" s="2" customFormat="1" ht="24.15" customHeight="1">
      <c r="A286" s="40"/>
      <c r="B286" s="41"/>
      <c r="C286" s="280" t="s">
        <v>504</v>
      </c>
      <c r="D286" s="280" t="s">
        <v>367</v>
      </c>
      <c r="E286" s="281" t="s">
        <v>4301</v>
      </c>
      <c r="F286" s="282" t="s">
        <v>4302</v>
      </c>
      <c r="G286" s="283" t="s">
        <v>477</v>
      </c>
      <c r="H286" s="284">
        <v>1</v>
      </c>
      <c r="I286" s="285"/>
      <c r="J286" s="286">
        <f>ROUND(I286*H286,2)</f>
        <v>0</v>
      </c>
      <c r="K286" s="282" t="s">
        <v>229</v>
      </c>
      <c r="L286" s="287"/>
      <c r="M286" s="288" t="s">
        <v>1</v>
      </c>
      <c r="N286" s="289" t="s">
        <v>45</v>
      </c>
      <c r="O286" s="93"/>
      <c r="P286" s="238">
        <f>O286*H286</f>
        <v>0</v>
      </c>
      <c r="Q286" s="238">
        <v>0.001</v>
      </c>
      <c r="R286" s="238">
        <f>Q286*H286</f>
        <v>0.001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299</v>
      </c>
      <c r="AT286" s="240" t="s">
        <v>367</v>
      </c>
      <c r="AU286" s="240" t="s">
        <v>87</v>
      </c>
      <c r="AY286" s="19" t="s">
        <v>222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87</v>
      </c>
      <c r="BK286" s="241">
        <f>ROUND(I286*H286,2)</f>
        <v>0</v>
      </c>
      <c r="BL286" s="19" t="s">
        <v>114</v>
      </c>
      <c r="BM286" s="240" t="s">
        <v>318</v>
      </c>
    </row>
    <row r="287" s="2" customFormat="1" ht="16.5" customHeight="1">
      <c r="A287" s="40"/>
      <c r="B287" s="41"/>
      <c r="C287" s="229" t="s">
        <v>518</v>
      </c>
      <c r="D287" s="229" t="s">
        <v>225</v>
      </c>
      <c r="E287" s="230" t="s">
        <v>4303</v>
      </c>
      <c r="F287" s="231" t="s">
        <v>4304</v>
      </c>
      <c r="G287" s="232" t="s">
        <v>477</v>
      </c>
      <c r="H287" s="233">
        <v>27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87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4305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4306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87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234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87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3702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87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237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87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4307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87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4" customFormat="1">
      <c r="A293" s="14"/>
      <c r="B293" s="258"/>
      <c r="C293" s="259"/>
      <c r="D293" s="249" t="s">
        <v>233</v>
      </c>
      <c r="E293" s="260" t="s">
        <v>1</v>
      </c>
      <c r="F293" s="261" t="s">
        <v>4308</v>
      </c>
      <c r="G293" s="259"/>
      <c r="H293" s="262">
        <v>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233</v>
      </c>
      <c r="AU293" s="268" t="s">
        <v>87</v>
      </c>
      <c r="AV293" s="14" t="s">
        <v>89</v>
      </c>
      <c r="AW293" s="14" t="s">
        <v>35</v>
      </c>
      <c r="AX293" s="14" t="s">
        <v>80</v>
      </c>
      <c r="AY293" s="268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4309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87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4308</v>
      </c>
      <c r="G295" s="259"/>
      <c r="H295" s="262">
        <v>9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87</v>
      </c>
      <c r="AV295" s="14" t="s">
        <v>89</v>
      </c>
      <c r="AW295" s="14" t="s">
        <v>35</v>
      </c>
      <c r="AX295" s="14" t="s">
        <v>80</v>
      </c>
      <c r="AY295" s="268" t="s">
        <v>222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4310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87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4308</v>
      </c>
      <c r="G297" s="259"/>
      <c r="H297" s="262">
        <v>9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87</v>
      </c>
      <c r="AV297" s="14" t="s">
        <v>89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27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87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80" t="s">
        <v>510</v>
      </c>
      <c r="D299" s="280" t="s">
        <v>367</v>
      </c>
      <c r="E299" s="281" t="s">
        <v>4311</v>
      </c>
      <c r="F299" s="282" t="s">
        <v>4312</v>
      </c>
      <c r="G299" s="283" t="s">
        <v>477</v>
      </c>
      <c r="H299" s="284">
        <v>7</v>
      </c>
      <c r="I299" s="285"/>
      <c r="J299" s="286">
        <f>ROUND(I299*H299,2)</f>
        <v>0</v>
      </c>
      <c r="K299" s="282" t="s">
        <v>229</v>
      </c>
      <c r="L299" s="287"/>
      <c r="M299" s="288" t="s">
        <v>1</v>
      </c>
      <c r="N299" s="289" t="s">
        <v>45</v>
      </c>
      <c r="O299" s="93"/>
      <c r="P299" s="238">
        <f>O299*H299</f>
        <v>0</v>
      </c>
      <c r="Q299" s="238">
        <v>0.00010000000000000001</v>
      </c>
      <c r="R299" s="238">
        <f>Q299*H299</f>
        <v>0.00069999999999999999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299</v>
      </c>
      <c r="AT299" s="240" t="s">
        <v>367</v>
      </c>
      <c r="AU299" s="240" t="s">
        <v>87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114</v>
      </c>
      <c r="BM299" s="240" t="s">
        <v>397</v>
      </c>
    </row>
    <row r="300" s="2" customFormat="1" ht="24.15" customHeight="1">
      <c r="A300" s="40"/>
      <c r="B300" s="41"/>
      <c r="C300" s="280" t="s">
        <v>530</v>
      </c>
      <c r="D300" s="280" t="s">
        <v>367</v>
      </c>
      <c r="E300" s="281" t="s">
        <v>4313</v>
      </c>
      <c r="F300" s="282" t="s">
        <v>4314</v>
      </c>
      <c r="G300" s="283" t="s">
        <v>477</v>
      </c>
      <c r="H300" s="284">
        <v>2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0.00010000000000000001</v>
      </c>
      <c r="R300" s="238">
        <f>Q300*H300</f>
        <v>0.00020000000000000001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299</v>
      </c>
      <c r="AT300" s="240" t="s">
        <v>367</v>
      </c>
      <c r="AU300" s="240" t="s">
        <v>87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468</v>
      </c>
    </row>
    <row r="301" s="2" customFormat="1" ht="16.5" customHeight="1">
      <c r="A301" s="40"/>
      <c r="B301" s="41"/>
      <c r="C301" s="280" t="s">
        <v>515</v>
      </c>
      <c r="D301" s="280" t="s">
        <v>367</v>
      </c>
      <c r="E301" s="281" t="s">
        <v>4315</v>
      </c>
      <c r="F301" s="282" t="s">
        <v>4316</v>
      </c>
      <c r="G301" s="283" t="s">
        <v>477</v>
      </c>
      <c r="H301" s="284">
        <v>7</v>
      </c>
      <c r="I301" s="285"/>
      <c r="J301" s="286">
        <f>ROUND(I301*H301,2)</f>
        <v>0</v>
      </c>
      <c r="K301" s="282" t="s">
        <v>1230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299</v>
      </c>
      <c r="AT301" s="240" t="s">
        <v>367</v>
      </c>
      <c r="AU301" s="240" t="s">
        <v>87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114</v>
      </c>
      <c r="BM301" s="240" t="s">
        <v>423</v>
      </c>
    </row>
    <row r="302" s="2" customFormat="1" ht="16.5" customHeight="1">
      <c r="A302" s="40"/>
      <c r="B302" s="41"/>
      <c r="C302" s="280" t="s">
        <v>549</v>
      </c>
      <c r="D302" s="280" t="s">
        <v>367</v>
      </c>
      <c r="E302" s="281" t="s">
        <v>4317</v>
      </c>
      <c r="F302" s="282" t="s">
        <v>4318</v>
      </c>
      <c r="G302" s="283" t="s">
        <v>477</v>
      </c>
      <c r="H302" s="284">
        <v>2</v>
      </c>
      <c r="I302" s="285"/>
      <c r="J302" s="286">
        <f>ROUND(I302*H302,2)</f>
        <v>0</v>
      </c>
      <c r="K302" s="282" t="s">
        <v>1230</v>
      </c>
      <c r="L302" s="287"/>
      <c r="M302" s="288" t="s">
        <v>1</v>
      </c>
      <c r="N302" s="289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299</v>
      </c>
      <c r="AT302" s="240" t="s">
        <v>367</v>
      </c>
      <c r="AU302" s="240" t="s">
        <v>87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491</v>
      </c>
    </row>
    <row r="303" s="2" customFormat="1" ht="16.5" customHeight="1">
      <c r="A303" s="40"/>
      <c r="B303" s="41"/>
      <c r="C303" s="280" t="s">
        <v>521</v>
      </c>
      <c r="D303" s="280" t="s">
        <v>367</v>
      </c>
      <c r="E303" s="281" t="s">
        <v>4319</v>
      </c>
      <c r="F303" s="282" t="s">
        <v>4320</v>
      </c>
      <c r="G303" s="283" t="s">
        <v>477</v>
      </c>
      <c r="H303" s="284">
        <v>9</v>
      </c>
      <c r="I303" s="285"/>
      <c r="J303" s="286">
        <f>ROUND(I303*H303,2)</f>
        <v>0</v>
      </c>
      <c r="K303" s="282" t="s">
        <v>229</v>
      </c>
      <c r="L303" s="287"/>
      <c r="M303" s="288" t="s">
        <v>1</v>
      </c>
      <c r="N303" s="289" t="s">
        <v>45</v>
      </c>
      <c r="O303" s="93"/>
      <c r="P303" s="238">
        <f>O303*H303</f>
        <v>0</v>
      </c>
      <c r="Q303" s="238">
        <v>4.0000000000000003E-05</v>
      </c>
      <c r="R303" s="238">
        <f>Q303*H303</f>
        <v>0.00036000000000000002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299</v>
      </c>
      <c r="AT303" s="240" t="s">
        <v>367</v>
      </c>
      <c r="AU303" s="240" t="s">
        <v>87</v>
      </c>
      <c r="AY303" s="19" t="s">
        <v>222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87</v>
      </c>
      <c r="BK303" s="241">
        <f>ROUND(I303*H303,2)</f>
        <v>0</v>
      </c>
      <c r="BL303" s="19" t="s">
        <v>114</v>
      </c>
      <c r="BM303" s="240" t="s">
        <v>434</v>
      </c>
    </row>
    <row r="304" s="2" customFormat="1" ht="16.5" customHeight="1">
      <c r="A304" s="40"/>
      <c r="B304" s="41"/>
      <c r="C304" s="229" t="s">
        <v>566</v>
      </c>
      <c r="D304" s="229" t="s">
        <v>225</v>
      </c>
      <c r="E304" s="230" t="s">
        <v>4321</v>
      </c>
      <c r="F304" s="231" t="s">
        <v>4322</v>
      </c>
      <c r="G304" s="232" t="s">
        <v>477</v>
      </c>
      <c r="H304" s="233">
        <v>1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114</v>
      </c>
      <c r="AT304" s="240" t="s">
        <v>225</v>
      </c>
      <c r="AU304" s="240" t="s">
        <v>87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114</v>
      </c>
      <c r="BM304" s="240" t="s">
        <v>711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4323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87</v>
      </c>
    </row>
    <row r="306" s="13" customFormat="1">
      <c r="A306" s="13"/>
      <c r="B306" s="247"/>
      <c r="C306" s="248"/>
      <c r="D306" s="249" t="s">
        <v>233</v>
      </c>
      <c r="E306" s="250" t="s">
        <v>1</v>
      </c>
      <c r="F306" s="251" t="s">
        <v>234</v>
      </c>
      <c r="G306" s="248"/>
      <c r="H306" s="250" t="s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233</v>
      </c>
      <c r="AU306" s="257" t="s">
        <v>87</v>
      </c>
      <c r="AV306" s="13" t="s">
        <v>87</v>
      </c>
      <c r="AW306" s="13" t="s">
        <v>35</v>
      </c>
      <c r="AX306" s="13" t="s">
        <v>80</v>
      </c>
      <c r="AY306" s="257" t="s">
        <v>222</v>
      </c>
    </row>
    <row r="307" s="13" customFormat="1">
      <c r="A307" s="13"/>
      <c r="B307" s="247"/>
      <c r="C307" s="248"/>
      <c r="D307" s="249" t="s">
        <v>233</v>
      </c>
      <c r="E307" s="250" t="s">
        <v>1</v>
      </c>
      <c r="F307" s="251" t="s">
        <v>3702</v>
      </c>
      <c r="G307" s="248"/>
      <c r="H307" s="250" t="s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233</v>
      </c>
      <c r="AU307" s="257" t="s">
        <v>87</v>
      </c>
      <c r="AV307" s="13" t="s">
        <v>87</v>
      </c>
      <c r="AW307" s="13" t="s">
        <v>35</v>
      </c>
      <c r="AX307" s="13" t="s">
        <v>80</v>
      </c>
      <c r="AY307" s="257" t="s">
        <v>222</v>
      </c>
    </row>
    <row r="308" s="13" customFormat="1">
      <c r="A308" s="13"/>
      <c r="B308" s="247"/>
      <c r="C308" s="248"/>
      <c r="D308" s="249" t="s">
        <v>233</v>
      </c>
      <c r="E308" s="250" t="s">
        <v>1</v>
      </c>
      <c r="F308" s="251" t="s">
        <v>237</v>
      </c>
      <c r="G308" s="248"/>
      <c r="H308" s="250" t="s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233</v>
      </c>
      <c r="AU308" s="257" t="s">
        <v>87</v>
      </c>
      <c r="AV308" s="13" t="s">
        <v>87</v>
      </c>
      <c r="AW308" s="13" t="s">
        <v>35</v>
      </c>
      <c r="AX308" s="13" t="s">
        <v>80</v>
      </c>
      <c r="AY308" s="257" t="s">
        <v>222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1142</v>
      </c>
      <c r="G309" s="259"/>
      <c r="H309" s="262">
        <v>1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87</v>
      </c>
      <c r="AV309" s="14" t="s">
        <v>89</v>
      </c>
      <c r="AW309" s="14" t="s">
        <v>35</v>
      </c>
      <c r="AX309" s="14" t="s">
        <v>80</v>
      </c>
      <c r="AY309" s="268" t="s">
        <v>222</v>
      </c>
    </row>
    <row r="310" s="15" customFormat="1">
      <c r="A310" s="15"/>
      <c r="B310" s="269"/>
      <c r="C310" s="270"/>
      <c r="D310" s="249" t="s">
        <v>233</v>
      </c>
      <c r="E310" s="271" t="s">
        <v>1</v>
      </c>
      <c r="F310" s="272" t="s">
        <v>242</v>
      </c>
      <c r="G310" s="270"/>
      <c r="H310" s="273">
        <v>1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233</v>
      </c>
      <c r="AU310" s="279" t="s">
        <v>87</v>
      </c>
      <c r="AV310" s="15" t="s">
        <v>114</v>
      </c>
      <c r="AW310" s="15" t="s">
        <v>35</v>
      </c>
      <c r="AX310" s="15" t="s">
        <v>87</v>
      </c>
      <c r="AY310" s="279" t="s">
        <v>222</v>
      </c>
    </row>
    <row r="311" s="2" customFormat="1" ht="16.5" customHeight="1">
      <c r="A311" s="40"/>
      <c r="B311" s="41"/>
      <c r="C311" s="280" t="s">
        <v>527</v>
      </c>
      <c r="D311" s="280" t="s">
        <v>367</v>
      </c>
      <c r="E311" s="281" t="s">
        <v>4324</v>
      </c>
      <c r="F311" s="282" t="s">
        <v>4325</v>
      </c>
      <c r="G311" s="283" t="s">
        <v>477</v>
      </c>
      <c r="H311" s="284">
        <v>1</v>
      </c>
      <c r="I311" s="285"/>
      <c r="J311" s="286">
        <f>ROUND(I311*H311,2)</f>
        <v>0</v>
      </c>
      <c r="K311" s="282" t="s">
        <v>229</v>
      </c>
      <c r="L311" s="287"/>
      <c r="M311" s="288" t="s">
        <v>1</v>
      </c>
      <c r="N311" s="289" t="s">
        <v>45</v>
      </c>
      <c r="O311" s="93"/>
      <c r="P311" s="238">
        <f>O311*H311</f>
        <v>0</v>
      </c>
      <c r="Q311" s="238">
        <v>0.00010000000000000001</v>
      </c>
      <c r="R311" s="238">
        <f>Q311*H311</f>
        <v>0.00010000000000000001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299</v>
      </c>
      <c r="AT311" s="240" t="s">
        <v>367</v>
      </c>
      <c r="AU311" s="240" t="s">
        <v>87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114</v>
      </c>
      <c r="BM311" s="240" t="s">
        <v>8</v>
      </c>
    </row>
    <row r="312" s="2" customFormat="1" ht="24.15" customHeight="1">
      <c r="A312" s="40"/>
      <c r="B312" s="41"/>
      <c r="C312" s="229" t="s">
        <v>599</v>
      </c>
      <c r="D312" s="229" t="s">
        <v>225</v>
      </c>
      <c r="E312" s="230" t="s">
        <v>4326</v>
      </c>
      <c r="F312" s="231" t="s">
        <v>4327</v>
      </c>
      <c r="G312" s="232" t="s">
        <v>477</v>
      </c>
      <c r="H312" s="233">
        <v>9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611</v>
      </c>
      <c r="AT312" s="240" t="s">
        <v>225</v>
      </c>
      <c r="AU312" s="240" t="s">
        <v>87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611</v>
      </c>
      <c r="BM312" s="240" t="s">
        <v>4328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4329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87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234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87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3702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87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237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87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4330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87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3062</v>
      </c>
      <c r="G318" s="259"/>
      <c r="H318" s="262">
        <v>7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87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4331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87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1179</v>
      </c>
      <c r="G320" s="259"/>
      <c r="H320" s="262">
        <v>2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87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9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87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16.5" customHeight="1">
      <c r="A322" s="40"/>
      <c r="B322" s="41"/>
      <c r="C322" s="280" t="s">
        <v>533</v>
      </c>
      <c r="D322" s="280" t="s">
        <v>367</v>
      </c>
      <c r="E322" s="281" t="s">
        <v>4332</v>
      </c>
      <c r="F322" s="282" t="s">
        <v>4333</v>
      </c>
      <c r="G322" s="283" t="s">
        <v>477</v>
      </c>
      <c r="H322" s="284">
        <v>9</v>
      </c>
      <c r="I322" s="285"/>
      <c r="J322" s="286">
        <f>ROUND(I322*H322,2)</f>
        <v>0</v>
      </c>
      <c r="K322" s="282" t="s">
        <v>229</v>
      </c>
      <c r="L322" s="287"/>
      <c r="M322" s="288" t="s">
        <v>1</v>
      </c>
      <c r="N322" s="289" t="s">
        <v>45</v>
      </c>
      <c r="O322" s="93"/>
      <c r="P322" s="238">
        <f>O322*H322</f>
        <v>0</v>
      </c>
      <c r="Q322" s="238">
        <v>0.00020000000000000001</v>
      </c>
      <c r="R322" s="238">
        <f>Q322*H322</f>
        <v>0.0018000000000000002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299</v>
      </c>
      <c r="AT322" s="240" t="s">
        <v>367</v>
      </c>
      <c r="AU322" s="240" t="s">
        <v>87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114</v>
      </c>
      <c r="BM322" s="240" t="s">
        <v>388</v>
      </c>
    </row>
    <row r="323" s="2" customFormat="1" ht="16.5" customHeight="1">
      <c r="A323" s="40"/>
      <c r="B323" s="41"/>
      <c r="C323" s="229" t="s">
        <v>615</v>
      </c>
      <c r="D323" s="229" t="s">
        <v>225</v>
      </c>
      <c r="E323" s="230" t="s">
        <v>4334</v>
      </c>
      <c r="F323" s="231" t="s">
        <v>4335</v>
      </c>
      <c r="G323" s="232" t="s">
        <v>477</v>
      </c>
      <c r="H323" s="233">
        <v>1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114</v>
      </c>
      <c r="AT323" s="240" t="s">
        <v>225</v>
      </c>
      <c r="AU323" s="240" t="s">
        <v>87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114</v>
      </c>
      <c r="BM323" s="240" t="s">
        <v>784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4336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87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234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87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3702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87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3" customFormat="1">
      <c r="A327" s="13"/>
      <c r="B327" s="247"/>
      <c r="C327" s="248"/>
      <c r="D327" s="249" t="s">
        <v>233</v>
      </c>
      <c r="E327" s="250" t="s">
        <v>1</v>
      </c>
      <c r="F327" s="251" t="s">
        <v>237</v>
      </c>
      <c r="G327" s="248"/>
      <c r="H327" s="250" t="s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233</v>
      </c>
      <c r="AU327" s="257" t="s">
        <v>87</v>
      </c>
      <c r="AV327" s="13" t="s">
        <v>87</v>
      </c>
      <c r="AW327" s="13" t="s">
        <v>35</v>
      </c>
      <c r="AX327" s="13" t="s">
        <v>80</v>
      </c>
      <c r="AY327" s="257" t="s">
        <v>222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1142</v>
      </c>
      <c r="G328" s="259"/>
      <c r="H328" s="262">
        <v>1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87</v>
      </c>
      <c r="AV328" s="14" t="s">
        <v>89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1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87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80" t="s">
        <v>545</v>
      </c>
      <c r="D330" s="280" t="s">
        <v>367</v>
      </c>
      <c r="E330" s="281" t="s">
        <v>4337</v>
      </c>
      <c r="F330" s="282" t="s">
        <v>4338</v>
      </c>
      <c r="G330" s="283" t="s">
        <v>477</v>
      </c>
      <c r="H330" s="284">
        <v>1</v>
      </c>
      <c r="I330" s="285"/>
      <c r="J330" s="286">
        <f>ROUND(I330*H330,2)</f>
        <v>0</v>
      </c>
      <c r="K330" s="282" t="s">
        <v>229</v>
      </c>
      <c r="L330" s="287"/>
      <c r="M330" s="288" t="s">
        <v>1</v>
      </c>
      <c r="N330" s="289" t="s">
        <v>45</v>
      </c>
      <c r="O330" s="93"/>
      <c r="P330" s="238">
        <f>O330*H330</f>
        <v>0</v>
      </c>
      <c r="Q330" s="238">
        <v>0.00050000000000000001</v>
      </c>
      <c r="R330" s="238">
        <f>Q330*H330</f>
        <v>0.00050000000000000001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299</v>
      </c>
      <c r="AT330" s="240" t="s">
        <v>367</v>
      </c>
      <c r="AU330" s="240" t="s">
        <v>87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521</v>
      </c>
    </row>
    <row r="331" s="2" customFormat="1" ht="24.15" customHeight="1">
      <c r="A331" s="40"/>
      <c r="B331" s="41"/>
      <c r="C331" s="229" t="s">
        <v>635</v>
      </c>
      <c r="D331" s="229" t="s">
        <v>225</v>
      </c>
      <c r="E331" s="230" t="s">
        <v>4339</v>
      </c>
      <c r="F331" s="231" t="s">
        <v>4340</v>
      </c>
      <c r="G331" s="232" t="s">
        <v>1198</v>
      </c>
      <c r="H331" s="233">
        <v>2</v>
      </c>
      <c r="I331" s="234"/>
      <c r="J331" s="235">
        <f>ROUND(I331*H331,2)</f>
        <v>0</v>
      </c>
      <c r="K331" s="231" t="s">
        <v>229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114</v>
      </c>
      <c r="AT331" s="240" t="s">
        <v>225</v>
      </c>
      <c r="AU331" s="240" t="s">
        <v>87</v>
      </c>
      <c r="AY331" s="19" t="s">
        <v>222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87</v>
      </c>
      <c r="BK331" s="241">
        <f>ROUND(I331*H331,2)</f>
        <v>0</v>
      </c>
      <c r="BL331" s="19" t="s">
        <v>114</v>
      </c>
      <c r="BM331" s="240" t="s">
        <v>4341</v>
      </c>
    </row>
    <row r="332" s="2" customFormat="1">
      <c r="A332" s="40"/>
      <c r="B332" s="41"/>
      <c r="C332" s="42"/>
      <c r="D332" s="242" t="s">
        <v>231</v>
      </c>
      <c r="E332" s="42"/>
      <c r="F332" s="243" t="s">
        <v>4342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231</v>
      </c>
      <c r="AU332" s="19" t="s">
        <v>87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4343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87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4344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87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4" customFormat="1">
      <c r="A335" s="14"/>
      <c r="B335" s="258"/>
      <c r="C335" s="259"/>
      <c r="D335" s="249" t="s">
        <v>233</v>
      </c>
      <c r="E335" s="260" t="s">
        <v>1</v>
      </c>
      <c r="F335" s="261" t="s">
        <v>1179</v>
      </c>
      <c r="G335" s="259"/>
      <c r="H335" s="262">
        <v>2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8" t="s">
        <v>233</v>
      </c>
      <c r="AU335" s="268" t="s">
        <v>87</v>
      </c>
      <c r="AV335" s="14" t="s">
        <v>89</v>
      </c>
      <c r="AW335" s="14" t="s">
        <v>35</v>
      </c>
      <c r="AX335" s="14" t="s">
        <v>80</v>
      </c>
      <c r="AY335" s="268" t="s">
        <v>222</v>
      </c>
    </row>
    <row r="336" s="15" customFormat="1">
      <c r="A336" s="15"/>
      <c r="B336" s="269"/>
      <c r="C336" s="270"/>
      <c r="D336" s="249" t="s">
        <v>233</v>
      </c>
      <c r="E336" s="271" t="s">
        <v>1</v>
      </c>
      <c r="F336" s="272" t="s">
        <v>242</v>
      </c>
      <c r="G336" s="270"/>
      <c r="H336" s="273">
        <v>2</v>
      </c>
      <c r="I336" s="274"/>
      <c r="J336" s="270"/>
      <c r="K336" s="270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233</v>
      </c>
      <c r="AU336" s="279" t="s">
        <v>87</v>
      </c>
      <c r="AV336" s="15" t="s">
        <v>114</v>
      </c>
      <c r="AW336" s="15" t="s">
        <v>35</v>
      </c>
      <c r="AX336" s="15" t="s">
        <v>87</v>
      </c>
      <c r="AY336" s="279" t="s">
        <v>222</v>
      </c>
    </row>
    <row r="337" s="2" customFormat="1" ht="16.5" customHeight="1">
      <c r="A337" s="40"/>
      <c r="B337" s="41"/>
      <c r="C337" s="280" t="s">
        <v>552</v>
      </c>
      <c r="D337" s="280" t="s">
        <v>367</v>
      </c>
      <c r="E337" s="281" t="s">
        <v>4345</v>
      </c>
      <c r="F337" s="282" t="s">
        <v>4343</v>
      </c>
      <c r="G337" s="283" t="s">
        <v>477</v>
      </c>
      <c r="H337" s="284">
        <v>2</v>
      </c>
      <c r="I337" s="285"/>
      <c r="J337" s="286">
        <f>ROUND(I337*H337,2)</f>
        <v>0</v>
      </c>
      <c r="K337" s="282" t="s">
        <v>1230</v>
      </c>
      <c r="L337" s="287"/>
      <c r="M337" s="288" t="s">
        <v>1</v>
      </c>
      <c r="N337" s="289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299</v>
      </c>
      <c r="AT337" s="240" t="s">
        <v>367</v>
      </c>
      <c r="AU337" s="240" t="s">
        <v>87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527</v>
      </c>
    </row>
    <row r="338" s="2" customFormat="1" ht="21.75" customHeight="1">
      <c r="A338" s="40"/>
      <c r="B338" s="41"/>
      <c r="C338" s="229" t="s">
        <v>657</v>
      </c>
      <c r="D338" s="229" t="s">
        <v>225</v>
      </c>
      <c r="E338" s="230" t="s">
        <v>4346</v>
      </c>
      <c r="F338" s="231" t="s">
        <v>4347</v>
      </c>
      <c r="G338" s="232" t="s">
        <v>477</v>
      </c>
      <c r="H338" s="233">
        <v>12</v>
      </c>
      <c r="I338" s="234"/>
      <c r="J338" s="235">
        <f>ROUND(I338*H338,2)</f>
        <v>0</v>
      </c>
      <c r="K338" s="231" t="s">
        <v>229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114</v>
      </c>
      <c r="AT338" s="240" t="s">
        <v>225</v>
      </c>
      <c r="AU338" s="240" t="s">
        <v>87</v>
      </c>
      <c r="AY338" s="19" t="s">
        <v>222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87</v>
      </c>
      <c r="BK338" s="241">
        <f>ROUND(I338*H338,2)</f>
        <v>0</v>
      </c>
      <c r="BL338" s="19" t="s">
        <v>114</v>
      </c>
      <c r="BM338" s="240" t="s">
        <v>796</v>
      </c>
    </row>
    <row r="339" s="2" customFormat="1">
      <c r="A339" s="40"/>
      <c r="B339" s="41"/>
      <c r="C339" s="42"/>
      <c r="D339" s="242" t="s">
        <v>231</v>
      </c>
      <c r="E339" s="42"/>
      <c r="F339" s="243" t="s">
        <v>4348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231</v>
      </c>
      <c r="AU339" s="19" t="s">
        <v>87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234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87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3702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87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237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87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2611</v>
      </c>
      <c r="G343" s="259"/>
      <c r="H343" s="262">
        <v>12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87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12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87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4.15" customHeight="1">
      <c r="A345" s="40"/>
      <c r="B345" s="41"/>
      <c r="C345" s="229" t="s">
        <v>558</v>
      </c>
      <c r="D345" s="229" t="s">
        <v>225</v>
      </c>
      <c r="E345" s="230" t="s">
        <v>4349</v>
      </c>
      <c r="F345" s="231" t="s">
        <v>4350</v>
      </c>
      <c r="G345" s="232" t="s">
        <v>477</v>
      </c>
      <c r="H345" s="233">
        <v>12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114</v>
      </c>
      <c r="AT345" s="240" t="s">
        <v>225</v>
      </c>
      <c r="AU345" s="240" t="s">
        <v>87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114</v>
      </c>
      <c r="BM345" s="240" t="s">
        <v>812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4351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87</v>
      </c>
    </row>
    <row r="347" s="2" customFormat="1" ht="16.5" customHeight="1">
      <c r="A347" s="40"/>
      <c r="B347" s="41"/>
      <c r="C347" s="280" t="s">
        <v>681</v>
      </c>
      <c r="D347" s="280" t="s">
        <v>367</v>
      </c>
      <c r="E347" s="281" t="s">
        <v>4352</v>
      </c>
      <c r="F347" s="282" t="s">
        <v>4353</v>
      </c>
      <c r="G347" s="283" t="s">
        <v>477</v>
      </c>
      <c r="H347" s="284">
        <v>12</v>
      </c>
      <c r="I347" s="285"/>
      <c r="J347" s="286">
        <f>ROUND(I347*H347,2)</f>
        <v>0</v>
      </c>
      <c r="K347" s="282" t="s">
        <v>229</v>
      </c>
      <c r="L347" s="287"/>
      <c r="M347" s="288" t="s">
        <v>1</v>
      </c>
      <c r="N347" s="289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299</v>
      </c>
      <c r="AT347" s="240" t="s">
        <v>367</v>
      </c>
      <c r="AU347" s="240" t="s">
        <v>87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114</v>
      </c>
      <c r="BM347" s="240" t="s">
        <v>545</v>
      </c>
    </row>
    <row r="348" s="2" customFormat="1" ht="24.15" customHeight="1">
      <c r="A348" s="40"/>
      <c r="B348" s="41"/>
      <c r="C348" s="229" t="s">
        <v>569</v>
      </c>
      <c r="D348" s="229" t="s">
        <v>225</v>
      </c>
      <c r="E348" s="230" t="s">
        <v>4354</v>
      </c>
      <c r="F348" s="231" t="s">
        <v>4355</v>
      </c>
      <c r="G348" s="232" t="s">
        <v>477</v>
      </c>
      <c r="H348" s="233">
        <v>1</v>
      </c>
      <c r="I348" s="234"/>
      <c r="J348" s="235">
        <f>ROUND(I348*H348,2)</f>
        <v>0</v>
      </c>
      <c r="K348" s="231" t="s">
        <v>229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611</v>
      </c>
      <c r="AT348" s="240" t="s">
        <v>225</v>
      </c>
      <c r="AU348" s="240" t="s">
        <v>87</v>
      </c>
      <c r="AY348" s="19" t="s">
        <v>222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87</v>
      </c>
      <c r="BK348" s="241">
        <f>ROUND(I348*H348,2)</f>
        <v>0</v>
      </c>
      <c r="BL348" s="19" t="s">
        <v>611</v>
      </c>
      <c r="BM348" s="240" t="s">
        <v>4356</v>
      </c>
    </row>
    <row r="349" s="2" customFormat="1">
      <c r="A349" s="40"/>
      <c r="B349" s="41"/>
      <c r="C349" s="42"/>
      <c r="D349" s="242" t="s">
        <v>231</v>
      </c>
      <c r="E349" s="42"/>
      <c r="F349" s="243" t="s">
        <v>4357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231</v>
      </c>
      <c r="AU349" s="19" t="s">
        <v>87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234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87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3702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87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237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87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1142</v>
      </c>
      <c r="G353" s="259"/>
      <c r="H353" s="262">
        <v>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87</v>
      </c>
      <c r="AV353" s="14" t="s">
        <v>89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1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87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2" customFormat="1" ht="16.5" customHeight="1">
      <c r="A355" s="40"/>
      <c r="B355" s="41"/>
      <c r="C355" s="280" t="s">
        <v>696</v>
      </c>
      <c r="D355" s="280" t="s">
        <v>367</v>
      </c>
      <c r="E355" s="281" t="s">
        <v>4358</v>
      </c>
      <c r="F355" s="282" t="s">
        <v>4359</v>
      </c>
      <c r="G355" s="283" t="s">
        <v>477</v>
      </c>
      <c r="H355" s="284">
        <v>1</v>
      </c>
      <c r="I355" s="285"/>
      <c r="J355" s="286">
        <f>ROUND(I355*H355,2)</f>
        <v>0</v>
      </c>
      <c r="K355" s="282" t="s">
        <v>1230</v>
      </c>
      <c r="L355" s="287"/>
      <c r="M355" s="288" t="s">
        <v>1</v>
      </c>
      <c r="N355" s="289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299</v>
      </c>
      <c r="AT355" s="240" t="s">
        <v>367</v>
      </c>
      <c r="AU355" s="240" t="s">
        <v>87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114</v>
      </c>
      <c r="BM355" s="240" t="s">
        <v>631</v>
      </c>
    </row>
    <row r="356" s="2" customFormat="1">
      <c r="A356" s="40"/>
      <c r="B356" s="41"/>
      <c r="C356" s="42"/>
      <c r="D356" s="249" t="s">
        <v>1184</v>
      </c>
      <c r="E356" s="42"/>
      <c r="F356" s="314" t="s">
        <v>4360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1184</v>
      </c>
      <c r="AU356" s="19" t="s">
        <v>87</v>
      </c>
    </row>
    <row r="357" s="14" customFormat="1">
      <c r="A357" s="14"/>
      <c r="B357" s="258"/>
      <c r="C357" s="259"/>
      <c r="D357" s="249" t="s">
        <v>233</v>
      </c>
      <c r="E357" s="260" t="s">
        <v>1</v>
      </c>
      <c r="F357" s="261" t="s">
        <v>1142</v>
      </c>
      <c r="G357" s="259"/>
      <c r="H357" s="262">
        <v>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233</v>
      </c>
      <c r="AU357" s="268" t="s">
        <v>87</v>
      </c>
      <c r="AV357" s="14" t="s">
        <v>89</v>
      </c>
      <c r="AW357" s="14" t="s">
        <v>35</v>
      </c>
      <c r="AX357" s="14" t="s">
        <v>80</v>
      </c>
      <c r="AY357" s="268" t="s">
        <v>222</v>
      </c>
    </row>
    <row r="358" s="15" customFormat="1">
      <c r="A358" s="15"/>
      <c r="B358" s="269"/>
      <c r="C358" s="270"/>
      <c r="D358" s="249" t="s">
        <v>233</v>
      </c>
      <c r="E358" s="271" t="s">
        <v>1</v>
      </c>
      <c r="F358" s="272" t="s">
        <v>242</v>
      </c>
      <c r="G358" s="270"/>
      <c r="H358" s="273">
        <v>1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233</v>
      </c>
      <c r="AU358" s="279" t="s">
        <v>87</v>
      </c>
      <c r="AV358" s="15" t="s">
        <v>114</v>
      </c>
      <c r="AW358" s="15" t="s">
        <v>35</v>
      </c>
      <c r="AX358" s="15" t="s">
        <v>87</v>
      </c>
      <c r="AY358" s="279" t="s">
        <v>222</v>
      </c>
    </row>
    <row r="359" s="2" customFormat="1" ht="16.5" customHeight="1">
      <c r="A359" s="40"/>
      <c r="B359" s="41"/>
      <c r="C359" s="229" t="s">
        <v>576</v>
      </c>
      <c r="D359" s="229" t="s">
        <v>225</v>
      </c>
      <c r="E359" s="230" t="s">
        <v>4361</v>
      </c>
      <c r="F359" s="231" t="s">
        <v>4362</v>
      </c>
      <c r="G359" s="232" t="s">
        <v>477</v>
      </c>
      <c r="H359" s="233">
        <v>1</v>
      </c>
      <c r="I359" s="234"/>
      <c r="J359" s="235">
        <f>ROUND(I359*H359,2)</f>
        <v>0</v>
      </c>
      <c r="K359" s="231" t="s">
        <v>229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114</v>
      </c>
      <c r="AT359" s="240" t="s">
        <v>225</v>
      </c>
      <c r="AU359" s="240" t="s">
        <v>87</v>
      </c>
      <c r="AY359" s="19" t="s">
        <v>222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87</v>
      </c>
      <c r="BK359" s="241">
        <f>ROUND(I359*H359,2)</f>
        <v>0</v>
      </c>
      <c r="BL359" s="19" t="s">
        <v>114</v>
      </c>
      <c r="BM359" s="240" t="s">
        <v>780</v>
      </c>
    </row>
    <row r="360" s="2" customFormat="1">
      <c r="A360" s="40"/>
      <c r="B360" s="41"/>
      <c r="C360" s="42"/>
      <c r="D360" s="242" t="s">
        <v>231</v>
      </c>
      <c r="E360" s="42"/>
      <c r="F360" s="243" t="s">
        <v>4363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231</v>
      </c>
      <c r="AU360" s="19" t="s">
        <v>87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234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87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3" customFormat="1">
      <c r="A362" s="13"/>
      <c r="B362" s="247"/>
      <c r="C362" s="248"/>
      <c r="D362" s="249" t="s">
        <v>233</v>
      </c>
      <c r="E362" s="250" t="s">
        <v>1</v>
      </c>
      <c r="F362" s="251" t="s">
        <v>3702</v>
      </c>
      <c r="G362" s="248"/>
      <c r="H362" s="250" t="s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233</v>
      </c>
      <c r="AU362" s="257" t="s">
        <v>87</v>
      </c>
      <c r="AV362" s="13" t="s">
        <v>87</v>
      </c>
      <c r="AW362" s="13" t="s">
        <v>35</v>
      </c>
      <c r="AX362" s="13" t="s">
        <v>80</v>
      </c>
      <c r="AY362" s="257" t="s">
        <v>222</v>
      </c>
    </row>
    <row r="363" s="13" customFormat="1">
      <c r="A363" s="13"/>
      <c r="B363" s="247"/>
      <c r="C363" s="248"/>
      <c r="D363" s="249" t="s">
        <v>233</v>
      </c>
      <c r="E363" s="250" t="s">
        <v>1</v>
      </c>
      <c r="F363" s="251" t="s">
        <v>237</v>
      </c>
      <c r="G363" s="248"/>
      <c r="H363" s="250" t="s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233</v>
      </c>
      <c r="AU363" s="257" t="s">
        <v>87</v>
      </c>
      <c r="AV363" s="13" t="s">
        <v>87</v>
      </c>
      <c r="AW363" s="13" t="s">
        <v>35</v>
      </c>
      <c r="AX363" s="13" t="s">
        <v>80</v>
      </c>
      <c r="AY363" s="257" t="s">
        <v>222</v>
      </c>
    </row>
    <row r="364" s="14" customFormat="1">
      <c r="A364" s="14"/>
      <c r="B364" s="258"/>
      <c r="C364" s="259"/>
      <c r="D364" s="249" t="s">
        <v>233</v>
      </c>
      <c r="E364" s="260" t="s">
        <v>1</v>
      </c>
      <c r="F364" s="261" t="s">
        <v>1142</v>
      </c>
      <c r="G364" s="259"/>
      <c r="H364" s="262">
        <v>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233</v>
      </c>
      <c r="AU364" s="268" t="s">
        <v>87</v>
      </c>
      <c r="AV364" s="14" t="s">
        <v>89</v>
      </c>
      <c r="AW364" s="14" t="s">
        <v>35</v>
      </c>
      <c r="AX364" s="14" t="s">
        <v>80</v>
      </c>
      <c r="AY364" s="268" t="s">
        <v>222</v>
      </c>
    </row>
    <row r="365" s="15" customFormat="1">
      <c r="A365" s="15"/>
      <c r="B365" s="269"/>
      <c r="C365" s="270"/>
      <c r="D365" s="249" t="s">
        <v>233</v>
      </c>
      <c r="E365" s="271" t="s">
        <v>1</v>
      </c>
      <c r="F365" s="272" t="s">
        <v>242</v>
      </c>
      <c r="G365" s="270"/>
      <c r="H365" s="273">
        <v>1</v>
      </c>
      <c r="I365" s="274"/>
      <c r="J365" s="270"/>
      <c r="K365" s="270"/>
      <c r="L365" s="275"/>
      <c r="M365" s="276"/>
      <c r="N365" s="277"/>
      <c r="O365" s="277"/>
      <c r="P365" s="277"/>
      <c r="Q365" s="277"/>
      <c r="R365" s="277"/>
      <c r="S365" s="277"/>
      <c r="T365" s="27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9" t="s">
        <v>233</v>
      </c>
      <c r="AU365" s="279" t="s">
        <v>87</v>
      </c>
      <c r="AV365" s="15" t="s">
        <v>114</v>
      </c>
      <c r="AW365" s="15" t="s">
        <v>35</v>
      </c>
      <c r="AX365" s="15" t="s">
        <v>87</v>
      </c>
      <c r="AY365" s="279" t="s">
        <v>222</v>
      </c>
    </row>
    <row r="366" s="2" customFormat="1" ht="24.15" customHeight="1">
      <c r="A366" s="40"/>
      <c r="B366" s="41"/>
      <c r="C366" s="280" t="s">
        <v>655</v>
      </c>
      <c r="D366" s="280" t="s">
        <v>367</v>
      </c>
      <c r="E366" s="281" t="s">
        <v>4278</v>
      </c>
      <c r="F366" s="282" t="s">
        <v>4279</v>
      </c>
      <c r="G366" s="283" t="s">
        <v>477</v>
      </c>
      <c r="H366" s="284">
        <v>1</v>
      </c>
      <c r="I366" s="285"/>
      <c r="J366" s="286">
        <f>ROUND(I366*H366,2)</f>
        <v>0</v>
      </c>
      <c r="K366" s="282" t="s">
        <v>229</v>
      </c>
      <c r="L366" s="287"/>
      <c r="M366" s="288" t="s">
        <v>1</v>
      </c>
      <c r="N366" s="289" t="s">
        <v>45</v>
      </c>
      <c r="O366" s="93"/>
      <c r="P366" s="238">
        <f>O366*H366</f>
        <v>0</v>
      </c>
      <c r="Q366" s="238">
        <v>0.0035999999999999999</v>
      </c>
      <c r="R366" s="238">
        <f>Q366*H366</f>
        <v>0.0035999999999999999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299</v>
      </c>
      <c r="AT366" s="240" t="s">
        <v>367</v>
      </c>
      <c r="AU366" s="240" t="s">
        <v>87</v>
      </c>
      <c r="AY366" s="19" t="s">
        <v>222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87</v>
      </c>
      <c r="BK366" s="241">
        <f>ROUND(I366*H366,2)</f>
        <v>0</v>
      </c>
      <c r="BL366" s="19" t="s">
        <v>114</v>
      </c>
      <c r="BM366" s="240" t="s">
        <v>4364</v>
      </c>
    </row>
    <row r="367" s="2" customFormat="1" ht="24.15" customHeight="1">
      <c r="A367" s="40"/>
      <c r="B367" s="41"/>
      <c r="C367" s="229" t="s">
        <v>602</v>
      </c>
      <c r="D367" s="229" t="s">
        <v>225</v>
      </c>
      <c r="E367" s="230" t="s">
        <v>4365</v>
      </c>
      <c r="F367" s="231" t="s">
        <v>4366</v>
      </c>
      <c r="G367" s="232" t="s">
        <v>477</v>
      </c>
      <c r="H367" s="233">
        <v>1</v>
      </c>
      <c r="I367" s="234"/>
      <c r="J367" s="235">
        <f>ROUND(I367*H367,2)</f>
        <v>0</v>
      </c>
      <c r="K367" s="231" t="s">
        <v>229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114</v>
      </c>
      <c r="AT367" s="240" t="s">
        <v>225</v>
      </c>
      <c r="AU367" s="240" t="s">
        <v>87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114</v>
      </c>
      <c r="BM367" s="240" t="s">
        <v>839</v>
      </c>
    </row>
    <row r="368" s="2" customFormat="1">
      <c r="A368" s="40"/>
      <c r="B368" s="41"/>
      <c r="C368" s="42"/>
      <c r="D368" s="242" t="s">
        <v>231</v>
      </c>
      <c r="E368" s="42"/>
      <c r="F368" s="243" t="s">
        <v>4367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231</v>
      </c>
      <c r="AU368" s="19" t="s">
        <v>87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234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87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3702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87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3" customFormat="1">
      <c r="A371" s="13"/>
      <c r="B371" s="247"/>
      <c r="C371" s="248"/>
      <c r="D371" s="249" t="s">
        <v>233</v>
      </c>
      <c r="E371" s="250" t="s">
        <v>1</v>
      </c>
      <c r="F371" s="251" t="s">
        <v>237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233</v>
      </c>
      <c r="AU371" s="257" t="s">
        <v>87</v>
      </c>
      <c r="AV371" s="13" t="s">
        <v>87</v>
      </c>
      <c r="AW371" s="13" t="s">
        <v>35</v>
      </c>
      <c r="AX371" s="13" t="s">
        <v>80</v>
      </c>
      <c r="AY371" s="257" t="s">
        <v>222</v>
      </c>
    </row>
    <row r="372" s="14" customFormat="1">
      <c r="A372" s="14"/>
      <c r="B372" s="258"/>
      <c r="C372" s="259"/>
      <c r="D372" s="249" t="s">
        <v>233</v>
      </c>
      <c r="E372" s="260" t="s">
        <v>1</v>
      </c>
      <c r="F372" s="261" t="s">
        <v>1142</v>
      </c>
      <c r="G372" s="259"/>
      <c r="H372" s="262">
        <v>1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8" t="s">
        <v>233</v>
      </c>
      <c r="AU372" s="268" t="s">
        <v>87</v>
      </c>
      <c r="AV372" s="14" t="s">
        <v>89</v>
      </c>
      <c r="AW372" s="14" t="s">
        <v>35</v>
      </c>
      <c r="AX372" s="14" t="s">
        <v>80</v>
      </c>
      <c r="AY372" s="268" t="s">
        <v>222</v>
      </c>
    </row>
    <row r="373" s="15" customFormat="1">
      <c r="A373" s="15"/>
      <c r="B373" s="269"/>
      <c r="C373" s="270"/>
      <c r="D373" s="249" t="s">
        <v>233</v>
      </c>
      <c r="E373" s="271" t="s">
        <v>1</v>
      </c>
      <c r="F373" s="272" t="s">
        <v>242</v>
      </c>
      <c r="G373" s="270"/>
      <c r="H373" s="273">
        <v>1</v>
      </c>
      <c r="I373" s="274"/>
      <c r="J373" s="270"/>
      <c r="K373" s="270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233</v>
      </c>
      <c r="AU373" s="279" t="s">
        <v>87</v>
      </c>
      <c r="AV373" s="15" t="s">
        <v>114</v>
      </c>
      <c r="AW373" s="15" t="s">
        <v>35</v>
      </c>
      <c r="AX373" s="15" t="s">
        <v>87</v>
      </c>
      <c r="AY373" s="279" t="s">
        <v>222</v>
      </c>
    </row>
    <row r="374" s="2" customFormat="1" ht="24.15" customHeight="1">
      <c r="A374" s="40"/>
      <c r="B374" s="41"/>
      <c r="C374" s="229" t="s">
        <v>717</v>
      </c>
      <c r="D374" s="229" t="s">
        <v>225</v>
      </c>
      <c r="E374" s="230" t="s">
        <v>2837</v>
      </c>
      <c r="F374" s="231" t="s">
        <v>2838</v>
      </c>
      <c r="G374" s="232" t="s">
        <v>329</v>
      </c>
      <c r="H374" s="233">
        <v>0.42599999999999999</v>
      </c>
      <c r="I374" s="234"/>
      <c r="J374" s="235">
        <f>ROUND(I374*H374,2)</f>
        <v>0</v>
      </c>
      <c r="K374" s="231" t="s">
        <v>229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267</v>
      </c>
      <c r="AT374" s="240" t="s">
        <v>225</v>
      </c>
      <c r="AU374" s="240" t="s">
        <v>87</v>
      </c>
      <c r="AY374" s="19" t="s">
        <v>222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87</v>
      </c>
      <c r="BK374" s="241">
        <f>ROUND(I374*H374,2)</f>
        <v>0</v>
      </c>
      <c r="BL374" s="19" t="s">
        <v>267</v>
      </c>
      <c r="BM374" s="240" t="s">
        <v>4368</v>
      </c>
    </row>
    <row r="375" s="2" customFormat="1">
      <c r="A375" s="40"/>
      <c r="B375" s="41"/>
      <c r="C375" s="42"/>
      <c r="D375" s="242" t="s">
        <v>231</v>
      </c>
      <c r="E375" s="42"/>
      <c r="F375" s="243" t="s">
        <v>2840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231</v>
      </c>
      <c r="AU375" s="19" t="s">
        <v>87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4369</v>
      </c>
      <c r="F376" s="216" t="s">
        <v>4370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SUM(P377:P505)</f>
        <v>0</v>
      </c>
      <c r="Q376" s="221"/>
      <c r="R376" s="222">
        <f>SUM(R377:R505)</f>
        <v>0.097540000000000016</v>
      </c>
      <c r="S376" s="221"/>
      <c r="T376" s="223">
        <f>SUM(T377:T505)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87</v>
      </c>
      <c r="AT376" s="225" t="s">
        <v>79</v>
      </c>
      <c r="AU376" s="225" t="s">
        <v>80</v>
      </c>
      <c r="AY376" s="224" t="s">
        <v>222</v>
      </c>
      <c r="BK376" s="226">
        <f>SUM(BK377:BK505)</f>
        <v>0</v>
      </c>
    </row>
    <row r="377" s="2" customFormat="1" ht="37.8" customHeight="1">
      <c r="A377" s="40"/>
      <c r="B377" s="41"/>
      <c r="C377" s="229" t="s">
        <v>611</v>
      </c>
      <c r="D377" s="229" t="s">
        <v>225</v>
      </c>
      <c r="E377" s="230" t="s">
        <v>3874</v>
      </c>
      <c r="F377" s="231" t="s">
        <v>3875</v>
      </c>
      <c r="G377" s="232" t="s">
        <v>526</v>
      </c>
      <c r="H377" s="233">
        <v>40</v>
      </c>
      <c r="I377" s="234"/>
      <c r="J377" s="235">
        <f>ROUND(I377*H377,2)</f>
        <v>0</v>
      </c>
      <c r="K377" s="231" t="s">
        <v>229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114</v>
      </c>
      <c r="AT377" s="240" t="s">
        <v>225</v>
      </c>
      <c r="AU377" s="240" t="s">
        <v>87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114</v>
      </c>
      <c r="BM377" s="240" t="s">
        <v>4371</v>
      </c>
    </row>
    <row r="378" s="2" customFormat="1">
      <c r="A378" s="40"/>
      <c r="B378" s="41"/>
      <c r="C378" s="42"/>
      <c r="D378" s="242" t="s">
        <v>231</v>
      </c>
      <c r="E378" s="42"/>
      <c r="F378" s="243" t="s">
        <v>3877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231</v>
      </c>
      <c r="AU378" s="19" t="s">
        <v>87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234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87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3" customFormat="1">
      <c r="A380" s="13"/>
      <c r="B380" s="247"/>
      <c r="C380" s="248"/>
      <c r="D380" s="249" t="s">
        <v>233</v>
      </c>
      <c r="E380" s="250" t="s">
        <v>1</v>
      </c>
      <c r="F380" s="251" t="s">
        <v>3702</v>
      </c>
      <c r="G380" s="248"/>
      <c r="H380" s="250" t="s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233</v>
      </c>
      <c r="AU380" s="257" t="s">
        <v>87</v>
      </c>
      <c r="AV380" s="13" t="s">
        <v>87</v>
      </c>
      <c r="AW380" s="13" t="s">
        <v>35</v>
      </c>
      <c r="AX380" s="13" t="s">
        <v>80</v>
      </c>
      <c r="AY380" s="257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237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87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2756</v>
      </c>
      <c r="G382" s="259"/>
      <c r="H382" s="262">
        <v>40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87</v>
      </c>
      <c r="AV382" s="14" t="s">
        <v>89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40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87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80" t="s">
        <v>726</v>
      </c>
      <c r="D384" s="280" t="s">
        <v>367</v>
      </c>
      <c r="E384" s="281" t="s">
        <v>3843</v>
      </c>
      <c r="F384" s="282" t="s">
        <v>3844</v>
      </c>
      <c r="G384" s="283" t="s">
        <v>526</v>
      </c>
      <c r="H384" s="284">
        <v>46</v>
      </c>
      <c r="I384" s="285"/>
      <c r="J384" s="286">
        <f>ROUND(I384*H384,2)</f>
        <v>0</v>
      </c>
      <c r="K384" s="282" t="s">
        <v>229</v>
      </c>
      <c r="L384" s="287"/>
      <c r="M384" s="288" t="s">
        <v>1</v>
      </c>
      <c r="N384" s="289" t="s">
        <v>45</v>
      </c>
      <c r="O384" s="93"/>
      <c r="P384" s="238">
        <f>O384*H384</f>
        <v>0</v>
      </c>
      <c r="Q384" s="238">
        <v>0.00012</v>
      </c>
      <c r="R384" s="238">
        <f>Q384*H384</f>
        <v>0.0055199999999999997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299</v>
      </c>
      <c r="AT384" s="240" t="s">
        <v>367</v>
      </c>
      <c r="AU384" s="240" t="s">
        <v>87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114</v>
      </c>
      <c r="BM384" s="240" t="s">
        <v>1427</v>
      </c>
    </row>
    <row r="385" s="14" customFormat="1">
      <c r="A385" s="14"/>
      <c r="B385" s="258"/>
      <c r="C385" s="259"/>
      <c r="D385" s="249" t="s">
        <v>233</v>
      </c>
      <c r="E385" s="260" t="s">
        <v>1</v>
      </c>
      <c r="F385" s="261" t="s">
        <v>2756</v>
      </c>
      <c r="G385" s="259"/>
      <c r="H385" s="262">
        <v>40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87</v>
      </c>
      <c r="AV385" s="14" t="s">
        <v>89</v>
      </c>
      <c r="AW385" s="14" t="s">
        <v>35</v>
      </c>
      <c r="AX385" s="14" t="s">
        <v>80</v>
      </c>
      <c r="AY385" s="268" t="s">
        <v>222</v>
      </c>
    </row>
    <row r="386" s="15" customFormat="1">
      <c r="A386" s="15"/>
      <c r="B386" s="269"/>
      <c r="C386" s="270"/>
      <c r="D386" s="249" t="s">
        <v>233</v>
      </c>
      <c r="E386" s="271" t="s">
        <v>1</v>
      </c>
      <c r="F386" s="272" t="s">
        <v>242</v>
      </c>
      <c r="G386" s="270"/>
      <c r="H386" s="273">
        <v>40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233</v>
      </c>
      <c r="AU386" s="279" t="s">
        <v>87</v>
      </c>
      <c r="AV386" s="15" t="s">
        <v>114</v>
      </c>
      <c r="AW386" s="15" t="s">
        <v>35</v>
      </c>
      <c r="AX386" s="15" t="s">
        <v>80</v>
      </c>
      <c r="AY386" s="279" t="s">
        <v>222</v>
      </c>
    </row>
    <row r="387" s="14" customFormat="1">
      <c r="A387" s="14"/>
      <c r="B387" s="258"/>
      <c r="C387" s="259"/>
      <c r="D387" s="249" t="s">
        <v>233</v>
      </c>
      <c r="E387" s="260" t="s">
        <v>1</v>
      </c>
      <c r="F387" s="261" t="s">
        <v>4372</v>
      </c>
      <c r="G387" s="259"/>
      <c r="H387" s="262">
        <v>46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233</v>
      </c>
      <c r="AU387" s="268" t="s">
        <v>87</v>
      </c>
      <c r="AV387" s="14" t="s">
        <v>89</v>
      </c>
      <c r="AW387" s="14" t="s">
        <v>35</v>
      </c>
      <c r="AX387" s="14" t="s">
        <v>87</v>
      </c>
      <c r="AY387" s="268" t="s">
        <v>222</v>
      </c>
    </row>
    <row r="388" s="2" customFormat="1" ht="24.15" customHeight="1">
      <c r="A388" s="40"/>
      <c r="B388" s="41"/>
      <c r="C388" s="229" t="s">
        <v>618</v>
      </c>
      <c r="D388" s="229" t="s">
        <v>225</v>
      </c>
      <c r="E388" s="230" t="s">
        <v>4373</v>
      </c>
      <c r="F388" s="231" t="s">
        <v>4374</v>
      </c>
      <c r="G388" s="232" t="s">
        <v>477</v>
      </c>
      <c r="H388" s="233">
        <v>1</v>
      </c>
      <c r="I388" s="234"/>
      <c r="J388" s="235">
        <f>ROUND(I388*H388,2)</f>
        <v>0</v>
      </c>
      <c r="K388" s="231" t="s">
        <v>229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114</v>
      </c>
      <c r="AT388" s="240" t="s">
        <v>225</v>
      </c>
      <c r="AU388" s="240" t="s">
        <v>87</v>
      </c>
      <c r="AY388" s="19" t="s">
        <v>222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87</v>
      </c>
      <c r="BK388" s="241">
        <f>ROUND(I388*H388,2)</f>
        <v>0</v>
      </c>
      <c r="BL388" s="19" t="s">
        <v>114</v>
      </c>
      <c r="BM388" s="240" t="s">
        <v>4375</v>
      </c>
    </row>
    <row r="389" s="2" customFormat="1">
      <c r="A389" s="40"/>
      <c r="B389" s="41"/>
      <c r="C389" s="42"/>
      <c r="D389" s="242" t="s">
        <v>231</v>
      </c>
      <c r="E389" s="42"/>
      <c r="F389" s="243" t="s">
        <v>4376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231</v>
      </c>
      <c r="AU389" s="19" t="s">
        <v>87</v>
      </c>
    </row>
    <row r="390" s="13" customFormat="1">
      <c r="A390" s="13"/>
      <c r="B390" s="247"/>
      <c r="C390" s="248"/>
      <c r="D390" s="249" t="s">
        <v>233</v>
      </c>
      <c r="E390" s="250" t="s">
        <v>1</v>
      </c>
      <c r="F390" s="251" t="s">
        <v>234</v>
      </c>
      <c r="G390" s="248"/>
      <c r="H390" s="250" t="s">
        <v>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233</v>
      </c>
      <c r="AU390" s="257" t="s">
        <v>87</v>
      </c>
      <c r="AV390" s="13" t="s">
        <v>87</v>
      </c>
      <c r="AW390" s="13" t="s">
        <v>35</v>
      </c>
      <c r="AX390" s="13" t="s">
        <v>80</v>
      </c>
      <c r="AY390" s="257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3702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87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3" customFormat="1">
      <c r="A392" s="13"/>
      <c r="B392" s="247"/>
      <c r="C392" s="248"/>
      <c r="D392" s="249" t="s">
        <v>233</v>
      </c>
      <c r="E392" s="250" t="s">
        <v>1</v>
      </c>
      <c r="F392" s="251" t="s">
        <v>237</v>
      </c>
      <c r="G392" s="248"/>
      <c r="H392" s="250" t="s">
        <v>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233</v>
      </c>
      <c r="AU392" s="257" t="s">
        <v>87</v>
      </c>
      <c r="AV392" s="13" t="s">
        <v>87</v>
      </c>
      <c r="AW392" s="13" t="s">
        <v>35</v>
      </c>
      <c r="AX392" s="13" t="s">
        <v>80</v>
      </c>
      <c r="AY392" s="257" t="s">
        <v>222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1142</v>
      </c>
      <c r="G393" s="259"/>
      <c r="H393" s="262">
        <v>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87</v>
      </c>
      <c r="AV393" s="14" t="s">
        <v>89</v>
      </c>
      <c r="AW393" s="14" t="s">
        <v>35</v>
      </c>
      <c r="AX393" s="14" t="s">
        <v>80</v>
      </c>
      <c r="AY393" s="268" t="s">
        <v>222</v>
      </c>
    </row>
    <row r="394" s="15" customFormat="1">
      <c r="A394" s="15"/>
      <c r="B394" s="269"/>
      <c r="C394" s="270"/>
      <c r="D394" s="249" t="s">
        <v>233</v>
      </c>
      <c r="E394" s="271" t="s">
        <v>1</v>
      </c>
      <c r="F394" s="272" t="s">
        <v>242</v>
      </c>
      <c r="G394" s="270"/>
      <c r="H394" s="273">
        <v>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233</v>
      </c>
      <c r="AU394" s="279" t="s">
        <v>87</v>
      </c>
      <c r="AV394" s="15" t="s">
        <v>114</v>
      </c>
      <c r="AW394" s="15" t="s">
        <v>35</v>
      </c>
      <c r="AX394" s="15" t="s">
        <v>87</v>
      </c>
      <c r="AY394" s="279" t="s">
        <v>222</v>
      </c>
    </row>
    <row r="395" s="2" customFormat="1" ht="24.15" customHeight="1">
      <c r="A395" s="40"/>
      <c r="B395" s="41"/>
      <c r="C395" s="280" t="s">
        <v>739</v>
      </c>
      <c r="D395" s="280" t="s">
        <v>367</v>
      </c>
      <c r="E395" s="281" t="s">
        <v>4377</v>
      </c>
      <c r="F395" s="282" t="s">
        <v>4378</v>
      </c>
      <c r="G395" s="283" t="s">
        <v>477</v>
      </c>
      <c r="H395" s="284">
        <v>1</v>
      </c>
      <c r="I395" s="285"/>
      <c r="J395" s="286">
        <f>ROUND(I395*H395,2)</f>
        <v>0</v>
      </c>
      <c r="K395" s="282" t="s">
        <v>229</v>
      </c>
      <c r="L395" s="287"/>
      <c r="M395" s="288" t="s">
        <v>1</v>
      </c>
      <c r="N395" s="289" t="s">
        <v>45</v>
      </c>
      <c r="O395" s="93"/>
      <c r="P395" s="238">
        <f>O395*H395</f>
        <v>0</v>
      </c>
      <c r="Q395" s="238">
        <v>0.001</v>
      </c>
      <c r="R395" s="238">
        <f>Q395*H395</f>
        <v>0.001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299</v>
      </c>
      <c r="AT395" s="240" t="s">
        <v>367</v>
      </c>
      <c r="AU395" s="240" t="s">
        <v>87</v>
      </c>
      <c r="AY395" s="19" t="s">
        <v>222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87</v>
      </c>
      <c r="BK395" s="241">
        <f>ROUND(I395*H395,2)</f>
        <v>0</v>
      </c>
      <c r="BL395" s="19" t="s">
        <v>114</v>
      </c>
      <c r="BM395" s="240" t="s">
        <v>944</v>
      </c>
    </row>
    <row r="396" s="2" customFormat="1" ht="24.15" customHeight="1">
      <c r="A396" s="40"/>
      <c r="B396" s="41"/>
      <c r="C396" s="229" t="s">
        <v>631</v>
      </c>
      <c r="D396" s="229" t="s">
        <v>225</v>
      </c>
      <c r="E396" s="230" t="s">
        <v>4379</v>
      </c>
      <c r="F396" s="231" t="s">
        <v>4380</v>
      </c>
      <c r="G396" s="232" t="s">
        <v>526</v>
      </c>
      <c r="H396" s="233">
        <v>130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87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4381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4382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87</v>
      </c>
    </row>
    <row r="398" s="13" customFormat="1">
      <c r="A398" s="13"/>
      <c r="B398" s="247"/>
      <c r="C398" s="248"/>
      <c r="D398" s="249" t="s">
        <v>233</v>
      </c>
      <c r="E398" s="250" t="s">
        <v>1</v>
      </c>
      <c r="F398" s="251" t="s">
        <v>234</v>
      </c>
      <c r="G398" s="248"/>
      <c r="H398" s="250" t="s">
        <v>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7" t="s">
        <v>233</v>
      </c>
      <c r="AU398" s="257" t="s">
        <v>87</v>
      </c>
      <c r="AV398" s="13" t="s">
        <v>87</v>
      </c>
      <c r="AW398" s="13" t="s">
        <v>35</v>
      </c>
      <c r="AX398" s="13" t="s">
        <v>80</v>
      </c>
      <c r="AY398" s="257" t="s">
        <v>222</v>
      </c>
    </row>
    <row r="399" s="13" customFormat="1">
      <c r="A399" s="13"/>
      <c r="B399" s="247"/>
      <c r="C399" s="248"/>
      <c r="D399" s="249" t="s">
        <v>233</v>
      </c>
      <c r="E399" s="250" t="s">
        <v>1</v>
      </c>
      <c r="F399" s="251" t="s">
        <v>3702</v>
      </c>
      <c r="G399" s="248"/>
      <c r="H399" s="250" t="s">
        <v>1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7" t="s">
        <v>233</v>
      </c>
      <c r="AU399" s="257" t="s">
        <v>87</v>
      </c>
      <c r="AV399" s="13" t="s">
        <v>87</v>
      </c>
      <c r="AW399" s="13" t="s">
        <v>35</v>
      </c>
      <c r="AX399" s="13" t="s">
        <v>80</v>
      </c>
      <c r="AY399" s="257" t="s">
        <v>222</v>
      </c>
    </row>
    <row r="400" s="13" customFormat="1">
      <c r="A400" s="13"/>
      <c r="B400" s="247"/>
      <c r="C400" s="248"/>
      <c r="D400" s="249" t="s">
        <v>233</v>
      </c>
      <c r="E400" s="250" t="s">
        <v>1</v>
      </c>
      <c r="F400" s="251" t="s">
        <v>237</v>
      </c>
      <c r="G400" s="248"/>
      <c r="H400" s="250" t="s">
        <v>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233</v>
      </c>
      <c r="AU400" s="257" t="s">
        <v>87</v>
      </c>
      <c r="AV400" s="13" t="s">
        <v>87</v>
      </c>
      <c r="AW400" s="13" t="s">
        <v>35</v>
      </c>
      <c r="AX400" s="13" t="s">
        <v>80</v>
      </c>
      <c r="AY400" s="257" t="s">
        <v>222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4221</v>
      </c>
      <c r="G401" s="259"/>
      <c r="H401" s="262">
        <v>130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87</v>
      </c>
      <c r="AV401" s="14" t="s">
        <v>89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130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87</v>
      </c>
      <c r="AV402" s="15" t="s">
        <v>114</v>
      </c>
      <c r="AW402" s="15" t="s">
        <v>35</v>
      </c>
      <c r="AX402" s="15" t="s">
        <v>87</v>
      </c>
      <c r="AY402" s="279" t="s">
        <v>222</v>
      </c>
    </row>
    <row r="403" s="2" customFormat="1" ht="24.15" customHeight="1">
      <c r="A403" s="40"/>
      <c r="B403" s="41"/>
      <c r="C403" s="280" t="s">
        <v>752</v>
      </c>
      <c r="D403" s="280" t="s">
        <v>367</v>
      </c>
      <c r="E403" s="281" t="s">
        <v>4383</v>
      </c>
      <c r="F403" s="282" t="s">
        <v>4384</v>
      </c>
      <c r="G403" s="283" t="s">
        <v>526</v>
      </c>
      <c r="H403" s="284">
        <v>136.5</v>
      </c>
      <c r="I403" s="285"/>
      <c r="J403" s="286">
        <f>ROUND(I403*H403,2)</f>
        <v>0</v>
      </c>
      <c r="K403" s="282" t="s">
        <v>229</v>
      </c>
      <c r="L403" s="287"/>
      <c r="M403" s="288" t="s">
        <v>1</v>
      </c>
      <c r="N403" s="289" t="s">
        <v>45</v>
      </c>
      <c r="O403" s="93"/>
      <c r="P403" s="238">
        <f>O403*H403</f>
        <v>0</v>
      </c>
      <c r="Q403" s="238">
        <v>6.0000000000000002E-05</v>
      </c>
      <c r="R403" s="238">
        <f>Q403*H403</f>
        <v>0.0081899999999999994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299</v>
      </c>
      <c r="AT403" s="240" t="s">
        <v>367</v>
      </c>
      <c r="AU403" s="240" t="s">
        <v>87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114</v>
      </c>
      <c r="BM403" s="240" t="s">
        <v>1034</v>
      </c>
    </row>
    <row r="404" s="14" customFormat="1">
      <c r="A404" s="14"/>
      <c r="B404" s="258"/>
      <c r="C404" s="259"/>
      <c r="D404" s="249" t="s">
        <v>233</v>
      </c>
      <c r="E404" s="260" t="s">
        <v>1</v>
      </c>
      <c r="F404" s="261" t="s">
        <v>4221</v>
      </c>
      <c r="G404" s="259"/>
      <c r="H404" s="262">
        <v>130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8" t="s">
        <v>233</v>
      </c>
      <c r="AU404" s="268" t="s">
        <v>87</v>
      </c>
      <c r="AV404" s="14" t="s">
        <v>89</v>
      </c>
      <c r="AW404" s="14" t="s">
        <v>35</v>
      </c>
      <c r="AX404" s="14" t="s">
        <v>80</v>
      </c>
      <c r="AY404" s="268" t="s">
        <v>222</v>
      </c>
    </row>
    <row r="405" s="15" customFormat="1">
      <c r="A405" s="15"/>
      <c r="B405" s="269"/>
      <c r="C405" s="270"/>
      <c r="D405" s="249" t="s">
        <v>233</v>
      </c>
      <c r="E405" s="271" t="s">
        <v>1</v>
      </c>
      <c r="F405" s="272" t="s">
        <v>242</v>
      </c>
      <c r="G405" s="270"/>
      <c r="H405" s="273">
        <v>130</v>
      </c>
      <c r="I405" s="274"/>
      <c r="J405" s="270"/>
      <c r="K405" s="270"/>
      <c r="L405" s="275"/>
      <c r="M405" s="276"/>
      <c r="N405" s="277"/>
      <c r="O405" s="277"/>
      <c r="P405" s="277"/>
      <c r="Q405" s="277"/>
      <c r="R405" s="277"/>
      <c r="S405" s="277"/>
      <c r="T405" s="27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9" t="s">
        <v>233</v>
      </c>
      <c r="AU405" s="279" t="s">
        <v>87</v>
      </c>
      <c r="AV405" s="15" t="s">
        <v>114</v>
      </c>
      <c r="AW405" s="15" t="s">
        <v>35</v>
      </c>
      <c r="AX405" s="15" t="s">
        <v>80</v>
      </c>
      <c r="AY405" s="279" t="s">
        <v>222</v>
      </c>
    </row>
    <row r="406" s="14" customFormat="1">
      <c r="A406" s="14"/>
      <c r="B406" s="258"/>
      <c r="C406" s="259"/>
      <c r="D406" s="249" t="s">
        <v>233</v>
      </c>
      <c r="E406" s="260" t="s">
        <v>1</v>
      </c>
      <c r="F406" s="261" t="s">
        <v>4385</v>
      </c>
      <c r="G406" s="259"/>
      <c r="H406" s="262">
        <v>136.5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233</v>
      </c>
      <c r="AU406" s="268" t="s">
        <v>87</v>
      </c>
      <c r="AV406" s="14" t="s">
        <v>89</v>
      </c>
      <c r="AW406" s="14" t="s">
        <v>35</v>
      </c>
      <c r="AX406" s="14" t="s">
        <v>87</v>
      </c>
      <c r="AY406" s="268" t="s">
        <v>222</v>
      </c>
    </row>
    <row r="407" s="2" customFormat="1" ht="21.75" customHeight="1">
      <c r="A407" s="40"/>
      <c r="B407" s="41"/>
      <c r="C407" s="229" t="s">
        <v>638</v>
      </c>
      <c r="D407" s="229" t="s">
        <v>225</v>
      </c>
      <c r="E407" s="230" t="s">
        <v>4386</v>
      </c>
      <c r="F407" s="231" t="s">
        <v>4387</v>
      </c>
      <c r="G407" s="232" t="s">
        <v>526</v>
      </c>
      <c r="H407" s="233">
        <v>850</v>
      </c>
      <c r="I407" s="234"/>
      <c r="J407" s="235">
        <f>ROUND(I407*H407,2)</f>
        <v>0</v>
      </c>
      <c r="K407" s="231" t="s">
        <v>229</v>
      </c>
      <c r="L407" s="46"/>
      <c r="M407" s="236" t="s">
        <v>1</v>
      </c>
      <c r="N407" s="237" t="s">
        <v>45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114</v>
      </c>
      <c r="AT407" s="240" t="s">
        <v>225</v>
      </c>
      <c r="AU407" s="240" t="s">
        <v>87</v>
      </c>
      <c r="AY407" s="19" t="s">
        <v>222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87</v>
      </c>
      <c r="BK407" s="241">
        <f>ROUND(I407*H407,2)</f>
        <v>0</v>
      </c>
      <c r="BL407" s="19" t="s">
        <v>114</v>
      </c>
      <c r="BM407" s="240" t="s">
        <v>4388</v>
      </c>
    </row>
    <row r="408" s="2" customFormat="1">
      <c r="A408" s="40"/>
      <c r="B408" s="41"/>
      <c r="C408" s="42"/>
      <c r="D408" s="242" t="s">
        <v>231</v>
      </c>
      <c r="E408" s="42"/>
      <c r="F408" s="243" t="s">
        <v>4389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231</v>
      </c>
      <c r="AU408" s="19" t="s">
        <v>87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234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87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3" customFormat="1">
      <c r="A410" s="13"/>
      <c r="B410" s="247"/>
      <c r="C410" s="248"/>
      <c r="D410" s="249" t="s">
        <v>233</v>
      </c>
      <c r="E410" s="250" t="s">
        <v>1</v>
      </c>
      <c r="F410" s="251" t="s">
        <v>3702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233</v>
      </c>
      <c r="AU410" s="257" t="s">
        <v>87</v>
      </c>
      <c r="AV410" s="13" t="s">
        <v>87</v>
      </c>
      <c r="AW410" s="13" t="s">
        <v>35</v>
      </c>
      <c r="AX410" s="13" t="s">
        <v>80</v>
      </c>
      <c r="AY410" s="257" t="s">
        <v>222</v>
      </c>
    </row>
    <row r="411" s="13" customFormat="1">
      <c r="A411" s="13"/>
      <c r="B411" s="247"/>
      <c r="C411" s="248"/>
      <c r="D411" s="249" t="s">
        <v>233</v>
      </c>
      <c r="E411" s="250" t="s">
        <v>1</v>
      </c>
      <c r="F411" s="251" t="s">
        <v>237</v>
      </c>
      <c r="G411" s="248"/>
      <c r="H411" s="250" t="s">
        <v>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233</v>
      </c>
      <c r="AU411" s="257" t="s">
        <v>87</v>
      </c>
      <c r="AV411" s="13" t="s">
        <v>87</v>
      </c>
      <c r="AW411" s="13" t="s">
        <v>35</v>
      </c>
      <c r="AX411" s="13" t="s">
        <v>80</v>
      </c>
      <c r="AY411" s="257" t="s">
        <v>222</v>
      </c>
    </row>
    <row r="412" s="14" customFormat="1">
      <c r="A412" s="14"/>
      <c r="B412" s="258"/>
      <c r="C412" s="259"/>
      <c r="D412" s="249" t="s">
        <v>233</v>
      </c>
      <c r="E412" s="260" t="s">
        <v>1</v>
      </c>
      <c r="F412" s="261" t="s">
        <v>4390</v>
      </c>
      <c r="G412" s="259"/>
      <c r="H412" s="262">
        <v>850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233</v>
      </c>
      <c r="AU412" s="268" t="s">
        <v>87</v>
      </c>
      <c r="AV412" s="14" t="s">
        <v>89</v>
      </c>
      <c r="AW412" s="14" t="s">
        <v>35</v>
      </c>
      <c r="AX412" s="14" t="s">
        <v>80</v>
      </c>
      <c r="AY412" s="268" t="s">
        <v>222</v>
      </c>
    </row>
    <row r="413" s="15" customFormat="1">
      <c r="A413" s="15"/>
      <c r="B413" s="269"/>
      <c r="C413" s="270"/>
      <c r="D413" s="249" t="s">
        <v>233</v>
      </c>
      <c r="E413" s="271" t="s">
        <v>1</v>
      </c>
      <c r="F413" s="272" t="s">
        <v>242</v>
      </c>
      <c r="G413" s="270"/>
      <c r="H413" s="273">
        <v>850</v>
      </c>
      <c r="I413" s="274"/>
      <c r="J413" s="270"/>
      <c r="K413" s="270"/>
      <c r="L413" s="275"/>
      <c r="M413" s="276"/>
      <c r="N413" s="277"/>
      <c r="O413" s="277"/>
      <c r="P413" s="277"/>
      <c r="Q413" s="277"/>
      <c r="R413" s="277"/>
      <c r="S413" s="277"/>
      <c r="T413" s="27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9" t="s">
        <v>233</v>
      </c>
      <c r="AU413" s="279" t="s">
        <v>87</v>
      </c>
      <c r="AV413" s="15" t="s">
        <v>114</v>
      </c>
      <c r="AW413" s="15" t="s">
        <v>35</v>
      </c>
      <c r="AX413" s="15" t="s">
        <v>87</v>
      </c>
      <c r="AY413" s="279" t="s">
        <v>222</v>
      </c>
    </row>
    <row r="414" s="2" customFormat="1" ht="37.8" customHeight="1">
      <c r="A414" s="40"/>
      <c r="B414" s="41"/>
      <c r="C414" s="280" t="s">
        <v>763</v>
      </c>
      <c r="D414" s="280" t="s">
        <v>367</v>
      </c>
      <c r="E414" s="281" t="s">
        <v>4391</v>
      </c>
      <c r="F414" s="282" t="s">
        <v>4392</v>
      </c>
      <c r="G414" s="283" t="s">
        <v>526</v>
      </c>
      <c r="H414" s="284">
        <v>60</v>
      </c>
      <c r="I414" s="285"/>
      <c r="J414" s="286">
        <f>ROUND(I414*H414,2)</f>
        <v>0</v>
      </c>
      <c r="K414" s="282" t="s">
        <v>229</v>
      </c>
      <c r="L414" s="287"/>
      <c r="M414" s="288" t="s">
        <v>1</v>
      </c>
      <c r="N414" s="289" t="s">
        <v>45</v>
      </c>
      <c r="O414" s="93"/>
      <c r="P414" s="238">
        <f>O414*H414</f>
        <v>0</v>
      </c>
      <c r="Q414" s="238">
        <v>0.00010000000000000001</v>
      </c>
      <c r="R414" s="238">
        <f>Q414*H414</f>
        <v>0.0060000000000000001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299</v>
      </c>
      <c r="AT414" s="240" t="s">
        <v>367</v>
      </c>
      <c r="AU414" s="240" t="s">
        <v>87</v>
      </c>
      <c r="AY414" s="19" t="s">
        <v>222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87</v>
      </c>
      <c r="BK414" s="241">
        <f>ROUND(I414*H414,2)</f>
        <v>0</v>
      </c>
      <c r="BL414" s="19" t="s">
        <v>114</v>
      </c>
      <c r="BM414" s="240" t="s">
        <v>1030</v>
      </c>
    </row>
    <row r="415" s="14" customFormat="1">
      <c r="A415" s="14"/>
      <c r="B415" s="258"/>
      <c r="C415" s="259"/>
      <c r="D415" s="249" t="s">
        <v>233</v>
      </c>
      <c r="E415" s="260" t="s">
        <v>1</v>
      </c>
      <c r="F415" s="261" t="s">
        <v>4033</v>
      </c>
      <c r="G415" s="259"/>
      <c r="H415" s="262">
        <v>50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233</v>
      </c>
      <c r="AU415" s="268" t="s">
        <v>87</v>
      </c>
      <c r="AV415" s="14" t="s">
        <v>89</v>
      </c>
      <c r="AW415" s="14" t="s">
        <v>35</v>
      </c>
      <c r="AX415" s="14" t="s">
        <v>80</v>
      </c>
      <c r="AY415" s="268" t="s">
        <v>222</v>
      </c>
    </row>
    <row r="416" s="15" customFormat="1">
      <c r="A416" s="15"/>
      <c r="B416" s="269"/>
      <c r="C416" s="270"/>
      <c r="D416" s="249" t="s">
        <v>233</v>
      </c>
      <c r="E416" s="271" t="s">
        <v>1</v>
      </c>
      <c r="F416" s="272" t="s">
        <v>242</v>
      </c>
      <c r="G416" s="270"/>
      <c r="H416" s="273">
        <v>50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233</v>
      </c>
      <c r="AU416" s="279" t="s">
        <v>87</v>
      </c>
      <c r="AV416" s="15" t="s">
        <v>114</v>
      </c>
      <c r="AW416" s="15" t="s">
        <v>35</v>
      </c>
      <c r="AX416" s="15" t="s">
        <v>80</v>
      </c>
      <c r="AY416" s="279" t="s">
        <v>222</v>
      </c>
    </row>
    <row r="417" s="14" customFormat="1">
      <c r="A417" s="14"/>
      <c r="B417" s="258"/>
      <c r="C417" s="259"/>
      <c r="D417" s="249" t="s">
        <v>233</v>
      </c>
      <c r="E417" s="260" t="s">
        <v>1</v>
      </c>
      <c r="F417" s="261" t="s">
        <v>4393</v>
      </c>
      <c r="G417" s="259"/>
      <c r="H417" s="262">
        <v>60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8" t="s">
        <v>233</v>
      </c>
      <c r="AU417" s="268" t="s">
        <v>87</v>
      </c>
      <c r="AV417" s="14" t="s">
        <v>89</v>
      </c>
      <c r="AW417" s="14" t="s">
        <v>35</v>
      </c>
      <c r="AX417" s="14" t="s">
        <v>87</v>
      </c>
      <c r="AY417" s="268" t="s">
        <v>222</v>
      </c>
    </row>
    <row r="418" s="2" customFormat="1" ht="37.8" customHeight="1">
      <c r="A418" s="40"/>
      <c r="B418" s="41"/>
      <c r="C418" s="280" t="s">
        <v>643</v>
      </c>
      <c r="D418" s="280" t="s">
        <v>367</v>
      </c>
      <c r="E418" s="281" t="s">
        <v>2958</v>
      </c>
      <c r="F418" s="282" t="s">
        <v>2959</v>
      </c>
      <c r="G418" s="283" t="s">
        <v>526</v>
      </c>
      <c r="H418" s="284">
        <v>960</v>
      </c>
      <c r="I418" s="285"/>
      <c r="J418" s="286">
        <f>ROUND(I418*H418,2)</f>
        <v>0</v>
      </c>
      <c r="K418" s="282" t="s">
        <v>229</v>
      </c>
      <c r="L418" s="287"/>
      <c r="M418" s="288" t="s">
        <v>1</v>
      </c>
      <c r="N418" s="289" t="s">
        <v>45</v>
      </c>
      <c r="O418" s="93"/>
      <c r="P418" s="238">
        <f>O418*H418</f>
        <v>0</v>
      </c>
      <c r="Q418" s="238">
        <v>6.0000000000000002E-05</v>
      </c>
      <c r="R418" s="238">
        <f>Q418*H418</f>
        <v>0.057599999999999998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299</v>
      </c>
      <c r="AT418" s="240" t="s">
        <v>367</v>
      </c>
      <c r="AU418" s="240" t="s">
        <v>87</v>
      </c>
      <c r="AY418" s="19" t="s">
        <v>222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9" t="s">
        <v>87</v>
      </c>
      <c r="BK418" s="241">
        <f>ROUND(I418*H418,2)</f>
        <v>0</v>
      </c>
      <c r="BL418" s="19" t="s">
        <v>114</v>
      </c>
      <c r="BM418" s="240" t="s">
        <v>1039</v>
      </c>
    </row>
    <row r="419" s="14" customFormat="1">
      <c r="A419" s="14"/>
      <c r="B419" s="258"/>
      <c r="C419" s="259"/>
      <c r="D419" s="249" t="s">
        <v>233</v>
      </c>
      <c r="E419" s="260" t="s">
        <v>1</v>
      </c>
      <c r="F419" s="261" t="s">
        <v>4394</v>
      </c>
      <c r="G419" s="259"/>
      <c r="H419" s="262">
        <v>800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233</v>
      </c>
      <c r="AU419" s="268" t="s">
        <v>87</v>
      </c>
      <c r="AV419" s="14" t="s">
        <v>89</v>
      </c>
      <c r="AW419" s="14" t="s">
        <v>35</v>
      </c>
      <c r="AX419" s="14" t="s">
        <v>80</v>
      </c>
      <c r="AY419" s="268" t="s">
        <v>222</v>
      </c>
    </row>
    <row r="420" s="15" customFormat="1">
      <c r="A420" s="15"/>
      <c r="B420" s="269"/>
      <c r="C420" s="270"/>
      <c r="D420" s="249" t="s">
        <v>233</v>
      </c>
      <c r="E420" s="271" t="s">
        <v>1</v>
      </c>
      <c r="F420" s="272" t="s">
        <v>242</v>
      </c>
      <c r="G420" s="270"/>
      <c r="H420" s="273">
        <v>800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233</v>
      </c>
      <c r="AU420" s="279" t="s">
        <v>87</v>
      </c>
      <c r="AV420" s="15" t="s">
        <v>114</v>
      </c>
      <c r="AW420" s="15" t="s">
        <v>35</v>
      </c>
      <c r="AX420" s="15" t="s">
        <v>80</v>
      </c>
      <c r="AY420" s="279" t="s">
        <v>222</v>
      </c>
    </row>
    <row r="421" s="14" customFormat="1">
      <c r="A421" s="14"/>
      <c r="B421" s="258"/>
      <c r="C421" s="259"/>
      <c r="D421" s="249" t="s">
        <v>233</v>
      </c>
      <c r="E421" s="260" t="s">
        <v>1</v>
      </c>
      <c r="F421" s="261" t="s">
        <v>4395</v>
      </c>
      <c r="G421" s="259"/>
      <c r="H421" s="262">
        <v>960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8" t="s">
        <v>233</v>
      </c>
      <c r="AU421" s="268" t="s">
        <v>87</v>
      </c>
      <c r="AV421" s="14" t="s">
        <v>89</v>
      </c>
      <c r="AW421" s="14" t="s">
        <v>35</v>
      </c>
      <c r="AX421" s="14" t="s">
        <v>87</v>
      </c>
      <c r="AY421" s="268" t="s">
        <v>222</v>
      </c>
    </row>
    <row r="422" s="2" customFormat="1" ht="21.75" customHeight="1">
      <c r="A422" s="40"/>
      <c r="B422" s="41"/>
      <c r="C422" s="229" t="s">
        <v>777</v>
      </c>
      <c r="D422" s="229" t="s">
        <v>225</v>
      </c>
      <c r="E422" s="230" t="s">
        <v>4242</v>
      </c>
      <c r="F422" s="231" t="s">
        <v>4243</v>
      </c>
      <c r="G422" s="232" t="s">
        <v>477</v>
      </c>
      <c r="H422" s="233">
        <v>1</v>
      </c>
      <c r="I422" s="234"/>
      <c r="J422" s="235">
        <f>ROUND(I422*H422,2)</f>
        <v>0</v>
      </c>
      <c r="K422" s="231" t="s">
        <v>229</v>
      </c>
      <c r="L422" s="46"/>
      <c r="M422" s="236" t="s">
        <v>1</v>
      </c>
      <c r="N422" s="237" t="s">
        <v>45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114</v>
      </c>
      <c r="AT422" s="240" t="s">
        <v>225</v>
      </c>
      <c r="AU422" s="240" t="s">
        <v>87</v>
      </c>
      <c r="AY422" s="19" t="s">
        <v>222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87</v>
      </c>
      <c r="BK422" s="241">
        <f>ROUND(I422*H422,2)</f>
        <v>0</v>
      </c>
      <c r="BL422" s="19" t="s">
        <v>114</v>
      </c>
      <c r="BM422" s="240" t="s">
        <v>4396</v>
      </c>
    </row>
    <row r="423" s="2" customFormat="1">
      <c r="A423" s="40"/>
      <c r="B423" s="41"/>
      <c r="C423" s="42"/>
      <c r="D423" s="242" t="s">
        <v>231</v>
      </c>
      <c r="E423" s="42"/>
      <c r="F423" s="243" t="s">
        <v>4245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231</v>
      </c>
      <c r="AU423" s="19" t="s">
        <v>87</v>
      </c>
    </row>
    <row r="424" s="13" customFormat="1">
      <c r="A424" s="13"/>
      <c r="B424" s="247"/>
      <c r="C424" s="248"/>
      <c r="D424" s="249" t="s">
        <v>233</v>
      </c>
      <c r="E424" s="250" t="s">
        <v>1</v>
      </c>
      <c r="F424" s="251" t="s">
        <v>234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233</v>
      </c>
      <c r="AU424" s="257" t="s">
        <v>87</v>
      </c>
      <c r="AV424" s="13" t="s">
        <v>87</v>
      </c>
      <c r="AW424" s="13" t="s">
        <v>35</v>
      </c>
      <c r="AX424" s="13" t="s">
        <v>80</v>
      </c>
      <c r="AY424" s="257" t="s">
        <v>222</v>
      </c>
    </row>
    <row r="425" s="13" customFormat="1">
      <c r="A425" s="13"/>
      <c r="B425" s="247"/>
      <c r="C425" s="248"/>
      <c r="D425" s="249" t="s">
        <v>233</v>
      </c>
      <c r="E425" s="250" t="s">
        <v>1</v>
      </c>
      <c r="F425" s="251" t="s">
        <v>3702</v>
      </c>
      <c r="G425" s="248"/>
      <c r="H425" s="250" t="s">
        <v>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233</v>
      </c>
      <c r="AU425" s="257" t="s">
        <v>87</v>
      </c>
      <c r="AV425" s="13" t="s">
        <v>87</v>
      </c>
      <c r="AW425" s="13" t="s">
        <v>35</v>
      </c>
      <c r="AX425" s="13" t="s">
        <v>80</v>
      </c>
      <c r="AY425" s="257" t="s">
        <v>222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237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87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1142</v>
      </c>
      <c r="G427" s="259"/>
      <c r="H427" s="262">
        <v>1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87</v>
      </c>
      <c r="AV427" s="14" t="s">
        <v>89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1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87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2" customFormat="1" ht="24.15" customHeight="1">
      <c r="A429" s="40"/>
      <c r="B429" s="41"/>
      <c r="C429" s="280" t="s">
        <v>660</v>
      </c>
      <c r="D429" s="280" t="s">
        <v>367</v>
      </c>
      <c r="E429" s="281" t="s">
        <v>4246</v>
      </c>
      <c r="F429" s="282" t="s">
        <v>4247</v>
      </c>
      <c r="G429" s="283" t="s">
        <v>477</v>
      </c>
      <c r="H429" s="284">
        <v>1</v>
      </c>
      <c r="I429" s="285"/>
      <c r="J429" s="286">
        <f>ROUND(I429*H429,2)</f>
        <v>0</v>
      </c>
      <c r="K429" s="282" t="s">
        <v>229</v>
      </c>
      <c r="L429" s="287"/>
      <c r="M429" s="288" t="s">
        <v>1</v>
      </c>
      <c r="N429" s="289" t="s">
        <v>45</v>
      </c>
      <c r="O429" s="93"/>
      <c r="P429" s="238">
        <f>O429*H429</f>
        <v>0</v>
      </c>
      <c r="Q429" s="238">
        <v>3.0000000000000001E-05</v>
      </c>
      <c r="R429" s="238">
        <f>Q429*H429</f>
        <v>3.0000000000000001E-05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299</v>
      </c>
      <c r="AT429" s="240" t="s">
        <v>367</v>
      </c>
      <c r="AU429" s="240" t="s">
        <v>87</v>
      </c>
      <c r="AY429" s="19" t="s">
        <v>222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87</v>
      </c>
      <c r="BK429" s="241">
        <f>ROUND(I429*H429,2)</f>
        <v>0</v>
      </c>
      <c r="BL429" s="19" t="s">
        <v>114</v>
      </c>
      <c r="BM429" s="240" t="s">
        <v>4397</v>
      </c>
    </row>
    <row r="430" s="2" customFormat="1" ht="24.15" customHeight="1">
      <c r="A430" s="40"/>
      <c r="B430" s="41"/>
      <c r="C430" s="229" t="s">
        <v>789</v>
      </c>
      <c r="D430" s="229" t="s">
        <v>225</v>
      </c>
      <c r="E430" s="230" t="s">
        <v>4398</v>
      </c>
      <c r="F430" s="231" t="s">
        <v>4399</v>
      </c>
      <c r="G430" s="232" t="s">
        <v>477</v>
      </c>
      <c r="H430" s="233">
        <v>1</v>
      </c>
      <c r="I430" s="234"/>
      <c r="J430" s="235">
        <f>ROUND(I430*H430,2)</f>
        <v>0</v>
      </c>
      <c r="K430" s="231" t="s">
        <v>229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114</v>
      </c>
      <c r="AT430" s="240" t="s">
        <v>225</v>
      </c>
      <c r="AU430" s="240" t="s">
        <v>87</v>
      </c>
      <c r="AY430" s="19" t="s">
        <v>222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87</v>
      </c>
      <c r="BK430" s="241">
        <f>ROUND(I430*H430,2)</f>
        <v>0</v>
      </c>
      <c r="BL430" s="19" t="s">
        <v>114</v>
      </c>
      <c r="BM430" s="240" t="s">
        <v>1073</v>
      </c>
    </row>
    <row r="431" s="2" customFormat="1">
      <c r="A431" s="40"/>
      <c r="B431" s="41"/>
      <c r="C431" s="42"/>
      <c r="D431" s="242" t="s">
        <v>231</v>
      </c>
      <c r="E431" s="42"/>
      <c r="F431" s="243" t="s">
        <v>4400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231</v>
      </c>
      <c r="AU431" s="19" t="s">
        <v>87</v>
      </c>
    </row>
    <row r="432" s="2" customFormat="1" ht="16.5" customHeight="1">
      <c r="A432" s="40"/>
      <c r="B432" s="41"/>
      <c r="C432" s="280" t="s">
        <v>668</v>
      </c>
      <c r="D432" s="280" t="s">
        <v>367</v>
      </c>
      <c r="E432" s="281" t="s">
        <v>4401</v>
      </c>
      <c r="F432" s="282" t="s">
        <v>4402</v>
      </c>
      <c r="G432" s="283" t="s">
        <v>477</v>
      </c>
      <c r="H432" s="284">
        <v>1</v>
      </c>
      <c r="I432" s="285"/>
      <c r="J432" s="286">
        <f>ROUND(I432*H432,2)</f>
        <v>0</v>
      </c>
      <c r="K432" s="282" t="s">
        <v>229</v>
      </c>
      <c r="L432" s="287"/>
      <c r="M432" s="288" t="s">
        <v>1</v>
      </c>
      <c r="N432" s="289" t="s">
        <v>45</v>
      </c>
      <c r="O432" s="93"/>
      <c r="P432" s="238">
        <f>O432*H432</f>
        <v>0</v>
      </c>
      <c r="Q432" s="238">
        <v>0.00020000000000000001</v>
      </c>
      <c r="R432" s="238">
        <f>Q432*H432</f>
        <v>0.00020000000000000001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299</v>
      </c>
      <c r="AT432" s="240" t="s">
        <v>367</v>
      </c>
      <c r="AU432" s="240" t="s">
        <v>87</v>
      </c>
      <c r="AY432" s="19" t="s">
        <v>222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87</v>
      </c>
      <c r="BK432" s="241">
        <f>ROUND(I432*H432,2)</f>
        <v>0</v>
      </c>
      <c r="BL432" s="19" t="s">
        <v>114</v>
      </c>
      <c r="BM432" s="240" t="s">
        <v>1227</v>
      </c>
    </row>
    <row r="433" s="2" customFormat="1" ht="24.15" customHeight="1">
      <c r="A433" s="40"/>
      <c r="B433" s="41"/>
      <c r="C433" s="280" t="s">
        <v>798</v>
      </c>
      <c r="D433" s="280" t="s">
        <v>367</v>
      </c>
      <c r="E433" s="281" t="s">
        <v>4403</v>
      </c>
      <c r="F433" s="282" t="s">
        <v>4404</v>
      </c>
      <c r="G433" s="283" t="s">
        <v>477</v>
      </c>
      <c r="H433" s="284">
        <v>1</v>
      </c>
      <c r="I433" s="285"/>
      <c r="J433" s="286">
        <f>ROUND(I433*H433,2)</f>
        <v>0</v>
      </c>
      <c r="K433" s="282" t="s">
        <v>229</v>
      </c>
      <c r="L433" s="287"/>
      <c r="M433" s="288" t="s">
        <v>1</v>
      </c>
      <c r="N433" s="289" t="s">
        <v>45</v>
      </c>
      <c r="O433" s="93"/>
      <c r="P433" s="238">
        <f>O433*H433</f>
        <v>0</v>
      </c>
      <c r="Q433" s="238">
        <v>0.0064000000000000003</v>
      </c>
      <c r="R433" s="238">
        <f>Q433*H433</f>
        <v>0.0064000000000000003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299</v>
      </c>
      <c r="AT433" s="240" t="s">
        <v>367</v>
      </c>
      <c r="AU433" s="240" t="s">
        <v>87</v>
      </c>
      <c r="AY433" s="19" t="s">
        <v>222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87</v>
      </c>
      <c r="BK433" s="241">
        <f>ROUND(I433*H433,2)</f>
        <v>0</v>
      </c>
      <c r="BL433" s="19" t="s">
        <v>114</v>
      </c>
      <c r="BM433" s="240" t="s">
        <v>1134</v>
      </c>
    </row>
    <row r="434" s="2" customFormat="1" ht="24.15" customHeight="1">
      <c r="A434" s="40"/>
      <c r="B434" s="41"/>
      <c r="C434" s="280" t="s">
        <v>684</v>
      </c>
      <c r="D434" s="280" t="s">
        <v>367</v>
      </c>
      <c r="E434" s="281" t="s">
        <v>4405</v>
      </c>
      <c r="F434" s="282" t="s">
        <v>4406</v>
      </c>
      <c r="G434" s="283" t="s">
        <v>477</v>
      </c>
      <c r="H434" s="284">
        <v>3</v>
      </c>
      <c r="I434" s="285"/>
      <c r="J434" s="286">
        <f>ROUND(I434*H434,2)</f>
        <v>0</v>
      </c>
      <c r="K434" s="282" t="s">
        <v>229</v>
      </c>
      <c r="L434" s="287"/>
      <c r="M434" s="288" t="s">
        <v>1</v>
      </c>
      <c r="N434" s="289" t="s">
        <v>45</v>
      </c>
      <c r="O434" s="93"/>
      <c r="P434" s="238">
        <f>O434*H434</f>
        <v>0</v>
      </c>
      <c r="Q434" s="238">
        <v>0.00040000000000000002</v>
      </c>
      <c r="R434" s="238">
        <f>Q434*H434</f>
        <v>0.0012000000000000001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299</v>
      </c>
      <c r="AT434" s="240" t="s">
        <v>367</v>
      </c>
      <c r="AU434" s="240" t="s">
        <v>87</v>
      </c>
      <c r="AY434" s="19" t="s">
        <v>222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87</v>
      </c>
      <c r="BK434" s="241">
        <f>ROUND(I434*H434,2)</f>
        <v>0</v>
      </c>
      <c r="BL434" s="19" t="s">
        <v>114</v>
      </c>
      <c r="BM434" s="240" t="s">
        <v>949</v>
      </c>
    </row>
    <row r="435" s="2" customFormat="1" ht="24.15" customHeight="1">
      <c r="A435" s="40"/>
      <c r="B435" s="41"/>
      <c r="C435" s="280" t="s">
        <v>809</v>
      </c>
      <c r="D435" s="280" t="s">
        <v>367</v>
      </c>
      <c r="E435" s="281" t="s">
        <v>4407</v>
      </c>
      <c r="F435" s="282" t="s">
        <v>4408</v>
      </c>
      <c r="G435" s="283" t="s">
        <v>477</v>
      </c>
      <c r="H435" s="284">
        <v>1</v>
      </c>
      <c r="I435" s="285"/>
      <c r="J435" s="286">
        <f>ROUND(I435*H435,2)</f>
        <v>0</v>
      </c>
      <c r="K435" s="282" t="s">
        <v>1230</v>
      </c>
      <c r="L435" s="287"/>
      <c r="M435" s="288" t="s">
        <v>1</v>
      </c>
      <c r="N435" s="289" t="s">
        <v>45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299</v>
      </c>
      <c r="AT435" s="240" t="s">
        <v>367</v>
      </c>
      <c r="AU435" s="240" t="s">
        <v>87</v>
      </c>
      <c r="AY435" s="19" t="s">
        <v>222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87</v>
      </c>
      <c r="BK435" s="241">
        <f>ROUND(I435*H435,2)</f>
        <v>0</v>
      </c>
      <c r="BL435" s="19" t="s">
        <v>114</v>
      </c>
      <c r="BM435" s="240" t="s">
        <v>953</v>
      </c>
    </row>
    <row r="436" s="2" customFormat="1" ht="21.75" customHeight="1">
      <c r="A436" s="40"/>
      <c r="B436" s="41"/>
      <c r="C436" s="229" t="s">
        <v>689</v>
      </c>
      <c r="D436" s="229" t="s">
        <v>225</v>
      </c>
      <c r="E436" s="230" t="s">
        <v>4409</v>
      </c>
      <c r="F436" s="231" t="s">
        <v>4410</v>
      </c>
      <c r="G436" s="232" t="s">
        <v>477</v>
      </c>
      <c r="H436" s="233">
        <v>1</v>
      </c>
      <c r="I436" s="234"/>
      <c r="J436" s="235">
        <f>ROUND(I436*H436,2)</f>
        <v>0</v>
      </c>
      <c r="K436" s="231" t="s">
        <v>229</v>
      </c>
      <c r="L436" s="46"/>
      <c r="M436" s="236" t="s">
        <v>1</v>
      </c>
      <c r="N436" s="237" t="s">
        <v>45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114</v>
      </c>
      <c r="AT436" s="240" t="s">
        <v>225</v>
      </c>
      <c r="AU436" s="240" t="s">
        <v>87</v>
      </c>
      <c r="AY436" s="19" t="s">
        <v>222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87</v>
      </c>
      <c r="BK436" s="241">
        <f>ROUND(I436*H436,2)</f>
        <v>0</v>
      </c>
      <c r="BL436" s="19" t="s">
        <v>114</v>
      </c>
      <c r="BM436" s="240" t="s">
        <v>4411</v>
      </c>
    </row>
    <row r="437" s="2" customFormat="1">
      <c r="A437" s="40"/>
      <c r="B437" s="41"/>
      <c r="C437" s="42"/>
      <c r="D437" s="242" t="s">
        <v>231</v>
      </c>
      <c r="E437" s="42"/>
      <c r="F437" s="243" t="s">
        <v>4412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231</v>
      </c>
      <c r="AU437" s="19" t="s">
        <v>87</v>
      </c>
    </row>
    <row r="438" s="13" customFormat="1">
      <c r="A438" s="13"/>
      <c r="B438" s="247"/>
      <c r="C438" s="248"/>
      <c r="D438" s="249" t="s">
        <v>233</v>
      </c>
      <c r="E438" s="250" t="s">
        <v>1</v>
      </c>
      <c r="F438" s="251" t="s">
        <v>234</v>
      </c>
      <c r="G438" s="248"/>
      <c r="H438" s="250" t="s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233</v>
      </c>
      <c r="AU438" s="257" t="s">
        <v>87</v>
      </c>
      <c r="AV438" s="13" t="s">
        <v>87</v>
      </c>
      <c r="AW438" s="13" t="s">
        <v>35</v>
      </c>
      <c r="AX438" s="13" t="s">
        <v>80</v>
      </c>
      <c r="AY438" s="257" t="s">
        <v>222</v>
      </c>
    </row>
    <row r="439" s="13" customFormat="1">
      <c r="A439" s="13"/>
      <c r="B439" s="247"/>
      <c r="C439" s="248"/>
      <c r="D439" s="249" t="s">
        <v>233</v>
      </c>
      <c r="E439" s="250" t="s">
        <v>1</v>
      </c>
      <c r="F439" s="251" t="s">
        <v>3702</v>
      </c>
      <c r="G439" s="248"/>
      <c r="H439" s="250" t="s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233</v>
      </c>
      <c r="AU439" s="257" t="s">
        <v>87</v>
      </c>
      <c r="AV439" s="13" t="s">
        <v>87</v>
      </c>
      <c r="AW439" s="13" t="s">
        <v>35</v>
      </c>
      <c r="AX439" s="13" t="s">
        <v>80</v>
      </c>
      <c r="AY439" s="257" t="s">
        <v>222</v>
      </c>
    </row>
    <row r="440" s="13" customFormat="1">
      <c r="A440" s="13"/>
      <c r="B440" s="247"/>
      <c r="C440" s="248"/>
      <c r="D440" s="249" t="s">
        <v>233</v>
      </c>
      <c r="E440" s="250" t="s">
        <v>1</v>
      </c>
      <c r="F440" s="251" t="s">
        <v>237</v>
      </c>
      <c r="G440" s="248"/>
      <c r="H440" s="250" t="s">
        <v>1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7" t="s">
        <v>233</v>
      </c>
      <c r="AU440" s="257" t="s">
        <v>87</v>
      </c>
      <c r="AV440" s="13" t="s">
        <v>87</v>
      </c>
      <c r="AW440" s="13" t="s">
        <v>35</v>
      </c>
      <c r="AX440" s="13" t="s">
        <v>80</v>
      </c>
      <c r="AY440" s="257" t="s">
        <v>222</v>
      </c>
    </row>
    <row r="441" s="14" customFormat="1">
      <c r="A441" s="14"/>
      <c r="B441" s="258"/>
      <c r="C441" s="259"/>
      <c r="D441" s="249" t="s">
        <v>233</v>
      </c>
      <c r="E441" s="260" t="s">
        <v>1</v>
      </c>
      <c r="F441" s="261" t="s">
        <v>1142</v>
      </c>
      <c r="G441" s="259"/>
      <c r="H441" s="262">
        <v>1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233</v>
      </c>
      <c r="AU441" s="268" t="s">
        <v>87</v>
      </c>
      <c r="AV441" s="14" t="s">
        <v>89</v>
      </c>
      <c r="AW441" s="14" t="s">
        <v>35</v>
      </c>
      <c r="AX441" s="14" t="s">
        <v>80</v>
      </c>
      <c r="AY441" s="268" t="s">
        <v>222</v>
      </c>
    </row>
    <row r="442" s="15" customFormat="1">
      <c r="A442" s="15"/>
      <c r="B442" s="269"/>
      <c r="C442" s="270"/>
      <c r="D442" s="249" t="s">
        <v>233</v>
      </c>
      <c r="E442" s="271" t="s">
        <v>1</v>
      </c>
      <c r="F442" s="272" t="s">
        <v>242</v>
      </c>
      <c r="G442" s="270"/>
      <c r="H442" s="273">
        <v>1</v>
      </c>
      <c r="I442" s="274"/>
      <c r="J442" s="270"/>
      <c r="K442" s="270"/>
      <c r="L442" s="275"/>
      <c r="M442" s="276"/>
      <c r="N442" s="277"/>
      <c r="O442" s="277"/>
      <c r="P442" s="277"/>
      <c r="Q442" s="277"/>
      <c r="R442" s="277"/>
      <c r="S442" s="277"/>
      <c r="T442" s="27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9" t="s">
        <v>233</v>
      </c>
      <c r="AU442" s="279" t="s">
        <v>87</v>
      </c>
      <c r="AV442" s="15" t="s">
        <v>114</v>
      </c>
      <c r="AW442" s="15" t="s">
        <v>35</v>
      </c>
      <c r="AX442" s="15" t="s">
        <v>87</v>
      </c>
      <c r="AY442" s="279" t="s">
        <v>222</v>
      </c>
    </row>
    <row r="443" s="2" customFormat="1" ht="16.5" customHeight="1">
      <c r="A443" s="40"/>
      <c r="B443" s="41"/>
      <c r="C443" s="280" t="s">
        <v>841</v>
      </c>
      <c r="D443" s="280" t="s">
        <v>367</v>
      </c>
      <c r="E443" s="281" t="s">
        <v>4413</v>
      </c>
      <c r="F443" s="282" t="s">
        <v>4414</v>
      </c>
      <c r="G443" s="283" t="s">
        <v>477</v>
      </c>
      <c r="H443" s="284">
        <v>1</v>
      </c>
      <c r="I443" s="285"/>
      <c r="J443" s="286">
        <f>ROUND(I443*H443,2)</f>
        <v>0</v>
      </c>
      <c r="K443" s="282" t="s">
        <v>229</v>
      </c>
      <c r="L443" s="287"/>
      <c r="M443" s="288" t="s">
        <v>1</v>
      </c>
      <c r="N443" s="289" t="s">
        <v>45</v>
      </c>
      <c r="O443" s="93"/>
      <c r="P443" s="238">
        <f>O443*H443</f>
        <v>0</v>
      </c>
      <c r="Q443" s="238">
        <v>0.00050000000000000001</v>
      </c>
      <c r="R443" s="238">
        <f>Q443*H443</f>
        <v>0.00050000000000000001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299</v>
      </c>
      <c r="AT443" s="240" t="s">
        <v>367</v>
      </c>
      <c r="AU443" s="240" t="s">
        <v>87</v>
      </c>
      <c r="AY443" s="19" t="s">
        <v>222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87</v>
      </c>
      <c r="BK443" s="241">
        <f>ROUND(I443*H443,2)</f>
        <v>0</v>
      </c>
      <c r="BL443" s="19" t="s">
        <v>114</v>
      </c>
      <c r="BM443" s="240" t="s">
        <v>930</v>
      </c>
    </row>
    <row r="444" s="2" customFormat="1" ht="16.5" customHeight="1">
      <c r="A444" s="40"/>
      <c r="B444" s="41"/>
      <c r="C444" s="229" t="s">
        <v>699</v>
      </c>
      <c r="D444" s="229" t="s">
        <v>225</v>
      </c>
      <c r="E444" s="230" t="s">
        <v>4415</v>
      </c>
      <c r="F444" s="231" t="s">
        <v>4416</v>
      </c>
      <c r="G444" s="232" t="s">
        <v>477</v>
      </c>
      <c r="H444" s="233">
        <v>1</v>
      </c>
      <c r="I444" s="234"/>
      <c r="J444" s="235">
        <f>ROUND(I444*H444,2)</f>
        <v>0</v>
      </c>
      <c r="K444" s="231" t="s">
        <v>229</v>
      </c>
      <c r="L444" s="46"/>
      <c r="M444" s="236" t="s">
        <v>1</v>
      </c>
      <c r="N444" s="237" t="s">
        <v>45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114</v>
      </c>
      <c r="AT444" s="240" t="s">
        <v>225</v>
      </c>
      <c r="AU444" s="240" t="s">
        <v>87</v>
      </c>
      <c r="AY444" s="19" t="s">
        <v>222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87</v>
      </c>
      <c r="BK444" s="241">
        <f>ROUND(I444*H444,2)</f>
        <v>0</v>
      </c>
      <c r="BL444" s="19" t="s">
        <v>114</v>
      </c>
      <c r="BM444" s="240" t="s">
        <v>4417</v>
      </c>
    </row>
    <row r="445" s="2" customFormat="1">
      <c r="A445" s="40"/>
      <c r="B445" s="41"/>
      <c r="C445" s="42"/>
      <c r="D445" s="242" t="s">
        <v>231</v>
      </c>
      <c r="E445" s="42"/>
      <c r="F445" s="243" t="s">
        <v>4418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231</v>
      </c>
      <c r="AU445" s="19" t="s">
        <v>87</v>
      </c>
    </row>
    <row r="446" s="13" customFormat="1">
      <c r="A446" s="13"/>
      <c r="B446" s="247"/>
      <c r="C446" s="248"/>
      <c r="D446" s="249" t="s">
        <v>233</v>
      </c>
      <c r="E446" s="250" t="s">
        <v>1</v>
      </c>
      <c r="F446" s="251" t="s">
        <v>234</v>
      </c>
      <c r="G446" s="248"/>
      <c r="H446" s="250" t="s">
        <v>1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7" t="s">
        <v>233</v>
      </c>
      <c r="AU446" s="257" t="s">
        <v>87</v>
      </c>
      <c r="AV446" s="13" t="s">
        <v>87</v>
      </c>
      <c r="AW446" s="13" t="s">
        <v>35</v>
      </c>
      <c r="AX446" s="13" t="s">
        <v>80</v>
      </c>
      <c r="AY446" s="257" t="s">
        <v>222</v>
      </c>
    </row>
    <row r="447" s="13" customFormat="1">
      <c r="A447" s="13"/>
      <c r="B447" s="247"/>
      <c r="C447" s="248"/>
      <c r="D447" s="249" t="s">
        <v>233</v>
      </c>
      <c r="E447" s="250" t="s">
        <v>1</v>
      </c>
      <c r="F447" s="251" t="s">
        <v>3702</v>
      </c>
      <c r="G447" s="248"/>
      <c r="H447" s="250" t="s">
        <v>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7" t="s">
        <v>233</v>
      </c>
      <c r="AU447" s="257" t="s">
        <v>87</v>
      </c>
      <c r="AV447" s="13" t="s">
        <v>87</v>
      </c>
      <c r="AW447" s="13" t="s">
        <v>35</v>
      </c>
      <c r="AX447" s="13" t="s">
        <v>80</v>
      </c>
      <c r="AY447" s="257" t="s">
        <v>222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237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87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4" customFormat="1">
      <c r="A449" s="14"/>
      <c r="B449" s="258"/>
      <c r="C449" s="259"/>
      <c r="D449" s="249" t="s">
        <v>233</v>
      </c>
      <c r="E449" s="260" t="s">
        <v>1</v>
      </c>
      <c r="F449" s="261" t="s">
        <v>1142</v>
      </c>
      <c r="G449" s="259"/>
      <c r="H449" s="262">
        <v>1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233</v>
      </c>
      <c r="AU449" s="268" t="s">
        <v>87</v>
      </c>
      <c r="AV449" s="14" t="s">
        <v>89</v>
      </c>
      <c r="AW449" s="14" t="s">
        <v>35</v>
      </c>
      <c r="AX449" s="14" t="s">
        <v>80</v>
      </c>
      <c r="AY449" s="268" t="s">
        <v>222</v>
      </c>
    </row>
    <row r="450" s="15" customFormat="1">
      <c r="A450" s="15"/>
      <c r="B450" s="269"/>
      <c r="C450" s="270"/>
      <c r="D450" s="249" t="s">
        <v>233</v>
      </c>
      <c r="E450" s="271" t="s">
        <v>1</v>
      </c>
      <c r="F450" s="272" t="s">
        <v>242</v>
      </c>
      <c r="G450" s="270"/>
      <c r="H450" s="273">
        <v>1</v>
      </c>
      <c r="I450" s="274"/>
      <c r="J450" s="270"/>
      <c r="K450" s="270"/>
      <c r="L450" s="275"/>
      <c r="M450" s="276"/>
      <c r="N450" s="277"/>
      <c r="O450" s="277"/>
      <c r="P450" s="277"/>
      <c r="Q450" s="277"/>
      <c r="R450" s="277"/>
      <c r="S450" s="277"/>
      <c r="T450" s="27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9" t="s">
        <v>233</v>
      </c>
      <c r="AU450" s="279" t="s">
        <v>87</v>
      </c>
      <c r="AV450" s="15" t="s">
        <v>114</v>
      </c>
      <c r="AW450" s="15" t="s">
        <v>35</v>
      </c>
      <c r="AX450" s="15" t="s">
        <v>87</v>
      </c>
      <c r="AY450" s="279" t="s">
        <v>222</v>
      </c>
    </row>
    <row r="451" s="2" customFormat="1" ht="16.5" customHeight="1">
      <c r="A451" s="40"/>
      <c r="B451" s="41"/>
      <c r="C451" s="280" t="s">
        <v>888</v>
      </c>
      <c r="D451" s="280" t="s">
        <v>367</v>
      </c>
      <c r="E451" s="281" t="s">
        <v>4419</v>
      </c>
      <c r="F451" s="282" t="s">
        <v>4420</v>
      </c>
      <c r="G451" s="283" t="s">
        <v>477</v>
      </c>
      <c r="H451" s="284">
        <v>1</v>
      </c>
      <c r="I451" s="285"/>
      <c r="J451" s="286">
        <f>ROUND(I451*H451,2)</f>
        <v>0</v>
      </c>
      <c r="K451" s="282" t="s">
        <v>229</v>
      </c>
      <c r="L451" s="287"/>
      <c r="M451" s="288" t="s">
        <v>1</v>
      </c>
      <c r="N451" s="289" t="s">
        <v>45</v>
      </c>
      <c r="O451" s="93"/>
      <c r="P451" s="238">
        <f>O451*H451</f>
        <v>0</v>
      </c>
      <c r="Q451" s="238">
        <v>0.0044999999999999997</v>
      </c>
      <c r="R451" s="238">
        <f>Q451*H451</f>
        <v>0.0044999999999999997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299</v>
      </c>
      <c r="AT451" s="240" t="s">
        <v>367</v>
      </c>
      <c r="AU451" s="240" t="s">
        <v>87</v>
      </c>
      <c r="AY451" s="19" t="s">
        <v>222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87</v>
      </c>
      <c r="BK451" s="241">
        <f>ROUND(I451*H451,2)</f>
        <v>0</v>
      </c>
      <c r="BL451" s="19" t="s">
        <v>114</v>
      </c>
      <c r="BM451" s="240" t="s">
        <v>924</v>
      </c>
    </row>
    <row r="452" s="2" customFormat="1" ht="24.15" customHeight="1">
      <c r="A452" s="40"/>
      <c r="B452" s="41"/>
      <c r="C452" s="229" t="s">
        <v>707</v>
      </c>
      <c r="D452" s="229" t="s">
        <v>225</v>
      </c>
      <c r="E452" s="230" t="s">
        <v>4421</v>
      </c>
      <c r="F452" s="231" t="s">
        <v>4422</v>
      </c>
      <c r="G452" s="232" t="s">
        <v>477</v>
      </c>
      <c r="H452" s="233">
        <v>1</v>
      </c>
      <c r="I452" s="234"/>
      <c r="J452" s="235">
        <f>ROUND(I452*H452,2)</f>
        <v>0</v>
      </c>
      <c r="K452" s="231" t="s">
        <v>229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114</v>
      </c>
      <c r="AT452" s="240" t="s">
        <v>225</v>
      </c>
      <c r="AU452" s="240" t="s">
        <v>87</v>
      </c>
      <c r="AY452" s="19" t="s">
        <v>222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87</v>
      </c>
      <c r="BK452" s="241">
        <f>ROUND(I452*H452,2)</f>
        <v>0</v>
      </c>
      <c r="BL452" s="19" t="s">
        <v>114</v>
      </c>
      <c r="BM452" s="240" t="s">
        <v>4423</v>
      </c>
    </row>
    <row r="453" s="2" customFormat="1">
      <c r="A453" s="40"/>
      <c r="B453" s="41"/>
      <c r="C453" s="42"/>
      <c r="D453" s="242" t="s">
        <v>231</v>
      </c>
      <c r="E453" s="42"/>
      <c r="F453" s="243" t="s">
        <v>4424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231</v>
      </c>
      <c r="AU453" s="19" t="s">
        <v>87</v>
      </c>
    </row>
    <row r="454" s="13" customFormat="1">
      <c r="A454" s="13"/>
      <c r="B454" s="247"/>
      <c r="C454" s="248"/>
      <c r="D454" s="249" t="s">
        <v>233</v>
      </c>
      <c r="E454" s="250" t="s">
        <v>1</v>
      </c>
      <c r="F454" s="251" t="s">
        <v>234</v>
      </c>
      <c r="G454" s="248"/>
      <c r="H454" s="250" t="s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233</v>
      </c>
      <c r="AU454" s="257" t="s">
        <v>87</v>
      </c>
      <c r="AV454" s="13" t="s">
        <v>87</v>
      </c>
      <c r="AW454" s="13" t="s">
        <v>35</v>
      </c>
      <c r="AX454" s="13" t="s">
        <v>80</v>
      </c>
      <c r="AY454" s="257" t="s">
        <v>222</v>
      </c>
    </row>
    <row r="455" s="13" customFormat="1">
      <c r="A455" s="13"/>
      <c r="B455" s="247"/>
      <c r="C455" s="248"/>
      <c r="D455" s="249" t="s">
        <v>233</v>
      </c>
      <c r="E455" s="250" t="s">
        <v>1</v>
      </c>
      <c r="F455" s="251" t="s">
        <v>3702</v>
      </c>
      <c r="G455" s="248"/>
      <c r="H455" s="250" t="s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233</v>
      </c>
      <c r="AU455" s="257" t="s">
        <v>87</v>
      </c>
      <c r="AV455" s="13" t="s">
        <v>87</v>
      </c>
      <c r="AW455" s="13" t="s">
        <v>35</v>
      </c>
      <c r="AX455" s="13" t="s">
        <v>80</v>
      </c>
      <c r="AY455" s="257" t="s">
        <v>222</v>
      </c>
    </row>
    <row r="456" s="13" customFormat="1">
      <c r="A456" s="13"/>
      <c r="B456" s="247"/>
      <c r="C456" s="248"/>
      <c r="D456" s="249" t="s">
        <v>233</v>
      </c>
      <c r="E456" s="250" t="s">
        <v>1</v>
      </c>
      <c r="F456" s="251" t="s">
        <v>237</v>
      </c>
      <c r="G456" s="248"/>
      <c r="H456" s="250" t="s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233</v>
      </c>
      <c r="AU456" s="257" t="s">
        <v>87</v>
      </c>
      <c r="AV456" s="13" t="s">
        <v>87</v>
      </c>
      <c r="AW456" s="13" t="s">
        <v>35</v>
      </c>
      <c r="AX456" s="13" t="s">
        <v>80</v>
      </c>
      <c r="AY456" s="257" t="s">
        <v>222</v>
      </c>
    </row>
    <row r="457" s="14" customFormat="1">
      <c r="A457" s="14"/>
      <c r="B457" s="258"/>
      <c r="C457" s="259"/>
      <c r="D457" s="249" t="s">
        <v>233</v>
      </c>
      <c r="E457" s="260" t="s">
        <v>1</v>
      </c>
      <c r="F457" s="261" t="s">
        <v>1142</v>
      </c>
      <c r="G457" s="259"/>
      <c r="H457" s="262">
        <v>1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8" t="s">
        <v>233</v>
      </c>
      <c r="AU457" s="268" t="s">
        <v>87</v>
      </c>
      <c r="AV457" s="14" t="s">
        <v>89</v>
      </c>
      <c r="AW457" s="14" t="s">
        <v>35</v>
      </c>
      <c r="AX457" s="14" t="s">
        <v>80</v>
      </c>
      <c r="AY457" s="268" t="s">
        <v>222</v>
      </c>
    </row>
    <row r="458" s="15" customFormat="1">
      <c r="A458" s="15"/>
      <c r="B458" s="269"/>
      <c r="C458" s="270"/>
      <c r="D458" s="249" t="s">
        <v>233</v>
      </c>
      <c r="E458" s="271" t="s">
        <v>1</v>
      </c>
      <c r="F458" s="272" t="s">
        <v>242</v>
      </c>
      <c r="G458" s="270"/>
      <c r="H458" s="273">
        <v>1</v>
      </c>
      <c r="I458" s="274"/>
      <c r="J458" s="270"/>
      <c r="K458" s="270"/>
      <c r="L458" s="275"/>
      <c r="M458" s="276"/>
      <c r="N458" s="277"/>
      <c r="O458" s="277"/>
      <c r="P458" s="277"/>
      <c r="Q458" s="277"/>
      <c r="R458" s="277"/>
      <c r="S458" s="277"/>
      <c r="T458" s="27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9" t="s">
        <v>233</v>
      </c>
      <c r="AU458" s="279" t="s">
        <v>87</v>
      </c>
      <c r="AV458" s="15" t="s">
        <v>114</v>
      </c>
      <c r="AW458" s="15" t="s">
        <v>35</v>
      </c>
      <c r="AX458" s="15" t="s">
        <v>87</v>
      </c>
      <c r="AY458" s="279" t="s">
        <v>222</v>
      </c>
    </row>
    <row r="459" s="2" customFormat="1" ht="16.5" customHeight="1">
      <c r="A459" s="40"/>
      <c r="B459" s="41"/>
      <c r="C459" s="280" t="s">
        <v>895</v>
      </c>
      <c r="D459" s="280" t="s">
        <v>367</v>
      </c>
      <c r="E459" s="281" t="s">
        <v>4425</v>
      </c>
      <c r="F459" s="282" t="s">
        <v>4426</v>
      </c>
      <c r="G459" s="283" t="s">
        <v>477</v>
      </c>
      <c r="H459" s="284">
        <v>1</v>
      </c>
      <c r="I459" s="285"/>
      <c r="J459" s="286">
        <f>ROUND(I459*H459,2)</f>
        <v>0</v>
      </c>
      <c r="K459" s="282" t="s">
        <v>229</v>
      </c>
      <c r="L459" s="287"/>
      <c r="M459" s="288" t="s">
        <v>1</v>
      </c>
      <c r="N459" s="289" t="s">
        <v>45</v>
      </c>
      <c r="O459" s="93"/>
      <c r="P459" s="238">
        <f>O459*H459</f>
        <v>0</v>
      </c>
      <c r="Q459" s="238">
        <v>0.00020000000000000001</v>
      </c>
      <c r="R459" s="238">
        <f>Q459*H459</f>
        <v>0.00020000000000000001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299</v>
      </c>
      <c r="AT459" s="240" t="s">
        <v>367</v>
      </c>
      <c r="AU459" s="240" t="s">
        <v>87</v>
      </c>
      <c r="AY459" s="19" t="s">
        <v>222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87</v>
      </c>
      <c r="BK459" s="241">
        <f>ROUND(I459*H459,2)</f>
        <v>0</v>
      </c>
      <c r="BL459" s="19" t="s">
        <v>114</v>
      </c>
      <c r="BM459" s="240" t="s">
        <v>935</v>
      </c>
    </row>
    <row r="460" s="2" customFormat="1" ht="21.75" customHeight="1">
      <c r="A460" s="40"/>
      <c r="B460" s="41"/>
      <c r="C460" s="229" t="s">
        <v>711</v>
      </c>
      <c r="D460" s="229" t="s">
        <v>225</v>
      </c>
      <c r="E460" s="230" t="s">
        <v>4427</v>
      </c>
      <c r="F460" s="231" t="s">
        <v>4428</v>
      </c>
      <c r="G460" s="232" t="s">
        <v>477</v>
      </c>
      <c r="H460" s="233">
        <v>1</v>
      </c>
      <c r="I460" s="234"/>
      <c r="J460" s="235">
        <f>ROUND(I460*H460,2)</f>
        <v>0</v>
      </c>
      <c r="K460" s="231" t="s">
        <v>229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114</v>
      </c>
      <c r="AT460" s="240" t="s">
        <v>225</v>
      </c>
      <c r="AU460" s="240" t="s">
        <v>87</v>
      </c>
      <c r="AY460" s="19" t="s">
        <v>222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87</v>
      </c>
      <c r="BK460" s="241">
        <f>ROUND(I460*H460,2)</f>
        <v>0</v>
      </c>
      <c r="BL460" s="19" t="s">
        <v>114</v>
      </c>
      <c r="BM460" s="240" t="s">
        <v>4429</v>
      </c>
    </row>
    <row r="461" s="2" customFormat="1">
      <c r="A461" s="40"/>
      <c r="B461" s="41"/>
      <c r="C461" s="42"/>
      <c r="D461" s="242" t="s">
        <v>231</v>
      </c>
      <c r="E461" s="42"/>
      <c r="F461" s="243" t="s">
        <v>4430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231</v>
      </c>
      <c r="AU461" s="19" t="s">
        <v>87</v>
      </c>
    </row>
    <row r="462" s="13" customFormat="1">
      <c r="A462" s="13"/>
      <c r="B462" s="247"/>
      <c r="C462" s="248"/>
      <c r="D462" s="249" t="s">
        <v>233</v>
      </c>
      <c r="E462" s="250" t="s">
        <v>1</v>
      </c>
      <c r="F462" s="251" t="s">
        <v>234</v>
      </c>
      <c r="G462" s="248"/>
      <c r="H462" s="250" t="s">
        <v>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233</v>
      </c>
      <c r="AU462" s="257" t="s">
        <v>87</v>
      </c>
      <c r="AV462" s="13" t="s">
        <v>87</v>
      </c>
      <c r="AW462" s="13" t="s">
        <v>35</v>
      </c>
      <c r="AX462" s="13" t="s">
        <v>80</v>
      </c>
      <c r="AY462" s="257" t="s">
        <v>222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3702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87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237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87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4" customFormat="1">
      <c r="A465" s="14"/>
      <c r="B465" s="258"/>
      <c r="C465" s="259"/>
      <c r="D465" s="249" t="s">
        <v>233</v>
      </c>
      <c r="E465" s="260" t="s">
        <v>1</v>
      </c>
      <c r="F465" s="261" t="s">
        <v>1142</v>
      </c>
      <c r="G465" s="259"/>
      <c r="H465" s="262">
        <v>1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233</v>
      </c>
      <c r="AU465" s="268" t="s">
        <v>87</v>
      </c>
      <c r="AV465" s="14" t="s">
        <v>89</v>
      </c>
      <c r="AW465" s="14" t="s">
        <v>35</v>
      </c>
      <c r="AX465" s="14" t="s">
        <v>80</v>
      </c>
      <c r="AY465" s="268" t="s">
        <v>222</v>
      </c>
    </row>
    <row r="466" s="15" customFormat="1">
      <c r="A466" s="15"/>
      <c r="B466" s="269"/>
      <c r="C466" s="270"/>
      <c r="D466" s="249" t="s">
        <v>233</v>
      </c>
      <c r="E466" s="271" t="s">
        <v>1</v>
      </c>
      <c r="F466" s="272" t="s">
        <v>242</v>
      </c>
      <c r="G466" s="270"/>
      <c r="H466" s="273">
        <v>1</v>
      </c>
      <c r="I466" s="274"/>
      <c r="J466" s="270"/>
      <c r="K466" s="270"/>
      <c r="L466" s="275"/>
      <c r="M466" s="276"/>
      <c r="N466" s="277"/>
      <c r="O466" s="277"/>
      <c r="P466" s="277"/>
      <c r="Q466" s="277"/>
      <c r="R466" s="277"/>
      <c r="S466" s="277"/>
      <c r="T466" s="27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9" t="s">
        <v>233</v>
      </c>
      <c r="AU466" s="279" t="s">
        <v>87</v>
      </c>
      <c r="AV466" s="15" t="s">
        <v>114</v>
      </c>
      <c r="AW466" s="15" t="s">
        <v>35</v>
      </c>
      <c r="AX466" s="15" t="s">
        <v>87</v>
      </c>
      <c r="AY466" s="279" t="s">
        <v>222</v>
      </c>
    </row>
    <row r="467" s="2" customFormat="1" ht="16.5" customHeight="1">
      <c r="A467" s="40"/>
      <c r="B467" s="41"/>
      <c r="C467" s="280" t="s">
        <v>906</v>
      </c>
      <c r="D467" s="280" t="s">
        <v>367</v>
      </c>
      <c r="E467" s="281" t="s">
        <v>4431</v>
      </c>
      <c r="F467" s="282" t="s">
        <v>4432</v>
      </c>
      <c r="G467" s="283" t="s">
        <v>477</v>
      </c>
      <c r="H467" s="284">
        <v>1</v>
      </c>
      <c r="I467" s="285"/>
      <c r="J467" s="286">
        <f>ROUND(I467*H467,2)</f>
        <v>0</v>
      </c>
      <c r="K467" s="282" t="s">
        <v>229</v>
      </c>
      <c r="L467" s="287"/>
      <c r="M467" s="288" t="s">
        <v>1</v>
      </c>
      <c r="N467" s="289" t="s">
        <v>45</v>
      </c>
      <c r="O467" s="93"/>
      <c r="P467" s="238">
        <f>O467*H467</f>
        <v>0</v>
      </c>
      <c r="Q467" s="238">
        <v>0.00069999999999999999</v>
      </c>
      <c r="R467" s="238">
        <f>Q467*H467</f>
        <v>0.00069999999999999999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299</v>
      </c>
      <c r="AT467" s="240" t="s">
        <v>367</v>
      </c>
      <c r="AU467" s="240" t="s">
        <v>87</v>
      </c>
      <c r="AY467" s="19" t="s">
        <v>222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87</v>
      </c>
      <c r="BK467" s="241">
        <f>ROUND(I467*H467,2)</f>
        <v>0</v>
      </c>
      <c r="BL467" s="19" t="s">
        <v>114</v>
      </c>
      <c r="BM467" s="240" t="s">
        <v>940</v>
      </c>
    </row>
    <row r="468" s="2" customFormat="1" ht="16.5" customHeight="1">
      <c r="A468" s="40"/>
      <c r="B468" s="41"/>
      <c r="C468" s="229" t="s">
        <v>715</v>
      </c>
      <c r="D468" s="229" t="s">
        <v>225</v>
      </c>
      <c r="E468" s="230" t="s">
        <v>4433</v>
      </c>
      <c r="F468" s="231" t="s">
        <v>4434</v>
      </c>
      <c r="G468" s="232" t="s">
        <v>477</v>
      </c>
      <c r="H468" s="233">
        <v>24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114</v>
      </c>
      <c r="AT468" s="240" t="s">
        <v>225</v>
      </c>
      <c r="AU468" s="240" t="s">
        <v>87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114</v>
      </c>
      <c r="BM468" s="240" t="s">
        <v>4435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4436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87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87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3702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87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87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4" customFormat="1">
      <c r="A473" s="14"/>
      <c r="B473" s="258"/>
      <c r="C473" s="259"/>
      <c r="D473" s="249" t="s">
        <v>233</v>
      </c>
      <c r="E473" s="260" t="s">
        <v>1</v>
      </c>
      <c r="F473" s="261" t="s">
        <v>4437</v>
      </c>
      <c r="G473" s="259"/>
      <c r="H473" s="262">
        <v>24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233</v>
      </c>
      <c r="AU473" s="268" t="s">
        <v>87</v>
      </c>
      <c r="AV473" s="14" t="s">
        <v>89</v>
      </c>
      <c r="AW473" s="14" t="s">
        <v>35</v>
      </c>
      <c r="AX473" s="14" t="s">
        <v>80</v>
      </c>
      <c r="AY473" s="268" t="s">
        <v>222</v>
      </c>
    </row>
    <row r="474" s="15" customFormat="1">
      <c r="A474" s="15"/>
      <c r="B474" s="269"/>
      <c r="C474" s="270"/>
      <c r="D474" s="249" t="s">
        <v>233</v>
      </c>
      <c r="E474" s="271" t="s">
        <v>1</v>
      </c>
      <c r="F474" s="272" t="s">
        <v>242</v>
      </c>
      <c r="G474" s="270"/>
      <c r="H474" s="273">
        <v>24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233</v>
      </c>
      <c r="AU474" s="279" t="s">
        <v>87</v>
      </c>
      <c r="AV474" s="15" t="s">
        <v>114</v>
      </c>
      <c r="AW474" s="15" t="s">
        <v>35</v>
      </c>
      <c r="AX474" s="15" t="s">
        <v>87</v>
      </c>
      <c r="AY474" s="279" t="s">
        <v>222</v>
      </c>
    </row>
    <row r="475" s="2" customFormat="1" ht="16.5" customHeight="1">
      <c r="A475" s="40"/>
      <c r="B475" s="41"/>
      <c r="C475" s="280" t="s">
        <v>916</v>
      </c>
      <c r="D475" s="280" t="s">
        <v>367</v>
      </c>
      <c r="E475" s="281" t="s">
        <v>4438</v>
      </c>
      <c r="F475" s="282" t="s">
        <v>4439</v>
      </c>
      <c r="G475" s="283" t="s">
        <v>477</v>
      </c>
      <c r="H475" s="284">
        <v>15</v>
      </c>
      <c r="I475" s="285"/>
      <c r="J475" s="286">
        <f>ROUND(I475*H475,2)</f>
        <v>0</v>
      </c>
      <c r="K475" s="282" t="s">
        <v>229</v>
      </c>
      <c r="L475" s="287"/>
      <c r="M475" s="288" t="s">
        <v>1</v>
      </c>
      <c r="N475" s="289" t="s">
        <v>45</v>
      </c>
      <c r="O475" s="93"/>
      <c r="P475" s="238">
        <f>O475*H475</f>
        <v>0</v>
      </c>
      <c r="Q475" s="238">
        <v>0.00011</v>
      </c>
      <c r="R475" s="238">
        <f>Q475*H475</f>
        <v>0.00165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299</v>
      </c>
      <c r="AT475" s="240" t="s">
        <v>367</v>
      </c>
      <c r="AU475" s="240" t="s">
        <v>87</v>
      </c>
      <c r="AY475" s="19" t="s">
        <v>222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87</v>
      </c>
      <c r="BK475" s="241">
        <f>ROUND(I475*H475,2)</f>
        <v>0</v>
      </c>
      <c r="BL475" s="19" t="s">
        <v>114</v>
      </c>
      <c r="BM475" s="240" t="s">
        <v>982</v>
      </c>
    </row>
    <row r="476" s="2" customFormat="1" ht="16.5" customHeight="1">
      <c r="A476" s="40"/>
      <c r="B476" s="41"/>
      <c r="C476" s="280" t="s">
        <v>720</v>
      </c>
      <c r="D476" s="280" t="s">
        <v>367</v>
      </c>
      <c r="E476" s="281" t="s">
        <v>4440</v>
      </c>
      <c r="F476" s="282" t="s">
        <v>4441</v>
      </c>
      <c r="G476" s="283" t="s">
        <v>477</v>
      </c>
      <c r="H476" s="284">
        <v>9</v>
      </c>
      <c r="I476" s="285"/>
      <c r="J476" s="286">
        <f>ROUND(I476*H476,2)</f>
        <v>0</v>
      </c>
      <c r="K476" s="282" t="s">
        <v>229</v>
      </c>
      <c r="L476" s="287"/>
      <c r="M476" s="288" t="s">
        <v>1</v>
      </c>
      <c r="N476" s="289" t="s">
        <v>45</v>
      </c>
      <c r="O476" s="93"/>
      <c r="P476" s="238">
        <f>O476*H476</f>
        <v>0</v>
      </c>
      <c r="Q476" s="238">
        <v>5.0000000000000002E-05</v>
      </c>
      <c r="R476" s="238">
        <f>Q476*H476</f>
        <v>0.00045000000000000004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299</v>
      </c>
      <c r="AT476" s="240" t="s">
        <v>367</v>
      </c>
      <c r="AU476" s="240" t="s">
        <v>87</v>
      </c>
      <c r="AY476" s="19" t="s">
        <v>222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87</v>
      </c>
      <c r="BK476" s="241">
        <f>ROUND(I476*H476,2)</f>
        <v>0</v>
      </c>
      <c r="BL476" s="19" t="s">
        <v>114</v>
      </c>
      <c r="BM476" s="240" t="s">
        <v>986</v>
      </c>
    </row>
    <row r="477" s="2" customFormat="1" ht="16.5" customHeight="1">
      <c r="A477" s="40"/>
      <c r="B477" s="41"/>
      <c r="C477" s="229" t="s">
        <v>927</v>
      </c>
      <c r="D477" s="229" t="s">
        <v>225</v>
      </c>
      <c r="E477" s="230" t="s">
        <v>4442</v>
      </c>
      <c r="F477" s="231" t="s">
        <v>4443</v>
      </c>
      <c r="G477" s="232" t="s">
        <v>477</v>
      </c>
      <c r="H477" s="233">
        <v>6</v>
      </c>
      <c r="I477" s="234"/>
      <c r="J477" s="235">
        <f>ROUND(I477*H477,2)</f>
        <v>0</v>
      </c>
      <c r="K477" s="231" t="s">
        <v>229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114</v>
      </c>
      <c r="AT477" s="240" t="s">
        <v>225</v>
      </c>
      <c r="AU477" s="240" t="s">
        <v>87</v>
      </c>
      <c r="AY477" s="19" t="s">
        <v>222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87</v>
      </c>
      <c r="BK477" s="241">
        <f>ROUND(I477*H477,2)</f>
        <v>0</v>
      </c>
      <c r="BL477" s="19" t="s">
        <v>114</v>
      </c>
      <c r="BM477" s="240" t="s">
        <v>4444</v>
      </c>
    </row>
    <row r="478" s="2" customFormat="1">
      <c r="A478" s="40"/>
      <c r="B478" s="41"/>
      <c r="C478" s="42"/>
      <c r="D478" s="242" t="s">
        <v>231</v>
      </c>
      <c r="E478" s="42"/>
      <c r="F478" s="243" t="s">
        <v>4445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231</v>
      </c>
      <c r="AU478" s="19" t="s">
        <v>87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234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87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3" customFormat="1">
      <c r="A480" s="13"/>
      <c r="B480" s="247"/>
      <c r="C480" s="248"/>
      <c r="D480" s="249" t="s">
        <v>233</v>
      </c>
      <c r="E480" s="250" t="s">
        <v>1</v>
      </c>
      <c r="F480" s="251" t="s">
        <v>3702</v>
      </c>
      <c r="G480" s="248"/>
      <c r="H480" s="250" t="s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233</v>
      </c>
      <c r="AU480" s="257" t="s">
        <v>87</v>
      </c>
      <c r="AV480" s="13" t="s">
        <v>87</v>
      </c>
      <c r="AW480" s="13" t="s">
        <v>35</v>
      </c>
      <c r="AX480" s="13" t="s">
        <v>80</v>
      </c>
      <c r="AY480" s="257" t="s">
        <v>222</v>
      </c>
    </row>
    <row r="481" s="13" customFormat="1">
      <c r="A481" s="13"/>
      <c r="B481" s="247"/>
      <c r="C481" s="248"/>
      <c r="D481" s="249" t="s">
        <v>233</v>
      </c>
      <c r="E481" s="250" t="s">
        <v>1</v>
      </c>
      <c r="F481" s="251" t="s">
        <v>237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233</v>
      </c>
      <c r="AU481" s="257" t="s">
        <v>87</v>
      </c>
      <c r="AV481" s="13" t="s">
        <v>87</v>
      </c>
      <c r="AW481" s="13" t="s">
        <v>35</v>
      </c>
      <c r="AX481" s="13" t="s">
        <v>80</v>
      </c>
      <c r="AY481" s="257" t="s">
        <v>222</v>
      </c>
    </row>
    <row r="482" s="14" customFormat="1">
      <c r="A482" s="14"/>
      <c r="B482" s="258"/>
      <c r="C482" s="259"/>
      <c r="D482" s="249" t="s">
        <v>233</v>
      </c>
      <c r="E482" s="260" t="s">
        <v>1</v>
      </c>
      <c r="F482" s="261" t="s">
        <v>4446</v>
      </c>
      <c r="G482" s="259"/>
      <c r="H482" s="262">
        <v>6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233</v>
      </c>
      <c r="AU482" s="268" t="s">
        <v>87</v>
      </c>
      <c r="AV482" s="14" t="s">
        <v>89</v>
      </c>
      <c r="AW482" s="14" t="s">
        <v>35</v>
      </c>
      <c r="AX482" s="14" t="s">
        <v>80</v>
      </c>
      <c r="AY482" s="268" t="s">
        <v>222</v>
      </c>
    </row>
    <row r="483" s="15" customFormat="1">
      <c r="A483" s="15"/>
      <c r="B483" s="269"/>
      <c r="C483" s="270"/>
      <c r="D483" s="249" t="s">
        <v>233</v>
      </c>
      <c r="E483" s="271" t="s">
        <v>1</v>
      </c>
      <c r="F483" s="272" t="s">
        <v>242</v>
      </c>
      <c r="G483" s="270"/>
      <c r="H483" s="273">
        <v>6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233</v>
      </c>
      <c r="AU483" s="279" t="s">
        <v>87</v>
      </c>
      <c r="AV483" s="15" t="s">
        <v>114</v>
      </c>
      <c r="AW483" s="15" t="s">
        <v>35</v>
      </c>
      <c r="AX483" s="15" t="s">
        <v>87</v>
      </c>
      <c r="AY483" s="279" t="s">
        <v>222</v>
      </c>
    </row>
    <row r="484" s="2" customFormat="1" ht="16.5" customHeight="1">
      <c r="A484" s="40"/>
      <c r="B484" s="41"/>
      <c r="C484" s="280" t="s">
        <v>724</v>
      </c>
      <c r="D484" s="280" t="s">
        <v>367</v>
      </c>
      <c r="E484" s="281" t="s">
        <v>4447</v>
      </c>
      <c r="F484" s="282" t="s">
        <v>4448</v>
      </c>
      <c r="G484" s="283" t="s">
        <v>477</v>
      </c>
      <c r="H484" s="284">
        <v>3</v>
      </c>
      <c r="I484" s="285"/>
      <c r="J484" s="286">
        <f>ROUND(I484*H484,2)</f>
        <v>0</v>
      </c>
      <c r="K484" s="282" t="s">
        <v>229</v>
      </c>
      <c r="L484" s="287"/>
      <c r="M484" s="288" t="s">
        <v>1</v>
      </c>
      <c r="N484" s="289" t="s">
        <v>45</v>
      </c>
      <c r="O484" s="93"/>
      <c r="P484" s="238">
        <f>O484*H484</f>
        <v>0</v>
      </c>
      <c r="Q484" s="238">
        <v>0.00020000000000000001</v>
      </c>
      <c r="R484" s="238">
        <f>Q484*H484</f>
        <v>0.00060000000000000006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299</v>
      </c>
      <c r="AT484" s="240" t="s">
        <v>367</v>
      </c>
      <c r="AU484" s="240" t="s">
        <v>87</v>
      </c>
      <c r="AY484" s="19" t="s">
        <v>222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87</v>
      </c>
      <c r="BK484" s="241">
        <f>ROUND(I484*H484,2)</f>
        <v>0</v>
      </c>
      <c r="BL484" s="19" t="s">
        <v>114</v>
      </c>
      <c r="BM484" s="240" t="s">
        <v>998</v>
      </c>
    </row>
    <row r="485" s="2" customFormat="1" ht="16.5" customHeight="1">
      <c r="A485" s="40"/>
      <c r="B485" s="41"/>
      <c r="C485" s="280" t="s">
        <v>937</v>
      </c>
      <c r="D485" s="280" t="s">
        <v>367</v>
      </c>
      <c r="E485" s="281" t="s">
        <v>4449</v>
      </c>
      <c r="F485" s="282" t="s">
        <v>4450</v>
      </c>
      <c r="G485" s="283" t="s">
        <v>477</v>
      </c>
      <c r="H485" s="284">
        <v>3</v>
      </c>
      <c r="I485" s="285"/>
      <c r="J485" s="286">
        <f>ROUND(I485*H485,2)</f>
        <v>0</v>
      </c>
      <c r="K485" s="282" t="s">
        <v>229</v>
      </c>
      <c r="L485" s="287"/>
      <c r="M485" s="288" t="s">
        <v>1</v>
      </c>
      <c r="N485" s="289" t="s">
        <v>45</v>
      </c>
      <c r="O485" s="93"/>
      <c r="P485" s="238">
        <f>O485*H485</f>
        <v>0</v>
      </c>
      <c r="Q485" s="238">
        <v>0.00020000000000000001</v>
      </c>
      <c r="R485" s="238">
        <f>Q485*H485</f>
        <v>0.00060000000000000006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299</v>
      </c>
      <c r="AT485" s="240" t="s">
        <v>367</v>
      </c>
      <c r="AU485" s="240" t="s">
        <v>87</v>
      </c>
      <c r="AY485" s="19" t="s">
        <v>222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87</v>
      </c>
      <c r="BK485" s="241">
        <f>ROUND(I485*H485,2)</f>
        <v>0</v>
      </c>
      <c r="BL485" s="19" t="s">
        <v>114</v>
      </c>
      <c r="BM485" s="240" t="s">
        <v>1375</v>
      </c>
    </row>
    <row r="486" s="2" customFormat="1" ht="16.5" customHeight="1">
      <c r="A486" s="40"/>
      <c r="B486" s="41"/>
      <c r="C486" s="229" t="s">
        <v>729</v>
      </c>
      <c r="D486" s="229" t="s">
        <v>225</v>
      </c>
      <c r="E486" s="230" t="s">
        <v>4451</v>
      </c>
      <c r="F486" s="231" t="s">
        <v>4452</v>
      </c>
      <c r="G486" s="232" t="s">
        <v>477</v>
      </c>
      <c r="H486" s="233">
        <v>1</v>
      </c>
      <c r="I486" s="234"/>
      <c r="J486" s="235">
        <f>ROUND(I486*H486,2)</f>
        <v>0</v>
      </c>
      <c r="K486" s="231" t="s">
        <v>229</v>
      </c>
      <c r="L486" s="46"/>
      <c r="M486" s="236" t="s">
        <v>1</v>
      </c>
      <c r="N486" s="237" t="s">
        <v>45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114</v>
      </c>
      <c r="AT486" s="240" t="s">
        <v>225</v>
      </c>
      <c r="AU486" s="240" t="s">
        <v>87</v>
      </c>
      <c r="AY486" s="19" t="s">
        <v>222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87</v>
      </c>
      <c r="BK486" s="241">
        <f>ROUND(I486*H486,2)</f>
        <v>0</v>
      </c>
      <c r="BL486" s="19" t="s">
        <v>114</v>
      </c>
      <c r="BM486" s="240" t="s">
        <v>4453</v>
      </c>
    </row>
    <row r="487" s="2" customFormat="1">
      <c r="A487" s="40"/>
      <c r="B487" s="41"/>
      <c r="C487" s="42"/>
      <c r="D487" s="242" t="s">
        <v>231</v>
      </c>
      <c r="E487" s="42"/>
      <c r="F487" s="243" t="s">
        <v>4454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231</v>
      </c>
      <c r="AU487" s="19" t="s">
        <v>87</v>
      </c>
    </row>
    <row r="488" s="13" customFormat="1">
      <c r="A488" s="13"/>
      <c r="B488" s="247"/>
      <c r="C488" s="248"/>
      <c r="D488" s="249" t="s">
        <v>233</v>
      </c>
      <c r="E488" s="250" t="s">
        <v>1</v>
      </c>
      <c r="F488" s="251" t="s">
        <v>234</v>
      </c>
      <c r="G488" s="248"/>
      <c r="H488" s="250" t="s">
        <v>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233</v>
      </c>
      <c r="AU488" s="257" t="s">
        <v>87</v>
      </c>
      <c r="AV488" s="13" t="s">
        <v>87</v>
      </c>
      <c r="AW488" s="13" t="s">
        <v>35</v>
      </c>
      <c r="AX488" s="13" t="s">
        <v>80</v>
      </c>
      <c r="AY488" s="257" t="s">
        <v>222</v>
      </c>
    </row>
    <row r="489" s="13" customFormat="1">
      <c r="A489" s="13"/>
      <c r="B489" s="247"/>
      <c r="C489" s="248"/>
      <c r="D489" s="249" t="s">
        <v>233</v>
      </c>
      <c r="E489" s="250" t="s">
        <v>1</v>
      </c>
      <c r="F489" s="251" t="s">
        <v>3702</v>
      </c>
      <c r="G489" s="248"/>
      <c r="H489" s="250" t="s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233</v>
      </c>
      <c r="AU489" s="257" t="s">
        <v>87</v>
      </c>
      <c r="AV489" s="13" t="s">
        <v>87</v>
      </c>
      <c r="AW489" s="13" t="s">
        <v>35</v>
      </c>
      <c r="AX489" s="13" t="s">
        <v>80</v>
      </c>
      <c r="AY489" s="257" t="s">
        <v>222</v>
      </c>
    </row>
    <row r="490" s="13" customFormat="1">
      <c r="A490" s="13"/>
      <c r="B490" s="247"/>
      <c r="C490" s="248"/>
      <c r="D490" s="249" t="s">
        <v>233</v>
      </c>
      <c r="E490" s="250" t="s">
        <v>1</v>
      </c>
      <c r="F490" s="251" t="s">
        <v>237</v>
      </c>
      <c r="G490" s="248"/>
      <c r="H490" s="250" t="s">
        <v>1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7" t="s">
        <v>233</v>
      </c>
      <c r="AU490" s="257" t="s">
        <v>87</v>
      </c>
      <c r="AV490" s="13" t="s">
        <v>87</v>
      </c>
      <c r="AW490" s="13" t="s">
        <v>35</v>
      </c>
      <c r="AX490" s="13" t="s">
        <v>80</v>
      </c>
      <c r="AY490" s="257" t="s">
        <v>222</v>
      </c>
    </row>
    <row r="491" s="14" customFormat="1">
      <c r="A491" s="14"/>
      <c r="B491" s="258"/>
      <c r="C491" s="259"/>
      <c r="D491" s="249" t="s">
        <v>233</v>
      </c>
      <c r="E491" s="260" t="s">
        <v>1</v>
      </c>
      <c r="F491" s="261" t="s">
        <v>1142</v>
      </c>
      <c r="G491" s="259"/>
      <c r="H491" s="262">
        <v>1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8" t="s">
        <v>233</v>
      </c>
      <c r="AU491" s="268" t="s">
        <v>87</v>
      </c>
      <c r="AV491" s="14" t="s">
        <v>89</v>
      </c>
      <c r="AW491" s="14" t="s">
        <v>35</v>
      </c>
      <c r="AX491" s="14" t="s">
        <v>80</v>
      </c>
      <c r="AY491" s="268" t="s">
        <v>222</v>
      </c>
    </row>
    <row r="492" s="15" customFormat="1">
      <c r="A492" s="15"/>
      <c r="B492" s="269"/>
      <c r="C492" s="270"/>
      <c r="D492" s="249" t="s">
        <v>233</v>
      </c>
      <c r="E492" s="271" t="s">
        <v>1</v>
      </c>
      <c r="F492" s="272" t="s">
        <v>242</v>
      </c>
      <c r="G492" s="270"/>
      <c r="H492" s="273">
        <v>1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233</v>
      </c>
      <c r="AU492" s="279" t="s">
        <v>87</v>
      </c>
      <c r="AV492" s="15" t="s">
        <v>114</v>
      </c>
      <c r="AW492" s="15" t="s">
        <v>35</v>
      </c>
      <c r="AX492" s="15" t="s">
        <v>87</v>
      </c>
      <c r="AY492" s="279" t="s">
        <v>222</v>
      </c>
    </row>
    <row r="493" s="2" customFormat="1" ht="16.5" customHeight="1">
      <c r="A493" s="40"/>
      <c r="B493" s="41"/>
      <c r="C493" s="280" t="s">
        <v>946</v>
      </c>
      <c r="D493" s="280" t="s">
        <v>367</v>
      </c>
      <c r="E493" s="281" t="s">
        <v>4455</v>
      </c>
      <c r="F493" s="282" t="s">
        <v>4456</v>
      </c>
      <c r="G493" s="283" t="s">
        <v>477</v>
      </c>
      <c r="H493" s="284">
        <v>1</v>
      </c>
      <c r="I493" s="285"/>
      <c r="J493" s="286">
        <f>ROUND(I493*H493,2)</f>
        <v>0</v>
      </c>
      <c r="K493" s="282" t="s">
        <v>229</v>
      </c>
      <c r="L493" s="287"/>
      <c r="M493" s="288" t="s">
        <v>1</v>
      </c>
      <c r="N493" s="289" t="s">
        <v>45</v>
      </c>
      <c r="O493" s="93"/>
      <c r="P493" s="238">
        <f>O493*H493</f>
        <v>0</v>
      </c>
      <c r="Q493" s="238">
        <v>0.00069999999999999999</v>
      </c>
      <c r="R493" s="238">
        <f>Q493*H493</f>
        <v>0.00069999999999999999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299</v>
      </c>
      <c r="AT493" s="240" t="s">
        <v>367</v>
      </c>
      <c r="AU493" s="240" t="s">
        <v>87</v>
      </c>
      <c r="AY493" s="19" t="s">
        <v>222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87</v>
      </c>
      <c r="BK493" s="241">
        <f>ROUND(I493*H493,2)</f>
        <v>0</v>
      </c>
      <c r="BL493" s="19" t="s">
        <v>114</v>
      </c>
      <c r="BM493" s="240" t="s">
        <v>1014</v>
      </c>
    </row>
    <row r="494" s="2" customFormat="1" ht="24.15" customHeight="1">
      <c r="A494" s="40"/>
      <c r="B494" s="41"/>
      <c r="C494" s="229" t="s">
        <v>737</v>
      </c>
      <c r="D494" s="229" t="s">
        <v>225</v>
      </c>
      <c r="E494" s="230" t="s">
        <v>4457</v>
      </c>
      <c r="F494" s="231" t="s">
        <v>4458</v>
      </c>
      <c r="G494" s="232" t="s">
        <v>477</v>
      </c>
      <c r="H494" s="233">
        <v>1</v>
      </c>
      <c r="I494" s="234"/>
      <c r="J494" s="235">
        <f>ROUND(I494*H494,2)</f>
        <v>0</v>
      </c>
      <c r="K494" s="231" t="s">
        <v>229</v>
      </c>
      <c r="L494" s="46"/>
      <c r="M494" s="236" t="s">
        <v>1</v>
      </c>
      <c r="N494" s="237" t="s">
        <v>45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114</v>
      </c>
      <c r="AT494" s="240" t="s">
        <v>225</v>
      </c>
      <c r="AU494" s="240" t="s">
        <v>87</v>
      </c>
      <c r="AY494" s="19" t="s">
        <v>222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87</v>
      </c>
      <c r="BK494" s="241">
        <f>ROUND(I494*H494,2)</f>
        <v>0</v>
      </c>
      <c r="BL494" s="19" t="s">
        <v>114</v>
      </c>
      <c r="BM494" s="240" t="s">
        <v>4459</v>
      </c>
    </row>
    <row r="495" s="2" customFormat="1">
      <c r="A495" s="40"/>
      <c r="B495" s="41"/>
      <c r="C495" s="42"/>
      <c r="D495" s="242" t="s">
        <v>231</v>
      </c>
      <c r="E495" s="42"/>
      <c r="F495" s="243" t="s">
        <v>4460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231</v>
      </c>
      <c r="AU495" s="19" t="s">
        <v>87</v>
      </c>
    </row>
    <row r="496" s="13" customFormat="1">
      <c r="A496" s="13"/>
      <c r="B496" s="247"/>
      <c r="C496" s="248"/>
      <c r="D496" s="249" t="s">
        <v>233</v>
      </c>
      <c r="E496" s="250" t="s">
        <v>1</v>
      </c>
      <c r="F496" s="251" t="s">
        <v>234</v>
      </c>
      <c r="G496" s="248"/>
      <c r="H496" s="250" t="s">
        <v>1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233</v>
      </c>
      <c r="AU496" s="257" t="s">
        <v>87</v>
      </c>
      <c r="AV496" s="13" t="s">
        <v>87</v>
      </c>
      <c r="AW496" s="13" t="s">
        <v>35</v>
      </c>
      <c r="AX496" s="13" t="s">
        <v>80</v>
      </c>
      <c r="AY496" s="257" t="s">
        <v>222</v>
      </c>
    </row>
    <row r="497" s="13" customFormat="1">
      <c r="A497" s="13"/>
      <c r="B497" s="247"/>
      <c r="C497" s="248"/>
      <c r="D497" s="249" t="s">
        <v>233</v>
      </c>
      <c r="E497" s="250" t="s">
        <v>1</v>
      </c>
      <c r="F497" s="251" t="s">
        <v>3702</v>
      </c>
      <c r="G497" s="248"/>
      <c r="H497" s="250" t="s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233</v>
      </c>
      <c r="AU497" s="257" t="s">
        <v>87</v>
      </c>
      <c r="AV497" s="13" t="s">
        <v>87</v>
      </c>
      <c r="AW497" s="13" t="s">
        <v>35</v>
      </c>
      <c r="AX497" s="13" t="s">
        <v>80</v>
      </c>
      <c r="AY497" s="257" t="s">
        <v>222</v>
      </c>
    </row>
    <row r="498" s="13" customFormat="1">
      <c r="A498" s="13"/>
      <c r="B498" s="247"/>
      <c r="C498" s="248"/>
      <c r="D498" s="249" t="s">
        <v>233</v>
      </c>
      <c r="E498" s="250" t="s">
        <v>1</v>
      </c>
      <c r="F498" s="251" t="s">
        <v>237</v>
      </c>
      <c r="G498" s="248"/>
      <c r="H498" s="250" t="s">
        <v>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233</v>
      </c>
      <c r="AU498" s="257" t="s">
        <v>87</v>
      </c>
      <c r="AV498" s="13" t="s">
        <v>87</v>
      </c>
      <c r="AW498" s="13" t="s">
        <v>35</v>
      </c>
      <c r="AX498" s="13" t="s">
        <v>80</v>
      </c>
      <c r="AY498" s="257" t="s">
        <v>222</v>
      </c>
    </row>
    <row r="499" s="14" customFormat="1">
      <c r="A499" s="14"/>
      <c r="B499" s="258"/>
      <c r="C499" s="259"/>
      <c r="D499" s="249" t="s">
        <v>233</v>
      </c>
      <c r="E499" s="260" t="s">
        <v>1</v>
      </c>
      <c r="F499" s="261" t="s">
        <v>1142</v>
      </c>
      <c r="G499" s="259"/>
      <c r="H499" s="262">
        <v>1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233</v>
      </c>
      <c r="AU499" s="268" t="s">
        <v>87</v>
      </c>
      <c r="AV499" s="14" t="s">
        <v>89</v>
      </c>
      <c r="AW499" s="14" t="s">
        <v>35</v>
      </c>
      <c r="AX499" s="14" t="s">
        <v>80</v>
      </c>
      <c r="AY499" s="268" t="s">
        <v>222</v>
      </c>
    </row>
    <row r="500" s="15" customFormat="1">
      <c r="A500" s="15"/>
      <c r="B500" s="269"/>
      <c r="C500" s="270"/>
      <c r="D500" s="249" t="s">
        <v>233</v>
      </c>
      <c r="E500" s="271" t="s">
        <v>1</v>
      </c>
      <c r="F500" s="272" t="s">
        <v>242</v>
      </c>
      <c r="G500" s="270"/>
      <c r="H500" s="273">
        <v>1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233</v>
      </c>
      <c r="AU500" s="279" t="s">
        <v>87</v>
      </c>
      <c r="AV500" s="15" t="s">
        <v>114</v>
      </c>
      <c r="AW500" s="15" t="s">
        <v>35</v>
      </c>
      <c r="AX500" s="15" t="s">
        <v>87</v>
      </c>
      <c r="AY500" s="279" t="s">
        <v>222</v>
      </c>
    </row>
    <row r="501" s="2" customFormat="1" ht="24.15" customHeight="1">
      <c r="A501" s="40"/>
      <c r="B501" s="41"/>
      <c r="C501" s="280" t="s">
        <v>979</v>
      </c>
      <c r="D501" s="280" t="s">
        <v>367</v>
      </c>
      <c r="E501" s="281" t="s">
        <v>4461</v>
      </c>
      <c r="F501" s="282" t="s">
        <v>4462</v>
      </c>
      <c r="G501" s="283" t="s">
        <v>477</v>
      </c>
      <c r="H501" s="284">
        <v>1</v>
      </c>
      <c r="I501" s="285"/>
      <c r="J501" s="286">
        <f>ROUND(I501*H501,2)</f>
        <v>0</v>
      </c>
      <c r="K501" s="282" t="s">
        <v>229</v>
      </c>
      <c r="L501" s="287"/>
      <c r="M501" s="288" t="s">
        <v>1</v>
      </c>
      <c r="N501" s="289" t="s">
        <v>45</v>
      </c>
      <c r="O501" s="93"/>
      <c r="P501" s="238">
        <f>O501*H501</f>
        <v>0</v>
      </c>
      <c r="Q501" s="238">
        <v>0.0015</v>
      </c>
      <c r="R501" s="238">
        <f>Q501*H501</f>
        <v>0.0015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299</v>
      </c>
      <c r="AT501" s="240" t="s">
        <v>367</v>
      </c>
      <c r="AU501" s="240" t="s">
        <v>87</v>
      </c>
      <c r="AY501" s="19" t="s">
        <v>222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87</v>
      </c>
      <c r="BK501" s="241">
        <f>ROUND(I501*H501,2)</f>
        <v>0</v>
      </c>
      <c r="BL501" s="19" t="s">
        <v>114</v>
      </c>
      <c r="BM501" s="240" t="s">
        <v>1025</v>
      </c>
    </row>
    <row r="502" s="2" customFormat="1" ht="16.5" customHeight="1">
      <c r="A502" s="40"/>
      <c r="B502" s="41"/>
      <c r="C502" s="229" t="s">
        <v>742</v>
      </c>
      <c r="D502" s="229" t="s">
        <v>225</v>
      </c>
      <c r="E502" s="230" t="s">
        <v>4463</v>
      </c>
      <c r="F502" s="231" t="s">
        <v>4464</v>
      </c>
      <c r="G502" s="232" t="s">
        <v>477</v>
      </c>
      <c r="H502" s="233">
        <v>1</v>
      </c>
      <c r="I502" s="234"/>
      <c r="J502" s="235">
        <f>ROUND(I502*H502,2)</f>
        <v>0</v>
      </c>
      <c r="K502" s="231" t="s">
        <v>229</v>
      </c>
      <c r="L502" s="46"/>
      <c r="M502" s="236" t="s">
        <v>1</v>
      </c>
      <c r="N502" s="237" t="s">
        <v>45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114</v>
      </c>
      <c r="AT502" s="240" t="s">
        <v>225</v>
      </c>
      <c r="AU502" s="240" t="s">
        <v>87</v>
      </c>
      <c r="AY502" s="19" t="s">
        <v>222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87</v>
      </c>
      <c r="BK502" s="241">
        <f>ROUND(I502*H502,2)</f>
        <v>0</v>
      </c>
      <c r="BL502" s="19" t="s">
        <v>114</v>
      </c>
      <c r="BM502" s="240" t="s">
        <v>1077</v>
      </c>
    </row>
    <row r="503" s="2" customFormat="1">
      <c r="A503" s="40"/>
      <c r="B503" s="41"/>
      <c r="C503" s="42"/>
      <c r="D503" s="242" t="s">
        <v>231</v>
      </c>
      <c r="E503" s="42"/>
      <c r="F503" s="243" t="s">
        <v>4465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231</v>
      </c>
      <c r="AU503" s="19" t="s">
        <v>87</v>
      </c>
    </row>
    <row r="504" s="2" customFormat="1" ht="24.15" customHeight="1">
      <c r="A504" s="40"/>
      <c r="B504" s="41"/>
      <c r="C504" s="229" t="s">
        <v>990</v>
      </c>
      <c r="D504" s="229" t="s">
        <v>225</v>
      </c>
      <c r="E504" s="230" t="s">
        <v>2837</v>
      </c>
      <c r="F504" s="231" t="s">
        <v>2838</v>
      </c>
      <c r="G504" s="232" t="s">
        <v>329</v>
      </c>
      <c r="H504" s="233">
        <v>0.098000000000000004</v>
      </c>
      <c r="I504" s="234"/>
      <c r="J504" s="235">
        <f>ROUND(I504*H504,2)</f>
        <v>0</v>
      </c>
      <c r="K504" s="231" t="s">
        <v>229</v>
      </c>
      <c r="L504" s="46"/>
      <c r="M504" s="236" t="s">
        <v>1</v>
      </c>
      <c r="N504" s="237" t="s">
        <v>45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267</v>
      </c>
      <c r="AT504" s="240" t="s">
        <v>225</v>
      </c>
      <c r="AU504" s="240" t="s">
        <v>87</v>
      </c>
      <c r="AY504" s="19" t="s">
        <v>222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87</v>
      </c>
      <c r="BK504" s="241">
        <f>ROUND(I504*H504,2)</f>
        <v>0</v>
      </c>
      <c r="BL504" s="19" t="s">
        <v>267</v>
      </c>
      <c r="BM504" s="240" t="s">
        <v>4466</v>
      </c>
    </row>
    <row r="505" s="2" customFormat="1">
      <c r="A505" s="40"/>
      <c r="B505" s="41"/>
      <c r="C505" s="42"/>
      <c r="D505" s="242" t="s">
        <v>231</v>
      </c>
      <c r="E505" s="42"/>
      <c r="F505" s="243" t="s">
        <v>2840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231</v>
      </c>
      <c r="AU505" s="19" t="s">
        <v>87</v>
      </c>
    </row>
    <row r="506" s="12" customFormat="1" ht="25.92" customHeight="1">
      <c r="A506" s="12"/>
      <c r="B506" s="213"/>
      <c r="C506" s="214"/>
      <c r="D506" s="215" t="s">
        <v>79</v>
      </c>
      <c r="E506" s="216" t="s">
        <v>4467</v>
      </c>
      <c r="F506" s="216" t="s">
        <v>4468</v>
      </c>
      <c r="G506" s="214"/>
      <c r="H506" s="214"/>
      <c r="I506" s="217"/>
      <c r="J506" s="218">
        <f>BK506</f>
        <v>0</v>
      </c>
      <c r="K506" s="214"/>
      <c r="L506" s="219"/>
      <c r="M506" s="220"/>
      <c r="N506" s="221"/>
      <c r="O506" s="221"/>
      <c r="P506" s="222">
        <f>SUM(P507:P599)</f>
        <v>0</v>
      </c>
      <c r="Q506" s="221"/>
      <c r="R506" s="222">
        <f>SUM(R507:R599)</f>
        <v>0.037187999999999999</v>
      </c>
      <c r="S506" s="221"/>
      <c r="T506" s="223">
        <f>SUM(T507:T599)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4" t="s">
        <v>87</v>
      </c>
      <c r="AT506" s="225" t="s">
        <v>79</v>
      </c>
      <c r="AU506" s="225" t="s">
        <v>80</v>
      </c>
      <c r="AY506" s="224" t="s">
        <v>222</v>
      </c>
      <c r="BK506" s="226">
        <f>SUM(BK507:BK599)</f>
        <v>0</v>
      </c>
    </row>
    <row r="507" s="2" customFormat="1" ht="24.15" customHeight="1">
      <c r="A507" s="40"/>
      <c r="B507" s="41"/>
      <c r="C507" s="229" t="s">
        <v>748</v>
      </c>
      <c r="D507" s="229" t="s">
        <v>225</v>
      </c>
      <c r="E507" s="230" t="s">
        <v>4379</v>
      </c>
      <c r="F507" s="231" t="s">
        <v>4380</v>
      </c>
      <c r="G507" s="232" t="s">
        <v>526</v>
      </c>
      <c r="H507" s="233">
        <v>6</v>
      </c>
      <c r="I507" s="234"/>
      <c r="J507" s="235">
        <f>ROUND(I507*H507,2)</f>
        <v>0</v>
      </c>
      <c r="K507" s="231" t="s">
        <v>229</v>
      </c>
      <c r="L507" s="46"/>
      <c r="M507" s="236" t="s">
        <v>1</v>
      </c>
      <c r="N507" s="237" t="s">
        <v>45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114</v>
      </c>
      <c r="AT507" s="240" t="s">
        <v>225</v>
      </c>
      <c r="AU507" s="240" t="s">
        <v>87</v>
      </c>
      <c r="AY507" s="19" t="s">
        <v>222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9" t="s">
        <v>87</v>
      </c>
      <c r="BK507" s="241">
        <f>ROUND(I507*H507,2)</f>
        <v>0</v>
      </c>
      <c r="BL507" s="19" t="s">
        <v>114</v>
      </c>
      <c r="BM507" s="240" t="s">
        <v>4469</v>
      </c>
    </row>
    <row r="508" s="2" customFormat="1">
      <c r="A508" s="40"/>
      <c r="B508" s="41"/>
      <c r="C508" s="42"/>
      <c r="D508" s="242" t="s">
        <v>231</v>
      </c>
      <c r="E508" s="42"/>
      <c r="F508" s="243" t="s">
        <v>4382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231</v>
      </c>
      <c r="AU508" s="19" t="s">
        <v>87</v>
      </c>
    </row>
    <row r="509" s="2" customFormat="1" ht="24.15" customHeight="1">
      <c r="A509" s="40"/>
      <c r="B509" s="41"/>
      <c r="C509" s="229" t="s">
        <v>1003</v>
      </c>
      <c r="D509" s="229" t="s">
        <v>225</v>
      </c>
      <c r="E509" s="230" t="s">
        <v>4470</v>
      </c>
      <c r="F509" s="231" t="s">
        <v>4471</v>
      </c>
      <c r="G509" s="232" t="s">
        <v>526</v>
      </c>
      <c r="H509" s="233">
        <v>20</v>
      </c>
      <c r="I509" s="234"/>
      <c r="J509" s="235">
        <f>ROUND(I509*H509,2)</f>
        <v>0</v>
      </c>
      <c r="K509" s="231" t="s">
        <v>229</v>
      </c>
      <c r="L509" s="46"/>
      <c r="M509" s="236" t="s">
        <v>1</v>
      </c>
      <c r="N509" s="237" t="s">
        <v>45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114</v>
      </c>
      <c r="AT509" s="240" t="s">
        <v>225</v>
      </c>
      <c r="AU509" s="240" t="s">
        <v>87</v>
      </c>
      <c r="AY509" s="19" t="s">
        <v>222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87</v>
      </c>
      <c r="BK509" s="241">
        <f>ROUND(I509*H509,2)</f>
        <v>0</v>
      </c>
      <c r="BL509" s="19" t="s">
        <v>114</v>
      </c>
      <c r="BM509" s="240" t="s">
        <v>4472</v>
      </c>
    </row>
    <row r="510" s="2" customFormat="1">
      <c r="A510" s="40"/>
      <c r="B510" s="41"/>
      <c r="C510" s="42"/>
      <c r="D510" s="242" t="s">
        <v>231</v>
      </c>
      <c r="E510" s="42"/>
      <c r="F510" s="243" t="s">
        <v>4473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231</v>
      </c>
      <c r="AU510" s="19" t="s">
        <v>87</v>
      </c>
    </row>
    <row r="511" s="2" customFormat="1" ht="24.15" customHeight="1">
      <c r="A511" s="40"/>
      <c r="B511" s="41"/>
      <c r="C511" s="280" t="s">
        <v>755</v>
      </c>
      <c r="D511" s="280" t="s">
        <v>367</v>
      </c>
      <c r="E511" s="281" t="s">
        <v>4383</v>
      </c>
      <c r="F511" s="282" t="s">
        <v>4384</v>
      </c>
      <c r="G511" s="283" t="s">
        <v>526</v>
      </c>
      <c r="H511" s="284">
        <v>27.300000000000001</v>
      </c>
      <c r="I511" s="285"/>
      <c r="J511" s="286">
        <f>ROUND(I511*H511,2)</f>
        <v>0</v>
      </c>
      <c r="K511" s="282" t="s">
        <v>229</v>
      </c>
      <c r="L511" s="287"/>
      <c r="M511" s="288" t="s">
        <v>1</v>
      </c>
      <c r="N511" s="289" t="s">
        <v>45</v>
      </c>
      <c r="O511" s="93"/>
      <c r="P511" s="238">
        <f>O511*H511</f>
        <v>0</v>
      </c>
      <c r="Q511" s="238">
        <v>6.0000000000000002E-05</v>
      </c>
      <c r="R511" s="238">
        <f>Q511*H511</f>
        <v>0.0016380000000000001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299</v>
      </c>
      <c r="AT511" s="240" t="s">
        <v>367</v>
      </c>
      <c r="AU511" s="240" t="s">
        <v>87</v>
      </c>
      <c r="AY511" s="19" t="s">
        <v>222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87</v>
      </c>
      <c r="BK511" s="241">
        <f>ROUND(I511*H511,2)</f>
        <v>0</v>
      </c>
      <c r="BL511" s="19" t="s">
        <v>114</v>
      </c>
      <c r="BM511" s="240" t="s">
        <v>1316</v>
      </c>
    </row>
    <row r="512" s="14" customFormat="1">
      <c r="A512" s="14"/>
      <c r="B512" s="258"/>
      <c r="C512" s="259"/>
      <c r="D512" s="249" t="s">
        <v>233</v>
      </c>
      <c r="E512" s="260" t="s">
        <v>1</v>
      </c>
      <c r="F512" s="261" t="s">
        <v>3860</v>
      </c>
      <c r="G512" s="259"/>
      <c r="H512" s="262">
        <v>26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233</v>
      </c>
      <c r="AU512" s="268" t="s">
        <v>87</v>
      </c>
      <c r="AV512" s="14" t="s">
        <v>89</v>
      </c>
      <c r="AW512" s="14" t="s">
        <v>35</v>
      </c>
      <c r="AX512" s="14" t="s">
        <v>80</v>
      </c>
      <c r="AY512" s="268" t="s">
        <v>222</v>
      </c>
    </row>
    <row r="513" s="15" customFormat="1">
      <c r="A513" s="15"/>
      <c r="B513" s="269"/>
      <c r="C513" s="270"/>
      <c r="D513" s="249" t="s">
        <v>233</v>
      </c>
      <c r="E513" s="271" t="s">
        <v>1</v>
      </c>
      <c r="F513" s="272" t="s">
        <v>242</v>
      </c>
      <c r="G513" s="270"/>
      <c r="H513" s="273">
        <v>26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233</v>
      </c>
      <c r="AU513" s="279" t="s">
        <v>87</v>
      </c>
      <c r="AV513" s="15" t="s">
        <v>114</v>
      </c>
      <c r="AW513" s="15" t="s">
        <v>35</v>
      </c>
      <c r="AX513" s="15" t="s">
        <v>80</v>
      </c>
      <c r="AY513" s="279" t="s">
        <v>222</v>
      </c>
    </row>
    <row r="514" s="14" customFormat="1">
      <c r="A514" s="14"/>
      <c r="B514" s="258"/>
      <c r="C514" s="259"/>
      <c r="D514" s="249" t="s">
        <v>233</v>
      </c>
      <c r="E514" s="260" t="s">
        <v>1</v>
      </c>
      <c r="F514" s="261" t="s">
        <v>4474</v>
      </c>
      <c r="G514" s="259"/>
      <c r="H514" s="262">
        <v>27.300000000000001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233</v>
      </c>
      <c r="AU514" s="268" t="s">
        <v>87</v>
      </c>
      <c r="AV514" s="14" t="s">
        <v>89</v>
      </c>
      <c r="AW514" s="14" t="s">
        <v>35</v>
      </c>
      <c r="AX514" s="14" t="s">
        <v>87</v>
      </c>
      <c r="AY514" s="268" t="s">
        <v>222</v>
      </c>
    </row>
    <row r="515" s="2" customFormat="1" ht="21.75" customHeight="1">
      <c r="A515" s="40"/>
      <c r="B515" s="41"/>
      <c r="C515" s="229" t="s">
        <v>1017</v>
      </c>
      <c r="D515" s="229" t="s">
        <v>225</v>
      </c>
      <c r="E515" s="230" t="s">
        <v>4242</v>
      </c>
      <c r="F515" s="231" t="s">
        <v>4243</v>
      </c>
      <c r="G515" s="232" t="s">
        <v>477</v>
      </c>
      <c r="H515" s="233">
        <v>1</v>
      </c>
      <c r="I515" s="234"/>
      <c r="J515" s="235">
        <f>ROUND(I515*H515,2)</f>
        <v>0</v>
      </c>
      <c r="K515" s="231" t="s">
        <v>229</v>
      </c>
      <c r="L515" s="46"/>
      <c r="M515" s="236" t="s">
        <v>1</v>
      </c>
      <c r="N515" s="237" t="s">
        <v>45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114</v>
      </c>
      <c r="AT515" s="240" t="s">
        <v>225</v>
      </c>
      <c r="AU515" s="240" t="s">
        <v>87</v>
      </c>
      <c r="AY515" s="19" t="s">
        <v>222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87</v>
      </c>
      <c r="BK515" s="241">
        <f>ROUND(I515*H515,2)</f>
        <v>0</v>
      </c>
      <c r="BL515" s="19" t="s">
        <v>114</v>
      </c>
      <c r="BM515" s="240" t="s">
        <v>4475</v>
      </c>
    </row>
    <row r="516" s="2" customFormat="1">
      <c r="A516" s="40"/>
      <c r="B516" s="41"/>
      <c r="C516" s="42"/>
      <c r="D516" s="242" t="s">
        <v>231</v>
      </c>
      <c r="E516" s="42"/>
      <c r="F516" s="243" t="s">
        <v>4245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231</v>
      </c>
      <c r="AU516" s="19" t="s">
        <v>87</v>
      </c>
    </row>
    <row r="517" s="2" customFormat="1" ht="24.15" customHeight="1">
      <c r="A517" s="40"/>
      <c r="B517" s="41"/>
      <c r="C517" s="280" t="s">
        <v>760</v>
      </c>
      <c r="D517" s="280" t="s">
        <v>367</v>
      </c>
      <c r="E517" s="281" t="s">
        <v>4246</v>
      </c>
      <c r="F517" s="282" t="s">
        <v>4247</v>
      </c>
      <c r="G517" s="283" t="s">
        <v>477</v>
      </c>
      <c r="H517" s="284">
        <v>1</v>
      </c>
      <c r="I517" s="285"/>
      <c r="J517" s="286">
        <f>ROUND(I517*H517,2)</f>
        <v>0</v>
      </c>
      <c r="K517" s="282" t="s">
        <v>229</v>
      </c>
      <c r="L517" s="287"/>
      <c r="M517" s="288" t="s">
        <v>1</v>
      </c>
      <c r="N517" s="289" t="s">
        <v>45</v>
      </c>
      <c r="O517" s="93"/>
      <c r="P517" s="238">
        <f>O517*H517</f>
        <v>0</v>
      </c>
      <c r="Q517" s="238">
        <v>3.0000000000000001E-05</v>
      </c>
      <c r="R517" s="238">
        <f>Q517*H517</f>
        <v>3.0000000000000001E-05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299</v>
      </c>
      <c r="AT517" s="240" t="s">
        <v>367</v>
      </c>
      <c r="AU517" s="240" t="s">
        <v>87</v>
      </c>
      <c r="AY517" s="19" t="s">
        <v>222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87</v>
      </c>
      <c r="BK517" s="241">
        <f>ROUND(I517*H517,2)</f>
        <v>0</v>
      </c>
      <c r="BL517" s="19" t="s">
        <v>114</v>
      </c>
      <c r="BM517" s="240" t="s">
        <v>4476</v>
      </c>
    </row>
    <row r="518" s="2" customFormat="1" ht="24.15" customHeight="1">
      <c r="A518" s="40"/>
      <c r="B518" s="41"/>
      <c r="C518" s="229" t="s">
        <v>1027</v>
      </c>
      <c r="D518" s="229" t="s">
        <v>225</v>
      </c>
      <c r="E518" s="230" t="s">
        <v>4224</v>
      </c>
      <c r="F518" s="231" t="s">
        <v>4225</v>
      </c>
      <c r="G518" s="232" t="s">
        <v>526</v>
      </c>
      <c r="H518" s="233">
        <v>250</v>
      </c>
      <c r="I518" s="234"/>
      <c r="J518" s="235">
        <f>ROUND(I518*H518,2)</f>
        <v>0</v>
      </c>
      <c r="K518" s="231" t="s">
        <v>229</v>
      </c>
      <c r="L518" s="46"/>
      <c r="M518" s="236" t="s">
        <v>1</v>
      </c>
      <c r="N518" s="237" t="s">
        <v>45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114</v>
      </c>
      <c r="AT518" s="240" t="s">
        <v>225</v>
      </c>
      <c r="AU518" s="240" t="s">
        <v>87</v>
      </c>
      <c r="AY518" s="19" t="s">
        <v>222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87</v>
      </c>
      <c r="BK518" s="241">
        <f>ROUND(I518*H518,2)</f>
        <v>0</v>
      </c>
      <c r="BL518" s="19" t="s">
        <v>114</v>
      </c>
      <c r="BM518" s="240" t="s">
        <v>4477</v>
      </c>
    </row>
    <row r="519" s="2" customFormat="1">
      <c r="A519" s="40"/>
      <c r="B519" s="41"/>
      <c r="C519" s="42"/>
      <c r="D519" s="242" t="s">
        <v>231</v>
      </c>
      <c r="E519" s="42"/>
      <c r="F519" s="243" t="s">
        <v>4226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231</v>
      </c>
      <c r="AU519" s="19" t="s">
        <v>87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234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87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3" customFormat="1">
      <c r="A521" s="13"/>
      <c r="B521" s="247"/>
      <c r="C521" s="248"/>
      <c r="D521" s="249" t="s">
        <v>233</v>
      </c>
      <c r="E521" s="250" t="s">
        <v>1</v>
      </c>
      <c r="F521" s="251" t="s">
        <v>3702</v>
      </c>
      <c r="G521" s="248"/>
      <c r="H521" s="250" t="s">
        <v>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7" t="s">
        <v>233</v>
      </c>
      <c r="AU521" s="257" t="s">
        <v>87</v>
      </c>
      <c r="AV521" s="13" t="s">
        <v>87</v>
      </c>
      <c r="AW521" s="13" t="s">
        <v>35</v>
      </c>
      <c r="AX521" s="13" t="s">
        <v>80</v>
      </c>
      <c r="AY521" s="257" t="s">
        <v>222</v>
      </c>
    </row>
    <row r="522" s="13" customFormat="1">
      <c r="A522" s="13"/>
      <c r="B522" s="247"/>
      <c r="C522" s="248"/>
      <c r="D522" s="249" t="s">
        <v>233</v>
      </c>
      <c r="E522" s="250" t="s">
        <v>1</v>
      </c>
      <c r="F522" s="251" t="s">
        <v>237</v>
      </c>
      <c r="G522" s="248"/>
      <c r="H522" s="250" t="s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7" t="s">
        <v>233</v>
      </c>
      <c r="AU522" s="257" t="s">
        <v>87</v>
      </c>
      <c r="AV522" s="13" t="s">
        <v>87</v>
      </c>
      <c r="AW522" s="13" t="s">
        <v>35</v>
      </c>
      <c r="AX522" s="13" t="s">
        <v>80</v>
      </c>
      <c r="AY522" s="257" t="s">
        <v>222</v>
      </c>
    </row>
    <row r="523" s="14" customFormat="1">
      <c r="A523" s="14"/>
      <c r="B523" s="258"/>
      <c r="C523" s="259"/>
      <c r="D523" s="249" t="s">
        <v>233</v>
      </c>
      <c r="E523" s="260" t="s">
        <v>1</v>
      </c>
      <c r="F523" s="261" t="s">
        <v>357</v>
      </c>
      <c r="G523" s="259"/>
      <c r="H523" s="262">
        <v>250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8" t="s">
        <v>233</v>
      </c>
      <c r="AU523" s="268" t="s">
        <v>87</v>
      </c>
      <c r="AV523" s="14" t="s">
        <v>89</v>
      </c>
      <c r="AW523" s="14" t="s">
        <v>35</v>
      </c>
      <c r="AX523" s="14" t="s">
        <v>80</v>
      </c>
      <c r="AY523" s="268" t="s">
        <v>222</v>
      </c>
    </row>
    <row r="524" s="15" customFormat="1">
      <c r="A524" s="15"/>
      <c r="B524" s="269"/>
      <c r="C524" s="270"/>
      <c r="D524" s="249" t="s">
        <v>233</v>
      </c>
      <c r="E524" s="271" t="s">
        <v>1</v>
      </c>
      <c r="F524" s="272" t="s">
        <v>242</v>
      </c>
      <c r="G524" s="270"/>
      <c r="H524" s="273">
        <v>250</v>
      </c>
      <c r="I524" s="274"/>
      <c r="J524" s="270"/>
      <c r="K524" s="270"/>
      <c r="L524" s="275"/>
      <c r="M524" s="276"/>
      <c r="N524" s="277"/>
      <c r="O524" s="277"/>
      <c r="P524" s="277"/>
      <c r="Q524" s="277"/>
      <c r="R524" s="277"/>
      <c r="S524" s="277"/>
      <c r="T524" s="27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9" t="s">
        <v>233</v>
      </c>
      <c r="AU524" s="279" t="s">
        <v>87</v>
      </c>
      <c r="AV524" s="15" t="s">
        <v>114</v>
      </c>
      <c r="AW524" s="15" t="s">
        <v>35</v>
      </c>
      <c r="AX524" s="15" t="s">
        <v>87</v>
      </c>
      <c r="AY524" s="279" t="s">
        <v>222</v>
      </c>
    </row>
    <row r="525" s="2" customFormat="1" ht="44.25" customHeight="1">
      <c r="A525" s="40"/>
      <c r="B525" s="41"/>
      <c r="C525" s="280" t="s">
        <v>766</v>
      </c>
      <c r="D525" s="280" t="s">
        <v>367</v>
      </c>
      <c r="E525" s="281" t="s">
        <v>4478</v>
      </c>
      <c r="F525" s="282" t="s">
        <v>4479</v>
      </c>
      <c r="G525" s="283" t="s">
        <v>526</v>
      </c>
      <c r="H525" s="284">
        <v>300</v>
      </c>
      <c r="I525" s="285"/>
      <c r="J525" s="286">
        <f>ROUND(I525*H525,2)</f>
        <v>0</v>
      </c>
      <c r="K525" s="282" t="s">
        <v>229</v>
      </c>
      <c r="L525" s="287"/>
      <c r="M525" s="288" t="s">
        <v>1</v>
      </c>
      <c r="N525" s="289" t="s">
        <v>45</v>
      </c>
      <c r="O525" s="93"/>
      <c r="P525" s="238">
        <f>O525*H525</f>
        <v>0</v>
      </c>
      <c r="Q525" s="238">
        <v>6.0000000000000002E-05</v>
      </c>
      <c r="R525" s="238">
        <f>Q525*H525</f>
        <v>0.018000000000000002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299</v>
      </c>
      <c r="AT525" s="240" t="s">
        <v>367</v>
      </c>
      <c r="AU525" s="240" t="s">
        <v>87</v>
      </c>
      <c r="AY525" s="19" t="s">
        <v>222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87</v>
      </c>
      <c r="BK525" s="241">
        <f>ROUND(I525*H525,2)</f>
        <v>0</v>
      </c>
      <c r="BL525" s="19" t="s">
        <v>114</v>
      </c>
      <c r="BM525" s="240" t="s">
        <v>1311</v>
      </c>
    </row>
    <row r="526" s="14" customFormat="1">
      <c r="A526" s="14"/>
      <c r="B526" s="258"/>
      <c r="C526" s="259"/>
      <c r="D526" s="249" t="s">
        <v>233</v>
      </c>
      <c r="E526" s="260" t="s">
        <v>1</v>
      </c>
      <c r="F526" s="261" t="s">
        <v>357</v>
      </c>
      <c r="G526" s="259"/>
      <c r="H526" s="262">
        <v>250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233</v>
      </c>
      <c r="AU526" s="268" t="s">
        <v>87</v>
      </c>
      <c r="AV526" s="14" t="s">
        <v>89</v>
      </c>
      <c r="AW526" s="14" t="s">
        <v>35</v>
      </c>
      <c r="AX526" s="14" t="s">
        <v>80</v>
      </c>
      <c r="AY526" s="268" t="s">
        <v>222</v>
      </c>
    </row>
    <row r="527" s="15" customFormat="1">
      <c r="A527" s="15"/>
      <c r="B527" s="269"/>
      <c r="C527" s="270"/>
      <c r="D527" s="249" t="s">
        <v>233</v>
      </c>
      <c r="E527" s="271" t="s">
        <v>1</v>
      </c>
      <c r="F527" s="272" t="s">
        <v>242</v>
      </c>
      <c r="G527" s="270"/>
      <c r="H527" s="273">
        <v>250</v>
      </c>
      <c r="I527" s="274"/>
      <c r="J527" s="270"/>
      <c r="K527" s="270"/>
      <c r="L527" s="275"/>
      <c r="M527" s="276"/>
      <c r="N527" s="277"/>
      <c r="O527" s="277"/>
      <c r="P527" s="277"/>
      <c r="Q527" s="277"/>
      <c r="R527" s="277"/>
      <c r="S527" s="277"/>
      <c r="T527" s="27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9" t="s">
        <v>233</v>
      </c>
      <c r="AU527" s="279" t="s">
        <v>87</v>
      </c>
      <c r="AV527" s="15" t="s">
        <v>114</v>
      </c>
      <c r="AW527" s="15" t="s">
        <v>35</v>
      </c>
      <c r="AX527" s="15" t="s">
        <v>80</v>
      </c>
      <c r="AY527" s="279" t="s">
        <v>222</v>
      </c>
    </row>
    <row r="528" s="14" customFormat="1">
      <c r="A528" s="14"/>
      <c r="B528" s="258"/>
      <c r="C528" s="259"/>
      <c r="D528" s="249" t="s">
        <v>233</v>
      </c>
      <c r="E528" s="260" t="s">
        <v>1</v>
      </c>
      <c r="F528" s="261" t="s">
        <v>4480</v>
      </c>
      <c r="G528" s="259"/>
      <c r="H528" s="262">
        <v>300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233</v>
      </c>
      <c r="AU528" s="268" t="s">
        <v>87</v>
      </c>
      <c r="AV528" s="14" t="s">
        <v>89</v>
      </c>
      <c r="AW528" s="14" t="s">
        <v>35</v>
      </c>
      <c r="AX528" s="14" t="s">
        <v>87</v>
      </c>
      <c r="AY528" s="268" t="s">
        <v>222</v>
      </c>
    </row>
    <row r="529" s="2" customFormat="1" ht="24.15" customHeight="1">
      <c r="A529" s="40"/>
      <c r="B529" s="41"/>
      <c r="C529" s="229" t="s">
        <v>1036</v>
      </c>
      <c r="D529" s="229" t="s">
        <v>225</v>
      </c>
      <c r="E529" s="230" t="s">
        <v>4481</v>
      </c>
      <c r="F529" s="231" t="s">
        <v>4482</v>
      </c>
      <c r="G529" s="232" t="s">
        <v>477</v>
      </c>
      <c r="H529" s="233">
        <v>1</v>
      </c>
      <c r="I529" s="234"/>
      <c r="J529" s="235">
        <f>ROUND(I529*H529,2)</f>
        <v>0</v>
      </c>
      <c r="K529" s="231" t="s">
        <v>229</v>
      </c>
      <c r="L529" s="46"/>
      <c r="M529" s="236" t="s">
        <v>1</v>
      </c>
      <c r="N529" s="237" t="s">
        <v>45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114</v>
      </c>
      <c r="AT529" s="240" t="s">
        <v>225</v>
      </c>
      <c r="AU529" s="240" t="s">
        <v>87</v>
      </c>
      <c r="AY529" s="19" t="s">
        <v>222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87</v>
      </c>
      <c r="BK529" s="241">
        <f>ROUND(I529*H529,2)</f>
        <v>0</v>
      </c>
      <c r="BL529" s="19" t="s">
        <v>114</v>
      </c>
      <c r="BM529" s="240" t="s">
        <v>4483</v>
      </c>
    </row>
    <row r="530" s="2" customFormat="1">
      <c r="A530" s="40"/>
      <c r="B530" s="41"/>
      <c r="C530" s="42"/>
      <c r="D530" s="242" t="s">
        <v>231</v>
      </c>
      <c r="E530" s="42"/>
      <c r="F530" s="243" t="s">
        <v>4484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231</v>
      </c>
      <c r="AU530" s="19" t="s">
        <v>87</v>
      </c>
    </row>
    <row r="531" s="13" customFormat="1">
      <c r="A531" s="13"/>
      <c r="B531" s="247"/>
      <c r="C531" s="248"/>
      <c r="D531" s="249" t="s">
        <v>233</v>
      </c>
      <c r="E531" s="250" t="s">
        <v>1</v>
      </c>
      <c r="F531" s="251" t="s">
        <v>234</v>
      </c>
      <c r="G531" s="248"/>
      <c r="H531" s="250" t="s">
        <v>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7" t="s">
        <v>233</v>
      </c>
      <c r="AU531" s="257" t="s">
        <v>87</v>
      </c>
      <c r="AV531" s="13" t="s">
        <v>87</v>
      </c>
      <c r="AW531" s="13" t="s">
        <v>35</v>
      </c>
      <c r="AX531" s="13" t="s">
        <v>80</v>
      </c>
      <c r="AY531" s="257" t="s">
        <v>222</v>
      </c>
    </row>
    <row r="532" s="13" customFormat="1">
      <c r="A532" s="13"/>
      <c r="B532" s="247"/>
      <c r="C532" s="248"/>
      <c r="D532" s="249" t="s">
        <v>233</v>
      </c>
      <c r="E532" s="250" t="s">
        <v>1</v>
      </c>
      <c r="F532" s="251" t="s">
        <v>3702</v>
      </c>
      <c r="G532" s="248"/>
      <c r="H532" s="250" t="s">
        <v>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233</v>
      </c>
      <c r="AU532" s="257" t="s">
        <v>87</v>
      </c>
      <c r="AV532" s="13" t="s">
        <v>87</v>
      </c>
      <c r="AW532" s="13" t="s">
        <v>35</v>
      </c>
      <c r="AX532" s="13" t="s">
        <v>80</v>
      </c>
      <c r="AY532" s="257" t="s">
        <v>222</v>
      </c>
    </row>
    <row r="533" s="13" customFormat="1">
      <c r="A533" s="13"/>
      <c r="B533" s="247"/>
      <c r="C533" s="248"/>
      <c r="D533" s="249" t="s">
        <v>233</v>
      </c>
      <c r="E533" s="250" t="s">
        <v>1</v>
      </c>
      <c r="F533" s="251" t="s">
        <v>237</v>
      </c>
      <c r="G533" s="248"/>
      <c r="H533" s="250" t="s">
        <v>1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7" t="s">
        <v>233</v>
      </c>
      <c r="AU533" s="257" t="s">
        <v>87</v>
      </c>
      <c r="AV533" s="13" t="s">
        <v>87</v>
      </c>
      <c r="AW533" s="13" t="s">
        <v>35</v>
      </c>
      <c r="AX533" s="13" t="s">
        <v>80</v>
      </c>
      <c r="AY533" s="257" t="s">
        <v>222</v>
      </c>
    </row>
    <row r="534" s="14" customFormat="1">
      <c r="A534" s="14"/>
      <c r="B534" s="258"/>
      <c r="C534" s="259"/>
      <c r="D534" s="249" t="s">
        <v>233</v>
      </c>
      <c r="E534" s="260" t="s">
        <v>1</v>
      </c>
      <c r="F534" s="261" t="s">
        <v>1142</v>
      </c>
      <c r="G534" s="259"/>
      <c r="H534" s="262">
        <v>1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8" t="s">
        <v>233</v>
      </c>
      <c r="AU534" s="268" t="s">
        <v>87</v>
      </c>
      <c r="AV534" s="14" t="s">
        <v>89</v>
      </c>
      <c r="AW534" s="14" t="s">
        <v>35</v>
      </c>
      <c r="AX534" s="14" t="s">
        <v>80</v>
      </c>
      <c r="AY534" s="268" t="s">
        <v>222</v>
      </c>
    </row>
    <row r="535" s="15" customFormat="1">
      <c r="A535" s="15"/>
      <c r="B535" s="269"/>
      <c r="C535" s="270"/>
      <c r="D535" s="249" t="s">
        <v>233</v>
      </c>
      <c r="E535" s="271" t="s">
        <v>1</v>
      </c>
      <c r="F535" s="272" t="s">
        <v>242</v>
      </c>
      <c r="G535" s="270"/>
      <c r="H535" s="273">
        <v>1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233</v>
      </c>
      <c r="AU535" s="279" t="s">
        <v>87</v>
      </c>
      <c r="AV535" s="15" t="s">
        <v>114</v>
      </c>
      <c r="AW535" s="15" t="s">
        <v>35</v>
      </c>
      <c r="AX535" s="15" t="s">
        <v>87</v>
      </c>
      <c r="AY535" s="279" t="s">
        <v>222</v>
      </c>
    </row>
    <row r="536" s="2" customFormat="1" ht="37.8" customHeight="1">
      <c r="A536" s="40"/>
      <c r="B536" s="41"/>
      <c r="C536" s="280" t="s">
        <v>771</v>
      </c>
      <c r="D536" s="280" t="s">
        <v>367</v>
      </c>
      <c r="E536" s="281" t="s">
        <v>4485</v>
      </c>
      <c r="F536" s="282" t="s">
        <v>4486</v>
      </c>
      <c r="G536" s="283" t="s">
        <v>477</v>
      </c>
      <c r="H536" s="284">
        <v>1</v>
      </c>
      <c r="I536" s="285"/>
      <c r="J536" s="286">
        <f>ROUND(I536*H536,2)</f>
        <v>0</v>
      </c>
      <c r="K536" s="282" t="s">
        <v>229</v>
      </c>
      <c r="L536" s="287"/>
      <c r="M536" s="288" t="s">
        <v>1</v>
      </c>
      <c r="N536" s="289" t="s">
        <v>45</v>
      </c>
      <c r="O536" s="93"/>
      <c r="P536" s="238">
        <f>O536*H536</f>
        <v>0</v>
      </c>
      <c r="Q536" s="238">
        <v>0.0030000000000000001</v>
      </c>
      <c r="R536" s="238">
        <f>Q536*H536</f>
        <v>0.0030000000000000001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299</v>
      </c>
      <c r="AT536" s="240" t="s">
        <v>367</v>
      </c>
      <c r="AU536" s="240" t="s">
        <v>87</v>
      </c>
      <c r="AY536" s="19" t="s">
        <v>222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87</v>
      </c>
      <c r="BK536" s="241">
        <f>ROUND(I536*H536,2)</f>
        <v>0</v>
      </c>
      <c r="BL536" s="19" t="s">
        <v>114</v>
      </c>
      <c r="BM536" s="240" t="s">
        <v>1256</v>
      </c>
    </row>
    <row r="537" s="2" customFormat="1" ht="24.15" customHeight="1">
      <c r="A537" s="40"/>
      <c r="B537" s="41"/>
      <c r="C537" s="229" t="s">
        <v>1047</v>
      </c>
      <c r="D537" s="229" t="s">
        <v>225</v>
      </c>
      <c r="E537" s="230" t="s">
        <v>4487</v>
      </c>
      <c r="F537" s="231" t="s">
        <v>4488</v>
      </c>
      <c r="G537" s="232" t="s">
        <v>477</v>
      </c>
      <c r="H537" s="233">
        <v>1</v>
      </c>
      <c r="I537" s="234"/>
      <c r="J537" s="235">
        <f>ROUND(I537*H537,2)</f>
        <v>0</v>
      </c>
      <c r="K537" s="231" t="s">
        <v>229</v>
      </c>
      <c r="L537" s="46"/>
      <c r="M537" s="236" t="s">
        <v>1</v>
      </c>
      <c r="N537" s="237" t="s">
        <v>45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114</v>
      </c>
      <c r="AT537" s="240" t="s">
        <v>225</v>
      </c>
      <c r="AU537" s="240" t="s">
        <v>87</v>
      </c>
      <c r="AY537" s="19" t="s">
        <v>222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87</v>
      </c>
      <c r="BK537" s="241">
        <f>ROUND(I537*H537,2)</f>
        <v>0</v>
      </c>
      <c r="BL537" s="19" t="s">
        <v>114</v>
      </c>
      <c r="BM537" s="240" t="s">
        <v>4489</v>
      </c>
    </row>
    <row r="538" s="2" customFormat="1">
      <c r="A538" s="40"/>
      <c r="B538" s="41"/>
      <c r="C538" s="42"/>
      <c r="D538" s="242" t="s">
        <v>231</v>
      </c>
      <c r="E538" s="42"/>
      <c r="F538" s="243" t="s">
        <v>4490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231</v>
      </c>
      <c r="AU538" s="19" t="s">
        <v>87</v>
      </c>
    </row>
    <row r="539" s="13" customFormat="1">
      <c r="A539" s="13"/>
      <c r="B539" s="247"/>
      <c r="C539" s="248"/>
      <c r="D539" s="249" t="s">
        <v>233</v>
      </c>
      <c r="E539" s="250" t="s">
        <v>1</v>
      </c>
      <c r="F539" s="251" t="s">
        <v>234</v>
      </c>
      <c r="G539" s="248"/>
      <c r="H539" s="250" t="s">
        <v>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233</v>
      </c>
      <c r="AU539" s="257" t="s">
        <v>87</v>
      </c>
      <c r="AV539" s="13" t="s">
        <v>87</v>
      </c>
      <c r="AW539" s="13" t="s">
        <v>35</v>
      </c>
      <c r="AX539" s="13" t="s">
        <v>80</v>
      </c>
      <c r="AY539" s="257" t="s">
        <v>222</v>
      </c>
    </row>
    <row r="540" s="13" customFormat="1">
      <c r="A540" s="13"/>
      <c r="B540" s="247"/>
      <c r="C540" s="248"/>
      <c r="D540" s="249" t="s">
        <v>233</v>
      </c>
      <c r="E540" s="250" t="s">
        <v>1</v>
      </c>
      <c r="F540" s="251" t="s">
        <v>3702</v>
      </c>
      <c r="G540" s="248"/>
      <c r="H540" s="250" t="s">
        <v>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7" t="s">
        <v>233</v>
      </c>
      <c r="AU540" s="257" t="s">
        <v>87</v>
      </c>
      <c r="AV540" s="13" t="s">
        <v>87</v>
      </c>
      <c r="AW540" s="13" t="s">
        <v>35</v>
      </c>
      <c r="AX540" s="13" t="s">
        <v>80</v>
      </c>
      <c r="AY540" s="257" t="s">
        <v>222</v>
      </c>
    </row>
    <row r="541" s="13" customFormat="1">
      <c r="A541" s="13"/>
      <c r="B541" s="247"/>
      <c r="C541" s="248"/>
      <c r="D541" s="249" t="s">
        <v>233</v>
      </c>
      <c r="E541" s="250" t="s">
        <v>1</v>
      </c>
      <c r="F541" s="251" t="s">
        <v>237</v>
      </c>
      <c r="G541" s="248"/>
      <c r="H541" s="250" t="s">
        <v>1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7" t="s">
        <v>233</v>
      </c>
      <c r="AU541" s="257" t="s">
        <v>87</v>
      </c>
      <c r="AV541" s="13" t="s">
        <v>87</v>
      </c>
      <c r="AW541" s="13" t="s">
        <v>35</v>
      </c>
      <c r="AX541" s="13" t="s">
        <v>80</v>
      </c>
      <c r="AY541" s="257" t="s">
        <v>222</v>
      </c>
    </row>
    <row r="542" s="14" customFormat="1">
      <c r="A542" s="14"/>
      <c r="B542" s="258"/>
      <c r="C542" s="259"/>
      <c r="D542" s="249" t="s">
        <v>233</v>
      </c>
      <c r="E542" s="260" t="s">
        <v>1</v>
      </c>
      <c r="F542" s="261" t="s">
        <v>1142</v>
      </c>
      <c r="G542" s="259"/>
      <c r="H542" s="262">
        <v>1</v>
      </c>
      <c r="I542" s="263"/>
      <c r="J542" s="259"/>
      <c r="K542" s="259"/>
      <c r="L542" s="264"/>
      <c r="M542" s="265"/>
      <c r="N542" s="266"/>
      <c r="O542" s="266"/>
      <c r="P542" s="266"/>
      <c r="Q542" s="266"/>
      <c r="R542" s="266"/>
      <c r="S542" s="266"/>
      <c r="T542" s="26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8" t="s">
        <v>233</v>
      </c>
      <c r="AU542" s="268" t="s">
        <v>87</v>
      </c>
      <c r="AV542" s="14" t="s">
        <v>89</v>
      </c>
      <c r="AW542" s="14" t="s">
        <v>35</v>
      </c>
      <c r="AX542" s="14" t="s">
        <v>80</v>
      </c>
      <c r="AY542" s="268" t="s">
        <v>222</v>
      </c>
    </row>
    <row r="543" s="15" customFormat="1">
      <c r="A543" s="15"/>
      <c r="B543" s="269"/>
      <c r="C543" s="270"/>
      <c r="D543" s="249" t="s">
        <v>233</v>
      </c>
      <c r="E543" s="271" t="s">
        <v>1</v>
      </c>
      <c r="F543" s="272" t="s">
        <v>242</v>
      </c>
      <c r="G543" s="270"/>
      <c r="H543" s="273">
        <v>1</v>
      </c>
      <c r="I543" s="274"/>
      <c r="J543" s="270"/>
      <c r="K543" s="270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233</v>
      </c>
      <c r="AU543" s="279" t="s">
        <v>87</v>
      </c>
      <c r="AV543" s="15" t="s">
        <v>114</v>
      </c>
      <c r="AW543" s="15" t="s">
        <v>35</v>
      </c>
      <c r="AX543" s="15" t="s">
        <v>87</v>
      </c>
      <c r="AY543" s="279" t="s">
        <v>222</v>
      </c>
    </row>
    <row r="544" s="2" customFormat="1" ht="21.75" customHeight="1">
      <c r="A544" s="40"/>
      <c r="B544" s="41"/>
      <c r="C544" s="280" t="s">
        <v>780</v>
      </c>
      <c r="D544" s="280" t="s">
        <v>367</v>
      </c>
      <c r="E544" s="281" t="s">
        <v>4491</v>
      </c>
      <c r="F544" s="282" t="s">
        <v>4492</v>
      </c>
      <c r="G544" s="283" t="s">
        <v>477</v>
      </c>
      <c r="H544" s="284">
        <v>1</v>
      </c>
      <c r="I544" s="285"/>
      <c r="J544" s="286">
        <f>ROUND(I544*H544,2)</f>
        <v>0</v>
      </c>
      <c r="K544" s="282" t="s">
        <v>229</v>
      </c>
      <c r="L544" s="287"/>
      <c r="M544" s="288" t="s">
        <v>1</v>
      </c>
      <c r="N544" s="289" t="s">
        <v>45</v>
      </c>
      <c r="O544" s="93"/>
      <c r="P544" s="238">
        <f>O544*H544</f>
        <v>0</v>
      </c>
      <c r="Q544" s="238">
        <v>0.0040600000000000002</v>
      </c>
      <c r="R544" s="238">
        <f>Q544*H544</f>
        <v>0.0040600000000000002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299</v>
      </c>
      <c r="AT544" s="240" t="s">
        <v>367</v>
      </c>
      <c r="AU544" s="240" t="s">
        <v>87</v>
      </c>
      <c r="AY544" s="19" t="s">
        <v>222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87</v>
      </c>
      <c r="BK544" s="241">
        <f>ROUND(I544*H544,2)</f>
        <v>0</v>
      </c>
      <c r="BL544" s="19" t="s">
        <v>114</v>
      </c>
      <c r="BM544" s="240" t="s">
        <v>1122</v>
      </c>
    </row>
    <row r="545" s="2" customFormat="1" ht="16.5" customHeight="1">
      <c r="A545" s="40"/>
      <c r="B545" s="41"/>
      <c r="C545" s="229" t="s">
        <v>1059</v>
      </c>
      <c r="D545" s="229" t="s">
        <v>225</v>
      </c>
      <c r="E545" s="230" t="s">
        <v>4493</v>
      </c>
      <c r="F545" s="231" t="s">
        <v>4494</v>
      </c>
      <c r="G545" s="232" t="s">
        <v>477</v>
      </c>
      <c r="H545" s="233">
        <v>4</v>
      </c>
      <c r="I545" s="234"/>
      <c r="J545" s="235">
        <f>ROUND(I545*H545,2)</f>
        <v>0</v>
      </c>
      <c r="K545" s="231" t="s">
        <v>229</v>
      </c>
      <c r="L545" s="46"/>
      <c r="M545" s="236" t="s">
        <v>1</v>
      </c>
      <c r="N545" s="237" t="s">
        <v>45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114</v>
      </c>
      <c r="AT545" s="240" t="s">
        <v>225</v>
      </c>
      <c r="AU545" s="240" t="s">
        <v>87</v>
      </c>
      <c r="AY545" s="19" t="s">
        <v>222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87</v>
      </c>
      <c r="BK545" s="241">
        <f>ROUND(I545*H545,2)</f>
        <v>0</v>
      </c>
      <c r="BL545" s="19" t="s">
        <v>114</v>
      </c>
      <c r="BM545" s="240" t="s">
        <v>4495</v>
      </c>
    </row>
    <row r="546" s="2" customFormat="1">
      <c r="A546" s="40"/>
      <c r="B546" s="41"/>
      <c r="C546" s="42"/>
      <c r="D546" s="242" t="s">
        <v>231</v>
      </c>
      <c r="E546" s="42"/>
      <c r="F546" s="243" t="s">
        <v>4496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231</v>
      </c>
      <c r="AU546" s="19" t="s">
        <v>87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234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87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3" customFormat="1">
      <c r="A548" s="13"/>
      <c r="B548" s="247"/>
      <c r="C548" s="248"/>
      <c r="D548" s="249" t="s">
        <v>233</v>
      </c>
      <c r="E548" s="250" t="s">
        <v>1</v>
      </c>
      <c r="F548" s="251" t="s">
        <v>3702</v>
      </c>
      <c r="G548" s="248"/>
      <c r="H548" s="250" t="s">
        <v>1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7" t="s">
        <v>233</v>
      </c>
      <c r="AU548" s="257" t="s">
        <v>87</v>
      </c>
      <c r="AV548" s="13" t="s">
        <v>87</v>
      </c>
      <c r="AW548" s="13" t="s">
        <v>35</v>
      </c>
      <c r="AX548" s="13" t="s">
        <v>80</v>
      </c>
      <c r="AY548" s="257" t="s">
        <v>222</v>
      </c>
    </row>
    <row r="549" s="13" customFormat="1">
      <c r="A549" s="13"/>
      <c r="B549" s="247"/>
      <c r="C549" s="248"/>
      <c r="D549" s="249" t="s">
        <v>233</v>
      </c>
      <c r="E549" s="250" t="s">
        <v>1</v>
      </c>
      <c r="F549" s="251" t="s">
        <v>237</v>
      </c>
      <c r="G549" s="248"/>
      <c r="H549" s="250" t="s">
        <v>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233</v>
      </c>
      <c r="AU549" s="257" t="s">
        <v>87</v>
      </c>
      <c r="AV549" s="13" t="s">
        <v>87</v>
      </c>
      <c r="AW549" s="13" t="s">
        <v>35</v>
      </c>
      <c r="AX549" s="13" t="s">
        <v>80</v>
      </c>
      <c r="AY549" s="257" t="s">
        <v>222</v>
      </c>
    </row>
    <row r="550" s="14" customFormat="1">
      <c r="A550" s="14"/>
      <c r="B550" s="258"/>
      <c r="C550" s="259"/>
      <c r="D550" s="249" t="s">
        <v>233</v>
      </c>
      <c r="E550" s="260" t="s">
        <v>1</v>
      </c>
      <c r="F550" s="261" t="s">
        <v>1559</v>
      </c>
      <c r="G550" s="259"/>
      <c r="H550" s="262">
        <v>4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233</v>
      </c>
      <c r="AU550" s="268" t="s">
        <v>87</v>
      </c>
      <c r="AV550" s="14" t="s">
        <v>89</v>
      </c>
      <c r="AW550" s="14" t="s">
        <v>35</v>
      </c>
      <c r="AX550" s="14" t="s">
        <v>80</v>
      </c>
      <c r="AY550" s="268" t="s">
        <v>222</v>
      </c>
    </row>
    <row r="551" s="15" customFormat="1">
      <c r="A551" s="15"/>
      <c r="B551" s="269"/>
      <c r="C551" s="270"/>
      <c r="D551" s="249" t="s">
        <v>233</v>
      </c>
      <c r="E551" s="271" t="s">
        <v>1</v>
      </c>
      <c r="F551" s="272" t="s">
        <v>242</v>
      </c>
      <c r="G551" s="270"/>
      <c r="H551" s="273">
        <v>4</v>
      </c>
      <c r="I551" s="274"/>
      <c r="J551" s="270"/>
      <c r="K551" s="270"/>
      <c r="L551" s="275"/>
      <c r="M551" s="276"/>
      <c r="N551" s="277"/>
      <c r="O551" s="277"/>
      <c r="P551" s="277"/>
      <c r="Q551" s="277"/>
      <c r="R551" s="277"/>
      <c r="S551" s="277"/>
      <c r="T551" s="27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9" t="s">
        <v>233</v>
      </c>
      <c r="AU551" s="279" t="s">
        <v>87</v>
      </c>
      <c r="AV551" s="15" t="s">
        <v>114</v>
      </c>
      <c r="AW551" s="15" t="s">
        <v>35</v>
      </c>
      <c r="AX551" s="15" t="s">
        <v>87</v>
      </c>
      <c r="AY551" s="279" t="s">
        <v>222</v>
      </c>
    </row>
    <row r="552" s="2" customFormat="1" ht="33" customHeight="1">
      <c r="A552" s="40"/>
      <c r="B552" s="41"/>
      <c r="C552" s="280" t="s">
        <v>784</v>
      </c>
      <c r="D552" s="280" t="s">
        <v>367</v>
      </c>
      <c r="E552" s="281" t="s">
        <v>4497</v>
      </c>
      <c r="F552" s="282" t="s">
        <v>4498</v>
      </c>
      <c r="G552" s="283" t="s">
        <v>477</v>
      </c>
      <c r="H552" s="284">
        <v>4</v>
      </c>
      <c r="I552" s="285"/>
      <c r="J552" s="286">
        <f>ROUND(I552*H552,2)</f>
        <v>0</v>
      </c>
      <c r="K552" s="282" t="s">
        <v>229</v>
      </c>
      <c r="L552" s="287"/>
      <c r="M552" s="288" t="s">
        <v>1</v>
      </c>
      <c r="N552" s="289" t="s">
        <v>45</v>
      </c>
      <c r="O552" s="93"/>
      <c r="P552" s="238">
        <f>O552*H552</f>
        <v>0</v>
      </c>
      <c r="Q552" s="238">
        <v>0.0012600000000000001</v>
      </c>
      <c r="R552" s="238">
        <f>Q552*H552</f>
        <v>0.0050400000000000002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299</v>
      </c>
      <c r="AT552" s="240" t="s">
        <v>367</v>
      </c>
      <c r="AU552" s="240" t="s">
        <v>87</v>
      </c>
      <c r="AY552" s="19" t="s">
        <v>222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87</v>
      </c>
      <c r="BK552" s="241">
        <f>ROUND(I552*H552,2)</f>
        <v>0</v>
      </c>
      <c r="BL552" s="19" t="s">
        <v>114</v>
      </c>
      <c r="BM552" s="240" t="s">
        <v>1105</v>
      </c>
    </row>
    <row r="553" s="2" customFormat="1" ht="16.5" customHeight="1">
      <c r="A553" s="40"/>
      <c r="B553" s="41"/>
      <c r="C553" s="229" t="s">
        <v>1070</v>
      </c>
      <c r="D553" s="229" t="s">
        <v>225</v>
      </c>
      <c r="E553" s="230" t="s">
        <v>4499</v>
      </c>
      <c r="F553" s="231" t="s">
        <v>4500</v>
      </c>
      <c r="G553" s="232" t="s">
        <v>477</v>
      </c>
      <c r="H553" s="233">
        <v>1</v>
      </c>
      <c r="I553" s="234"/>
      <c r="J553" s="235">
        <f>ROUND(I553*H553,2)</f>
        <v>0</v>
      </c>
      <c r="K553" s="231" t="s">
        <v>229</v>
      </c>
      <c r="L553" s="46"/>
      <c r="M553" s="236" t="s">
        <v>1</v>
      </c>
      <c r="N553" s="237" t="s">
        <v>45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114</v>
      </c>
      <c r="AT553" s="240" t="s">
        <v>225</v>
      </c>
      <c r="AU553" s="240" t="s">
        <v>87</v>
      </c>
      <c r="AY553" s="19" t="s">
        <v>222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87</v>
      </c>
      <c r="BK553" s="241">
        <f>ROUND(I553*H553,2)</f>
        <v>0</v>
      </c>
      <c r="BL553" s="19" t="s">
        <v>114</v>
      </c>
      <c r="BM553" s="240" t="s">
        <v>4501</v>
      </c>
    </row>
    <row r="554" s="2" customFormat="1">
      <c r="A554" s="40"/>
      <c r="B554" s="41"/>
      <c r="C554" s="42"/>
      <c r="D554" s="242" t="s">
        <v>231</v>
      </c>
      <c r="E554" s="42"/>
      <c r="F554" s="243" t="s">
        <v>4502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231</v>
      </c>
      <c r="AU554" s="19" t="s">
        <v>87</v>
      </c>
    </row>
    <row r="555" s="13" customFormat="1">
      <c r="A555" s="13"/>
      <c r="B555" s="247"/>
      <c r="C555" s="248"/>
      <c r="D555" s="249" t="s">
        <v>233</v>
      </c>
      <c r="E555" s="250" t="s">
        <v>1</v>
      </c>
      <c r="F555" s="251" t="s">
        <v>234</v>
      </c>
      <c r="G555" s="248"/>
      <c r="H555" s="250" t="s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233</v>
      </c>
      <c r="AU555" s="257" t="s">
        <v>87</v>
      </c>
      <c r="AV555" s="13" t="s">
        <v>87</v>
      </c>
      <c r="AW555" s="13" t="s">
        <v>35</v>
      </c>
      <c r="AX555" s="13" t="s">
        <v>80</v>
      </c>
      <c r="AY555" s="257" t="s">
        <v>222</v>
      </c>
    </row>
    <row r="556" s="13" customFormat="1">
      <c r="A556" s="13"/>
      <c r="B556" s="247"/>
      <c r="C556" s="248"/>
      <c r="D556" s="249" t="s">
        <v>233</v>
      </c>
      <c r="E556" s="250" t="s">
        <v>1</v>
      </c>
      <c r="F556" s="251" t="s">
        <v>3702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233</v>
      </c>
      <c r="AU556" s="257" t="s">
        <v>87</v>
      </c>
      <c r="AV556" s="13" t="s">
        <v>87</v>
      </c>
      <c r="AW556" s="13" t="s">
        <v>35</v>
      </c>
      <c r="AX556" s="13" t="s">
        <v>80</v>
      </c>
      <c r="AY556" s="257" t="s">
        <v>222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237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87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1148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87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4" customFormat="1">
      <c r="A559" s="14"/>
      <c r="B559" s="258"/>
      <c r="C559" s="259"/>
      <c r="D559" s="249" t="s">
        <v>233</v>
      </c>
      <c r="E559" s="260" t="s">
        <v>1</v>
      </c>
      <c r="F559" s="261" t="s">
        <v>1142</v>
      </c>
      <c r="G559" s="259"/>
      <c r="H559" s="262">
        <v>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233</v>
      </c>
      <c r="AU559" s="268" t="s">
        <v>87</v>
      </c>
      <c r="AV559" s="14" t="s">
        <v>89</v>
      </c>
      <c r="AW559" s="14" t="s">
        <v>35</v>
      </c>
      <c r="AX559" s="14" t="s">
        <v>80</v>
      </c>
      <c r="AY559" s="268" t="s">
        <v>222</v>
      </c>
    </row>
    <row r="560" s="15" customFormat="1">
      <c r="A560" s="15"/>
      <c r="B560" s="269"/>
      <c r="C560" s="270"/>
      <c r="D560" s="249" t="s">
        <v>233</v>
      </c>
      <c r="E560" s="271" t="s">
        <v>1</v>
      </c>
      <c r="F560" s="272" t="s">
        <v>242</v>
      </c>
      <c r="G560" s="270"/>
      <c r="H560" s="273">
        <v>1</v>
      </c>
      <c r="I560" s="274"/>
      <c r="J560" s="270"/>
      <c r="K560" s="270"/>
      <c r="L560" s="275"/>
      <c r="M560" s="276"/>
      <c r="N560" s="277"/>
      <c r="O560" s="277"/>
      <c r="P560" s="277"/>
      <c r="Q560" s="277"/>
      <c r="R560" s="277"/>
      <c r="S560" s="277"/>
      <c r="T560" s="27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9" t="s">
        <v>233</v>
      </c>
      <c r="AU560" s="279" t="s">
        <v>87</v>
      </c>
      <c r="AV560" s="15" t="s">
        <v>114</v>
      </c>
      <c r="AW560" s="15" t="s">
        <v>35</v>
      </c>
      <c r="AX560" s="15" t="s">
        <v>87</v>
      </c>
      <c r="AY560" s="279" t="s">
        <v>222</v>
      </c>
    </row>
    <row r="561" s="2" customFormat="1" ht="37.8" customHeight="1">
      <c r="A561" s="40"/>
      <c r="B561" s="41"/>
      <c r="C561" s="280" t="s">
        <v>792</v>
      </c>
      <c r="D561" s="280" t="s">
        <v>367</v>
      </c>
      <c r="E561" s="281" t="s">
        <v>4503</v>
      </c>
      <c r="F561" s="282" t="s">
        <v>4504</v>
      </c>
      <c r="G561" s="283" t="s">
        <v>477</v>
      </c>
      <c r="H561" s="284">
        <v>1</v>
      </c>
      <c r="I561" s="285"/>
      <c r="J561" s="286">
        <f>ROUND(I561*H561,2)</f>
        <v>0</v>
      </c>
      <c r="K561" s="282" t="s">
        <v>229</v>
      </c>
      <c r="L561" s="287"/>
      <c r="M561" s="288" t="s">
        <v>1</v>
      </c>
      <c r="N561" s="289" t="s">
        <v>45</v>
      </c>
      <c r="O561" s="93"/>
      <c r="P561" s="238">
        <f>O561*H561</f>
        <v>0</v>
      </c>
      <c r="Q561" s="238">
        <v>0.00012</v>
      </c>
      <c r="R561" s="238">
        <f>Q561*H561</f>
        <v>0.00012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299</v>
      </c>
      <c r="AT561" s="240" t="s">
        <v>367</v>
      </c>
      <c r="AU561" s="240" t="s">
        <v>87</v>
      </c>
      <c r="AY561" s="19" t="s">
        <v>222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87</v>
      </c>
      <c r="BK561" s="241">
        <f>ROUND(I561*H561,2)</f>
        <v>0</v>
      </c>
      <c r="BL561" s="19" t="s">
        <v>114</v>
      </c>
      <c r="BM561" s="240" t="s">
        <v>1113</v>
      </c>
    </row>
    <row r="562" s="2" customFormat="1" ht="16.5" customHeight="1">
      <c r="A562" s="40"/>
      <c r="B562" s="41"/>
      <c r="C562" s="229" t="s">
        <v>1079</v>
      </c>
      <c r="D562" s="229" t="s">
        <v>225</v>
      </c>
      <c r="E562" s="230" t="s">
        <v>4505</v>
      </c>
      <c r="F562" s="231" t="s">
        <v>4506</v>
      </c>
      <c r="G562" s="232" t="s">
        <v>477</v>
      </c>
      <c r="H562" s="233">
        <v>5</v>
      </c>
      <c r="I562" s="234"/>
      <c r="J562" s="235">
        <f>ROUND(I562*H562,2)</f>
        <v>0</v>
      </c>
      <c r="K562" s="231" t="s">
        <v>229</v>
      </c>
      <c r="L562" s="46"/>
      <c r="M562" s="236" t="s">
        <v>1</v>
      </c>
      <c r="N562" s="237" t="s">
        <v>45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114</v>
      </c>
      <c r="AT562" s="240" t="s">
        <v>225</v>
      </c>
      <c r="AU562" s="240" t="s">
        <v>87</v>
      </c>
      <c r="AY562" s="19" t="s">
        <v>222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87</v>
      </c>
      <c r="BK562" s="241">
        <f>ROUND(I562*H562,2)</f>
        <v>0</v>
      </c>
      <c r="BL562" s="19" t="s">
        <v>114</v>
      </c>
      <c r="BM562" s="240" t="s">
        <v>4507</v>
      </c>
    </row>
    <row r="563" s="2" customFormat="1">
      <c r="A563" s="40"/>
      <c r="B563" s="41"/>
      <c r="C563" s="42"/>
      <c r="D563" s="242" t="s">
        <v>231</v>
      </c>
      <c r="E563" s="42"/>
      <c r="F563" s="243" t="s">
        <v>4508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231</v>
      </c>
      <c r="AU563" s="19" t="s">
        <v>87</v>
      </c>
    </row>
    <row r="564" s="13" customFormat="1">
      <c r="A564" s="13"/>
      <c r="B564" s="247"/>
      <c r="C564" s="248"/>
      <c r="D564" s="249" t="s">
        <v>233</v>
      </c>
      <c r="E564" s="250" t="s">
        <v>1</v>
      </c>
      <c r="F564" s="251" t="s">
        <v>234</v>
      </c>
      <c r="G564" s="248"/>
      <c r="H564" s="250" t="s">
        <v>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7" t="s">
        <v>233</v>
      </c>
      <c r="AU564" s="257" t="s">
        <v>87</v>
      </c>
      <c r="AV564" s="13" t="s">
        <v>87</v>
      </c>
      <c r="AW564" s="13" t="s">
        <v>35</v>
      </c>
      <c r="AX564" s="13" t="s">
        <v>80</v>
      </c>
      <c r="AY564" s="257" t="s">
        <v>222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3702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87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237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87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4" customFormat="1">
      <c r="A567" s="14"/>
      <c r="B567" s="258"/>
      <c r="C567" s="259"/>
      <c r="D567" s="249" t="s">
        <v>233</v>
      </c>
      <c r="E567" s="260" t="s">
        <v>1</v>
      </c>
      <c r="F567" s="261" t="s">
        <v>1130</v>
      </c>
      <c r="G567" s="259"/>
      <c r="H567" s="262">
        <v>5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233</v>
      </c>
      <c r="AU567" s="268" t="s">
        <v>87</v>
      </c>
      <c r="AV567" s="14" t="s">
        <v>89</v>
      </c>
      <c r="AW567" s="14" t="s">
        <v>35</v>
      </c>
      <c r="AX567" s="14" t="s">
        <v>80</v>
      </c>
      <c r="AY567" s="268" t="s">
        <v>222</v>
      </c>
    </row>
    <row r="568" s="15" customFormat="1">
      <c r="A568" s="15"/>
      <c r="B568" s="269"/>
      <c r="C568" s="270"/>
      <c r="D568" s="249" t="s">
        <v>233</v>
      </c>
      <c r="E568" s="271" t="s">
        <v>1</v>
      </c>
      <c r="F568" s="272" t="s">
        <v>242</v>
      </c>
      <c r="G568" s="270"/>
      <c r="H568" s="273">
        <v>5</v>
      </c>
      <c r="I568" s="274"/>
      <c r="J568" s="270"/>
      <c r="K568" s="270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233</v>
      </c>
      <c r="AU568" s="279" t="s">
        <v>87</v>
      </c>
      <c r="AV568" s="15" t="s">
        <v>114</v>
      </c>
      <c r="AW568" s="15" t="s">
        <v>35</v>
      </c>
      <c r="AX568" s="15" t="s">
        <v>87</v>
      </c>
      <c r="AY568" s="279" t="s">
        <v>222</v>
      </c>
    </row>
    <row r="569" s="2" customFormat="1" ht="24.15" customHeight="1">
      <c r="A569" s="40"/>
      <c r="B569" s="41"/>
      <c r="C569" s="280" t="s">
        <v>796</v>
      </c>
      <c r="D569" s="280" t="s">
        <v>367</v>
      </c>
      <c r="E569" s="281" t="s">
        <v>4509</v>
      </c>
      <c r="F569" s="282" t="s">
        <v>4510</v>
      </c>
      <c r="G569" s="283" t="s">
        <v>477</v>
      </c>
      <c r="H569" s="284">
        <v>5</v>
      </c>
      <c r="I569" s="285"/>
      <c r="J569" s="286">
        <f>ROUND(I569*H569,2)</f>
        <v>0</v>
      </c>
      <c r="K569" s="282" t="s">
        <v>229</v>
      </c>
      <c r="L569" s="287"/>
      <c r="M569" s="288" t="s">
        <v>1</v>
      </c>
      <c r="N569" s="289" t="s">
        <v>45</v>
      </c>
      <c r="O569" s="93"/>
      <c r="P569" s="238">
        <f>O569*H569</f>
        <v>0</v>
      </c>
      <c r="Q569" s="238">
        <v>0.00032000000000000003</v>
      </c>
      <c r="R569" s="238">
        <f>Q569*H569</f>
        <v>0.0016000000000000001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299</v>
      </c>
      <c r="AT569" s="240" t="s">
        <v>367</v>
      </c>
      <c r="AU569" s="240" t="s">
        <v>87</v>
      </c>
      <c r="AY569" s="19" t="s">
        <v>222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87</v>
      </c>
      <c r="BK569" s="241">
        <f>ROUND(I569*H569,2)</f>
        <v>0</v>
      </c>
      <c r="BL569" s="19" t="s">
        <v>114</v>
      </c>
      <c r="BM569" s="240" t="s">
        <v>1117</v>
      </c>
    </row>
    <row r="570" s="2" customFormat="1" ht="24.15" customHeight="1">
      <c r="A570" s="40"/>
      <c r="B570" s="41"/>
      <c r="C570" s="229" t="s">
        <v>1088</v>
      </c>
      <c r="D570" s="229" t="s">
        <v>225</v>
      </c>
      <c r="E570" s="230" t="s">
        <v>4275</v>
      </c>
      <c r="F570" s="231" t="s">
        <v>4276</v>
      </c>
      <c r="G570" s="232" t="s">
        <v>477</v>
      </c>
      <c r="H570" s="233">
        <v>1</v>
      </c>
      <c r="I570" s="234"/>
      <c r="J570" s="235">
        <f>ROUND(I570*H570,2)</f>
        <v>0</v>
      </c>
      <c r="K570" s="231" t="s">
        <v>229</v>
      </c>
      <c r="L570" s="46"/>
      <c r="M570" s="236" t="s">
        <v>1</v>
      </c>
      <c r="N570" s="237" t="s">
        <v>45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114</v>
      </c>
      <c r="AT570" s="240" t="s">
        <v>225</v>
      </c>
      <c r="AU570" s="240" t="s">
        <v>87</v>
      </c>
      <c r="AY570" s="19" t="s">
        <v>222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87</v>
      </c>
      <c r="BK570" s="241">
        <f>ROUND(I570*H570,2)</f>
        <v>0</v>
      </c>
      <c r="BL570" s="19" t="s">
        <v>114</v>
      </c>
      <c r="BM570" s="240" t="s">
        <v>4511</v>
      </c>
    </row>
    <row r="571" s="2" customFormat="1">
      <c r="A571" s="40"/>
      <c r="B571" s="41"/>
      <c r="C571" s="42"/>
      <c r="D571" s="242" t="s">
        <v>231</v>
      </c>
      <c r="E571" s="42"/>
      <c r="F571" s="243" t="s">
        <v>4277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231</v>
      </c>
      <c r="AU571" s="19" t="s">
        <v>87</v>
      </c>
    </row>
    <row r="572" s="13" customFormat="1">
      <c r="A572" s="13"/>
      <c r="B572" s="247"/>
      <c r="C572" s="248"/>
      <c r="D572" s="249" t="s">
        <v>233</v>
      </c>
      <c r="E572" s="250" t="s">
        <v>1</v>
      </c>
      <c r="F572" s="251" t="s">
        <v>234</v>
      </c>
      <c r="G572" s="248"/>
      <c r="H572" s="250" t="s">
        <v>1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7" t="s">
        <v>233</v>
      </c>
      <c r="AU572" s="257" t="s">
        <v>87</v>
      </c>
      <c r="AV572" s="13" t="s">
        <v>87</v>
      </c>
      <c r="AW572" s="13" t="s">
        <v>35</v>
      </c>
      <c r="AX572" s="13" t="s">
        <v>80</v>
      </c>
      <c r="AY572" s="257" t="s">
        <v>222</v>
      </c>
    </row>
    <row r="573" s="13" customFormat="1">
      <c r="A573" s="13"/>
      <c r="B573" s="247"/>
      <c r="C573" s="248"/>
      <c r="D573" s="249" t="s">
        <v>233</v>
      </c>
      <c r="E573" s="250" t="s">
        <v>1</v>
      </c>
      <c r="F573" s="251" t="s">
        <v>3702</v>
      </c>
      <c r="G573" s="248"/>
      <c r="H573" s="250" t="s">
        <v>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233</v>
      </c>
      <c r="AU573" s="257" t="s">
        <v>87</v>
      </c>
      <c r="AV573" s="13" t="s">
        <v>87</v>
      </c>
      <c r="AW573" s="13" t="s">
        <v>35</v>
      </c>
      <c r="AX573" s="13" t="s">
        <v>80</v>
      </c>
      <c r="AY573" s="257" t="s">
        <v>222</v>
      </c>
    </row>
    <row r="574" s="13" customFormat="1">
      <c r="A574" s="13"/>
      <c r="B574" s="247"/>
      <c r="C574" s="248"/>
      <c r="D574" s="249" t="s">
        <v>233</v>
      </c>
      <c r="E574" s="250" t="s">
        <v>1</v>
      </c>
      <c r="F574" s="251" t="s">
        <v>237</v>
      </c>
      <c r="G574" s="248"/>
      <c r="H574" s="250" t="s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233</v>
      </c>
      <c r="AU574" s="257" t="s">
        <v>87</v>
      </c>
      <c r="AV574" s="13" t="s">
        <v>87</v>
      </c>
      <c r="AW574" s="13" t="s">
        <v>35</v>
      </c>
      <c r="AX574" s="13" t="s">
        <v>80</v>
      </c>
      <c r="AY574" s="257" t="s">
        <v>222</v>
      </c>
    </row>
    <row r="575" s="14" customFormat="1">
      <c r="A575" s="14"/>
      <c r="B575" s="258"/>
      <c r="C575" s="259"/>
      <c r="D575" s="249" t="s">
        <v>233</v>
      </c>
      <c r="E575" s="260" t="s">
        <v>1</v>
      </c>
      <c r="F575" s="261" t="s">
        <v>1142</v>
      </c>
      <c r="G575" s="259"/>
      <c r="H575" s="262">
        <v>1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233</v>
      </c>
      <c r="AU575" s="268" t="s">
        <v>87</v>
      </c>
      <c r="AV575" s="14" t="s">
        <v>89</v>
      </c>
      <c r="AW575" s="14" t="s">
        <v>35</v>
      </c>
      <c r="AX575" s="14" t="s">
        <v>80</v>
      </c>
      <c r="AY575" s="268" t="s">
        <v>222</v>
      </c>
    </row>
    <row r="576" s="15" customFormat="1">
      <c r="A576" s="15"/>
      <c r="B576" s="269"/>
      <c r="C576" s="270"/>
      <c r="D576" s="249" t="s">
        <v>233</v>
      </c>
      <c r="E576" s="271" t="s">
        <v>1</v>
      </c>
      <c r="F576" s="272" t="s">
        <v>242</v>
      </c>
      <c r="G576" s="270"/>
      <c r="H576" s="273">
        <v>1</v>
      </c>
      <c r="I576" s="274"/>
      <c r="J576" s="270"/>
      <c r="K576" s="270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233</v>
      </c>
      <c r="AU576" s="279" t="s">
        <v>87</v>
      </c>
      <c r="AV576" s="15" t="s">
        <v>114</v>
      </c>
      <c r="AW576" s="15" t="s">
        <v>35</v>
      </c>
      <c r="AX576" s="15" t="s">
        <v>87</v>
      </c>
      <c r="AY576" s="279" t="s">
        <v>222</v>
      </c>
    </row>
    <row r="577" s="2" customFormat="1" ht="24.15" customHeight="1">
      <c r="A577" s="40"/>
      <c r="B577" s="41"/>
      <c r="C577" s="280" t="s">
        <v>801</v>
      </c>
      <c r="D577" s="280" t="s">
        <v>367</v>
      </c>
      <c r="E577" s="281" t="s">
        <v>4278</v>
      </c>
      <c r="F577" s="282" t="s">
        <v>4279</v>
      </c>
      <c r="G577" s="283" t="s">
        <v>477</v>
      </c>
      <c r="H577" s="284">
        <v>1</v>
      </c>
      <c r="I577" s="285"/>
      <c r="J577" s="286">
        <f>ROUND(I577*H577,2)</f>
        <v>0</v>
      </c>
      <c r="K577" s="282" t="s">
        <v>229</v>
      </c>
      <c r="L577" s="287"/>
      <c r="M577" s="288" t="s">
        <v>1</v>
      </c>
      <c r="N577" s="289" t="s">
        <v>45</v>
      </c>
      <c r="O577" s="93"/>
      <c r="P577" s="238">
        <f>O577*H577</f>
        <v>0</v>
      </c>
      <c r="Q577" s="238">
        <v>0.0035999999999999999</v>
      </c>
      <c r="R577" s="238">
        <f>Q577*H577</f>
        <v>0.0035999999999999999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299</v>
      </c>
      <c r="AT577" s="240" t="s">
        <v>367</v>
      </c>
      <c r="AU577" s="240" t="s">
        <v>87</v>
      </c>
      <c r="AY577" s="19" t="s">
        <v>222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87</v>
      </c>
      <c r="BK577" s="241">
        <f>ROUND(I577*H577,2)</f>
        <v>0</v>
      </c>
      <c r="BL577" s="19" t="s">
        <v>114</v>
      </c>
      <c r="BM577" s="240" t="s">
        <v>1264</v>
      </c>
    </row>
    <row r="578" s="2" customFormat="1" ht="16.5" customHeight="1">
      <c r="A578" s="40"/>
      <c r="B578" s="41"/>
      <c r="C578" s="229" t="s">
        <v>1098</v>
      </c>
      <c r="D578" s="229" t="s">
        <v>225</v>
      </c>
      <c r="E578" s="230" t="s">
        <v>4321</v>
      </c>
      <c r="F578" s="231" t="s">
        <v>4322</v>
      </c>
      <c r="G578" s="232" t="s">
        <v>477</v>
      </c>
      <c r="H578" s="233">
        <v>1</v>
      </c>
      <c r="I578" s="234"/>
      <c r="J578" s="235">
        <f>ROUND(I578*H578,2)</f>
        <v>0</v>
      </c>
      <c r="K578" s="231" t="s">
        <v>229</v>
      </c>
      <c r="L578" s="46"/>
      <c r="M578" s="236" t="s">
        <v>1</v>
      </c>
      <c r="N578" s="237" t="s">
        <v>45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114</v>
      </c>
      <c r="AT578" s="240" t="s">
        <v>225</v>
      </c>
      <c r="AU578" s="240" t="s">
        <v>87</v>
      </c>
      <c r="AY578" s="19" t="s">
        <v>222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87</v>
      </c>
      <c r="BK578" s="241">
        <f>ROUND(I578*H578,2)</f>
        <v>0</v>
      </c>
      <c r="BL578" s="19" t="s">
        <v>114</v>
      </c>
      <c r="BM578" s="240" t="s">
        <v>4512</v>
      </c>
    </row>
    <row r="579" s="2" customFormat="1">
      <c r="A579" s="40"/>
      <c r="B579" s="41"/>
      <c r="C579" s="42"/>
      <c r="D579" s="242" t="s">
        <v>231</v>
      </c>
      <c r="E579" s="42"/>
      <c r="F579" s="243" t="s">
        <v>4323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231</v>
      </c>
      <c r="AU579" s="19" t="s">
        <v>87</v>
      </c>
    </row>
    <row r="580" s="13" customFormat="1">
      <c r="A580" s="13"/>
      <c r="B580" s="247"/>
      <c r="C580" s="248"/>
      <c r="D580" s="249" t="s">
        <v>233</v>
      </c>
      <c r="E580" s="250" t="s">
        <v>1</v>
      </c>
      <c r="F580" s="251" t="s">
        <v>234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233</v>
      </c>
      <c r="AU580" s="257" t="s">
        <v>87</v>
      </c>
      <c r="AV580" s="13" t="s">
        <v>87</v>
      </c>
      <c r="AW580" s="13" t="s">
        <v>35</v>
      </c>
      <c r="AX580" s="13" t="s">
        <v>80</v>
      </c>
      <c r="AY580" s="257" t="s">
        <v>222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3702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87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3" customFormat="1">
      <c r="A582" s="13"/>
      <c r="B582" s="247"/>
      <c r="C582" s="248"/>
      <c r="D582" s="249" t="s">
        <v>233</v>
      </c>
      <c r="E582" s="250" t="s">
        <v>1</v>
      </c>
      <c r="F582" s="251" t="s">
        <v>237</v>
      </c>
      <c r="G582" s="248"/>
      <c r="H582" s="250" t="s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233</v>
      </c>
      <c r="AU582" s="257" t="s">
        <v>87</v>
      </c>
      <c r="AV582" s="13" t="s">
        <v>87</v>
      </c>
      <c r="AW582" s="13" t="s">
        <v>35</v>
      </c>
      <c r="AX582" s="13" t="s">
        <v>80</v>
      </c>
      <c r="AY582" s="257" t="s">
        <v>222</v>
      </c>
    </row>
    <row r="583" s="14" customFormat="1">
      <c r="A583" s="14"/>
      <c r="B583" s="258"/>
      <c r="C583" s="259"/>
      <c r="D583" s="249" t="s">
        <v>233</v>
      </c>
      <c r="E583" s="260" t="s">
        <v>1</v>
      </c>
      <c r="F583" s="261" t="s">
        <v>1142</v>
      </c>
      <c r="G583" s="259"/>
      <c r="H583" s="262">
        <v>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233</v>
      </c>
      <c r="AU583" s="268" t="s">
        <v>87</v>
      </c>
      <c r="AV583" s="14" t="s">
        <v>89</v>
      </c>
      <c r="AW583" s="14" t="s">
        <v>35</v>
      </c>
      <c r="AX583" s="14" t="s">
        <v>80</v>
      </c>
      <c r="AY583" s="268" t="s">
        <v>222</v>
      </c>
    </row>
    <row r="584" s="15" customFormat="1">
      <c r="A584" s="15"/>
      <c r="B584" s="269"/>
      <c r="C584" s="270"/>
      <c r="D584" s="249" t="s">
        <v>233</v>
      </c>
      <c r="E584" s="271" t="s">
        <v>1</v>
      </c>
      <c r="F584" s="272" t="s">
        <v>242</v>
      </c>
      <c r="G584" s="270"/>
      <c r="H584" s="273">
        <v>1</v>
      </c>
      <c r="I584" s="274"/>
      <c r="J584" s="270"/>
      <c r="K584" s="270"/>
      <c r="L584" s="275"/>
      <c r="M584" s="276"/>
      <c r="N584" s="277"/>
      <c r="O584" s="277"/>
      <c r="P584" s="277"/>
      <c r="Q584" s="277"/>
      <c r="R584" s="277"/>
      <c r="S584" s="277"/>
      <c r="T584" s="27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9" t="s">
        <v>233</v>
      </c>
      <c r="AU584" s="279" t="s">
        <v>87</v>
      </c>
      <c r="AV584" s="15" t="s">
        <v>114</v>
      </c>
      <c r="AW584" s="15" t="s">
        <v>35</v>
      </c>
      <c r="AX584" s="15" t="s">
        <v>87</v>
      </c>
      <c r="AY584" s="279" t="s">
        <v>222</v>
      </c>
    </row>
    <row r="585" s="2" customFormat="1" ht="16.5" customHeight="1">
      <c r="A585" s="40"/>
      <c r="B585" s="41"/>
      <c r="C585" s="280" t="s">
        <v>812</v>
      </c>
      <c r="D585" s="280" t="s">
        <v>367</v>
      </c>
      <c r="E585" s="281" t="s">
        <v>4324</v>
      </c>
      <c r="F585" s="282" t="s">
        <v>4325</v>
      </c>
      <c r="G585" s="283" t="s">
        <v>477</v>
      </c>
      <c r="H585" s="284">
        <v>1</v>
      </c>
      <c r="I585" s="285"/>
      <c r="J585" s="286">
        <f>ROUND(I585*H585,2)</f>
        <v>0</v>
      </c>
      <c r="K585" s="282" t="s">
        <v>229</v>
      </c>
      <c r="L585" s="287"/>
      <c r="M585" s="288" t="s">
        <v>1</v>
      </c>
      <c r="N585" s="289" t="s">
        <v>45</v>
      </c>
      <c r="O585" s="93"/>
      <c r="P585" s="238">
        <f>O585*H585</f>
        <v>0</v>
      </c>
      <c r="Q585" s="238">
        <v>0.00010000000000000001</v>
      </c>
      <c r="R585" s="238">
        <f>Q585*H585</f>
        <v>0.00010000000000000001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299</v>
      </c>
      <c r="AT585" s="240" t="s">
        <v>367</v>
      </c>
      <c r="AU585" s="240" t="s">
        <v>87</v>
      </c>
      <c r="AY585" s="19" t="s">
        <v>222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87</v>
      </c>
      <c r="BK585" s="241">
        <f>ROUND(I585*H585,2)</f>
        <v>0</v>
      </c>
      <c r="BL585" s="19" t="s">
        <v>114</v>
      </c>
      <c r="BM585" s="240" t="s">
        <v>1268</v>
      </c>
    </row>
    <row r="586" s="2" customFormat="1" ht="16.5" customHeight="1">
      <c r="A586" s="40"/>
      <c r="B586" s="41"/>
      <c r="C586" s="229" t="s">
        <v>1110</v>
      </c>
      <c r="D586" s="229" t="s">
        <v>225</v>
      </c>
      <c r="E586" s="230" t="s">
        <v>4513</v>
      </c>
      <c r="F586" s="231" t="s">
        <v>4514</v>
      </c>
      <c r="G586" s="232" t="s">
        <v>477</v>
      </c>
      <c r="H586" s="233">
        <v>1</v>
      </c>
      <c r="I586" s="234"/>
      <c r="J586" s="235">
        <f>ROUND(I586*H586,2)</f>
        <v>0</v>
      </c>
      <c r="K586" s="231" t="s">
        <v>229</v>
      </c>
      <c r="L586" s="46"/>
      <c r="M586" s="236" t="s">
        <v>1</v>
      </c>
      <c r="N586" s="237" t="s">
        <v>45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114</v>
      </c>
      <c r="AT586" s="240" t="s">
        <v>225</v>
      </c>
      <c r="AU586" s="240" t="s">
        <v>87</v>
      </c>
      <c r="AY586" s="19" t="s">
        <v>222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87</v>
      </c>
      <c r="BK586" s="241">
        <f>ROUND(I586*H586,2)</f>
        <v>0</v>
      </c>
      <c r="BL586" s="19" t="s">
        <v>114</v>
      </c>
      <c r="BM586" s="240" t="s">
        <v>4515</v>
      </c>
    </row>
    <row r="587" s="2" customFormat="1">
      <c r="A587" s="40"/>
      <c r="B587" s="41"/>
      <c r="C587" s="42"/>
      <c r="D587" s="242" t="s">
        <v>231</v>
      </c>
      <c r="E587" s="42"/>
      <c r="F587" s="243" t="s">
        <v>4516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231</v>
      </c>
      <c r="AU587" s="19" t="s">
        <v>87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234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87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3" customFormat="1">
      <c r="A589" s="13"/>
      <c r="B589" s="247"/>
      <c r="C589" s="248"/>
      <c r="D589" s="249" t="s">
        <v>233</v>
      </c>
      <c r="E589" s="250" t="s">
        <v>1</v>
      </c>
      <c r="F589" s="251" t="s">
        <v>3702</v>
      </c>
      <c r="G589" s="248"/>
      <c r="H589" s="250" t="s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233</v>
      </c>
      <c r="AU589" s="257" t="s">
        <v>87</v>
      </c>
      <c r="AV589" s="13" t="s">
        <v>87</v>
      </c>
      <c r="AW589" s="13" t="s">
        <v>35</v>
      </c>
      <c r="AX589" s="13" t="s">
        <v>80</v>
      </c>
      <c r="AY589" s="257" t="s">
        <v>222</v>
      </c>
    </row>
    <row r="590" s="13" customFormat="1">
      <c r="A590" s="13"/>
      <c r="B590" s="247"/>
      <c r="C590" s="248"/>
      <c r="D590" s="249" t="s">
        <v>233</v>
      </c>
      <c r="E590" s="250" t="s">
        <v>1</v>
      </c>
      <c r="F590" s="251" t="s">
        <v>237</v>
      </c>
      <c r="G590" s="248"/>
      <c r="H590" s="250" t="s">
        <v>1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7" t="s">
        <v>233</v>
      </c>
      <c r="AU590" s="257" t="s">
        <v>87</v>
      </c>
      <c r="AV590" s="13" t="s">
        <v>87</v>
      </c>
      <c r="AW590" s="13" t="s">
        <v>35</v>
      </c>
      <c r="AX590" s="13" t="s">
        <v>80</v>
      </c>
      <c r="AY590" s="257" t="s">
        <v>222</v>
      </c>
    </row>
    <row r="591" s="14" customFormat="1">
      <c r="A591" s="14"/>
      <c r="B591" s="258"/>
      <c r="C591" s="259"/>
      <c r="D591" s="249" t="s">
        <v>233</v>
      </c>
      <c r="E591" s="260" t="s">
        <v>1</v>
      </c>
      <c r="F591" s="261" t="s">
        <v>1142</v>
      </c>
      <c r="G591" s="259"/>
      <c r="H591" s="262">
        <v>1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233</v>
      </c>
      <c r="AU591" s="268" t="s">
        <v>87</v>
      </c>
      <c r="AV591" s="14" t="s">
        <v>89</v>
      </c>
      <c r="AW591" s="14" t="s">
        <v>35</v>
      </c>
      <c r="AX591" s="14" t="s">
        <v>80</v>
      </c>
      <c r="AY591" s="268" t="s">
        <v>222</v>
      </c>
    </row>
    <row r="592" s="15" customFormat="1">
      <c r="A592" s="15"/>
      <c r="B592" s="269"/>
      <c r="C592" s="270"/>
      <c r="D592" s="249" t="s">
        <v>233</v>
      </c>
      <c r="E592" s="271" t="s">
        <v>1</v>
      </c>
      <c r="F592" s="272" t="s">
        <v>242</v>
      </c>
      <c r="G592" s="270"/>
      <c r="H592" s="273">
        <v>1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233</v>
      </c>
      <c r="AU592" s="279" t="s">
        <v>87</v>
      </c>
      <c r="AV592" s="15" t="s">
        <v>114</v>
      </c>
      <c r="AW592" s="15" t="s">
        <v>35</v>
      </c>
      <c r="AX592" s="15" t="s">
        <v>87</v>
      </c>
      <c r="AY592" s="279" t="s">
        <v>222</v>
      </c>
    </row>
    <row r="593" s="2" customFormat="1" ht="16.5" customHeight="1">
      <c r="A593" s="40"/>
      <c r="B593" s="41"/>
      <c r="C593" s="280" t="s">
        <v>839</v>
      </c>
      <c r="D593" s="280" t="s">
        <v>367</v>
      </c>
      <c r="E593" s="281" t="s">
        <v>4517</v>
      </c>
      <c r="F593" s="282" t="s">
        <v>4518</v>
      </c>
      <c r="G593" s="283" t="s">
        <v>477</v>
      </c>
      <c r="H593" s="284">
        <v>1</v>
      </c>
      <c r="I593" s="285"/>
      <c r="J593" s="286">
        <f>ROUND(I593*H593,2)</f>
        <v>0</v>
      </c>
      <c r="K593" s="282" t="s">
        <v>229</v>
      </c>
      <c r="L593" s="287"/>
      <c r="M593" s="288" t="s">
        <v>1</v>
      </c>
      <c r="N593" s="289" t="s">
        <v>45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299</v>
      </c>
      <c r="AT593" s="240" t="s">
        <v>367</v>
      </c>
      <c r="AU593" s="240" t="s">
        <v>87</v>
      </c>
      <c r="AY593" s="19" t="s">
        <v>222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87</v>
      </c>
      <c r="BK593" s="241">
        <f>ROUND(I593*H593,2)</f>
        <v>0</v>
      </c>
      <c r="BL593" s="19" t="s">
        <v>114</v>
      </c>
      <c r="BM593" s="240" t="s">
        <v>1276</v>
      </c>
    </row>
    <row r="594" s="2" customFormat="1" ht="21.75" customHeight="1">
      <c r="A594" s="40"/>
      <c r="B594" s="41"/>
      <c r="C594" s="229" t="s">
        <v>1119</v>
      </c>
      <c r="D594" s="229" t="s">
        <v>225</v>
      </c>
      <c r="E594" s="230" t="s">
        <v>4519</v>
      </c>
      <c r="F594" s="231" t="s">
        <v>4520</v>
      </c>
      <c r="G594" s="232" t="s">
        <v>477</v>
      </c>
      <c r="H594" s="233">
        <v>5</v>
      </c>
      <c r="I594" s="234"/>
      <c r="J594" s="235">
        <f>ROUND(I594*H594,2)</f>
        <v>0</v>
      </c>
      <c r="K594" s="231" t="s">
        <v>229</v>
      </c>
      <c r="L594" s="46"/>
      <c r="M594" s="236" t="s">
        <v>1</v>
      </c>
      <c r="N594" s="237" t="s">
        <v>45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114</v>
      </c>
      <c r="AT594" s="240" t="s">
        <v>225</v>
      </c>
      <c r="AU594" s="240" t="s">
        <v>87</v>
      </c>
      <c r="AY594" s="19" t="s">
        <v>222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87</v>
      </c>
      <c r="BK594" s="241">
        <f>ROUND(I594*H594,2)</f>
        <v>0</v>
      </c>
      <c r="BL594" s="19" t="s">
        <v>114</v>
      </c>
      <c r="BM594" s="240" t="s">
        <v>1406</v>
      </c>
    </row>
    <row r="595" s="2" customFormat="1">
      <c r="A595" s="40"/>
      <c r="B595" s="41"/>
      <c r="C595" s="42"/>
      <c r="D595" s="242" t="s">
        <v>231</v>
      </c>
      <c r="E595" s="42"/>
      <c r="F595" s="243" t="s">
        <v>4521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231</v>
      </c>
      <c r="AU595" s="19" t="s">
        <v>87</v>
      </c>
    </row>
    <row r="596" s="2" customFormat="1" ht="16.5" customHeight="1">
      <c r="A596" s="40"/>
      <c r="B596" s="41"/>
      <c r="C596" s="229" t="s">
        <v>844</v>
      </c>
      <c r="D596" s="229" t="s">
        <v>225</v>
      </c>
      <c r="E596" s="230" t="s">
        <v>4522</v>
      </c>
      <c r="F596" s="231" t="s">
        <v>4523</v>
      </c>
      <c r="G596" s="232" t="s">
        <v>477</v>
      </c>
      <c r="H596" s="233">
        <v>5</v>
      </c>
      <c r="I596" s="234"/>
      <c r="J596" s="235">
        <f>ROUND(I596*H596,2)</f>
        <v>0</v>
      </c>
      <c r="K596" s="231" t="s">
        <v>229</v>
      </c>
      <c r="L596" s="46"/>
      <c r="M596" s="236" t="s">
        <v>1</v>
      </c>
      <c r="N596" s="237" t="s">
        <v>45</v>
      </c>
      <c r="O596" s="93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114</v>
      </c>
      <c r="AT596" s="240" t="s">
        <v>225</v>
      </c>
      <c r="AU596" s="240" t="s">
        <v>87</v>
      </c>
      <c r="AY596" s="19" t="s">
        <v>222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87</v>
      </c>
      <c r="BK596" s="241">
        <f>ROUND(I596*H596,2)</f>
        <v>0</v>
      </c>
      <c r="BL596" s="19" t="s">
        <v>114</v>
      </c>
      <c r="BM596" s="240" t="s">
        <v>1439</v>
      </c>
    </row>
    <row r="597" s="2" customFormat="1">
      <c r="A597" s="40"/>
      <c r="B597" s="41"/>
      <c r="C597" s="42"/>
      <c r="D597" s="242" t="s">
        <v>231</v>
      </c>
      <c r="E597" s="42"/>
      <c r="F597" s="243" t="s">
        <v>4524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231</v>
      </c>
      <c r="AU597" s="19" t="s">
        <v>87</v>
      </c>
    </row>
    <row r="598" s="2" customFormat="1" ht="24.15" customHeight="1">
      <c r="A598" s="40"/>
      <c r="B598" s="41"/>
      <c r="C598" s="229" t="s">
        <v>1131</v>
      </c>
      <c r="D598" s="229" t="s">
        <v>225</v>
      </c>
      <c r="E598" s="230" t="s">
        <v>2837</v>
      </c>
      <c r="F598" s="231" t="s">
        <v>2838</v>
      </c>
      <c r="G598" s="232" t="s">
        <v>329</v>
      </c>
      <c r="H598" s="233">
        <v>0.036999999999999998</v>
      </c>
      <c r="I598" s="234"/>
      <c r="J598" s="235">
        <f>ROUND(I598*H598,2)</f>
        <v>0</v>
      </c>
      <c r="K598" s="231" t="s">
        <v>229</v>
      </c>
      <c r="L598" s="46"/>
      <c r="M598" s="236" t="s">
        <v>1</v>
      </c>
      <c r="N598" s="237" t="s">
        <v>45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267</v>
      </c>
      <c r="AT598" s="240" t="s">
        <v>225</v>
      </c>
      <c r="AU598" s="240" t="s">
        <v>87</v>
      </c>
      <c r="AY598" s="19" t="s">
        <v>222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87</v>
      </c>
      <c r="BK598" s="241">
        <f>ROUND(I598*H598,2)</f>
        <v>0</v>
      </c>
      <c r="BL598" s="19" t="s">
        <v>267</v>
      </c>
      <c r="BM598" s="240" t="s">
        <v>4525</v>
      </c>
    </row>
    <row r="599" s="2" customFormat="1">
      <c r="A599" s="40"/>
      <c r="B599" s="41"/>
      <c r="C599" s="42"/>
      <c r="D599" s="242" t="s">
        <v>231</v>
      </c>
      <c r="E599" s="42"/>
      <c r="F599" s="243" t="s">
        <v>2840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231</v>
      </c>
      <c r="AU599" s="19" t="s">
        <v>87</v>
      </c>
    </row>
    <row r="600" s="12" customFormat="1" ht="25.92" customHeight="1">
      <c r="A600" s="12"/>
      <c r="B600" s="213"/>
      <c r="C600" s="214"/>
      <c r="D600" s="215" t="s">
        <v>79</v>
      </c>
      <c r="E600" s="216" t="s">
        <v>4526</v>
      </c>
      <c r="F600" s="216" t="s">
        <v>4527</v>
      </c>
      <c r="G600" s="214"/>
      <c r="H600" s="214"/>
      <c r="I600" s="217"/>
      <c r="J600" s="218">
        <f>BK600</f>
        <v>0</v>
      </c>
      <c r="K600" s="214"/>
      <c r="L600" s="219"/>
      <c r="M600" s="220"/>
      <c r="N600" s="221"/>
      <c r="O600" s="221"/>
      <c r="P600" s="222">
        <f>SUM(P601:P670)</f>
        <v>0</v>
      </c>
      <c r="Q600" s="221"/>
      <c r="R600" s="222">
        <f>SUM(R601:R670)</f>
        <v>0.017520000000000001</v>
      </c>
      <c r="S600" s="221"/>
      <c r="T600" s="223">
        <f>SUM(T601:T670)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87</v>
      </c>
      <c r="AT600" s="225" t="s">
        <v>79</v>
      </c>
      <c r="AU600" s="225" t="s">
        <v>80</v>
      </c>
      <c r="AY600" s="224" t="s">
        <v>222</v>
      </c>
      <c r="BK600" s="226">
        <f>SUM(BK601:BK670)</f>
        <v>0</v>
      </c>
    </row>
    <row r="601" s="2" customFormat="1" ht="24.15" customHeight="1">
      <c r="A601" s="40"/>
      <c r="B601" s="41"/>
      <c r="C601" s="229" t="s">
        <v>872</v>
      </c>
      <c r="D601" s="229" t="s">
        <v>225</v>
      </c>
      <c r="E601" s="230" t="s">
        <v>4379</v>
      </c>
      <c r="F601" s="231" t="s">
        <v>4380</v>
      </c>
      <c r="G601" s="232" t="s">
        <v>526</v>
      </c>
      <c r="H601" s="233">
        <v>40</v>
      </c>
      <c r="I601" s="234"/>
      <c r="J601" s="235">
        <f>ROUND(I601*H601,2)</f>
        <v>0</v>
      </c>
      <c r="K601" s="231" t="s">
        <v>229</v>
      </c>
      <c r="L601" s="46"/>
      <c r="M601" s="236" t="s">
        <v>1</v>
      </c>
      <c r="N601" s="237" t="s">
        <v>45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114</v>
      </c>
      <c r="AT601" s="240" t="s">
        <v>225</v>
      </c>
      <c r="AU601" s="240" t="s">
        <v>87</v>
      </c>
      <c r="AY601" s="19" t="s">
        <v>222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87</v>
      </c>
      <c r="BK601" s="241">
        <f>ROUND(I601*H601,2)</f>
        <v>0</v>
      </c>
      <c r="BL601" s="19" t="s">
        <v>114</v>
      </c>
      <c r="BM601" s="240" t="s">
        <v>4528</v>
      </c>
    </row>
    <row r="602" s="2" customFormat="1">
      <c r="A602" s="40"/>
      <c r="B602" s="41"/>
      <c r="C602" s="42"/>
      <c r="D602" s="242" t="s">
        <v>231</v>
      </c>
      <c r="E602" s="42"/>
      <c r="F602" s="243" t="s">
        <v>4382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231</v>
      </c>
      <c r="AU602" s="19" t="s">
        <v>87</v>
      </c>
    </row>
    <row r="603" s="13" customFormat="1">
      <c r="A603" s="13"/>
      <c r="B603" s="247"/>
      <c r="C603" s="248"/>
      <c r="D603" s="249" t="s">
        <v>233</v>
      </c>
      <c r="E603" s="250" t="s">
        <v>1</v>
      </c>
      <c r="F603" s="251" t="s">
        <v>234</v>
      </c>
      <c r="G603" s="248"/>
      <c r="H603" s="250" t="s">
        <v>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7" t="s">
        <v>233</v>
      </c>
      <c r="AU603" s="257" t="s">
        <v>87</v>
      </c>
      <c r="AV603" s="13" t="s">
        <v>87</v>
      </c>
      <c r="AW603" s="13" t="s">
        <v>35</v>
      </c>
      <c r="AX603" s="13" t="s">
        <v>80</v>
      </c>
      <c r="AY603" s="257" t="s">
        <v>222</v>
      </c>
    </row>
    <row r="604" s="13" customFormat="1">
      <c r="A604" s="13"/>
      <c r="B604" s="247"/>
      <c r="C604" s="248"/>
      <c r="D604" s="249" t="s">
        <v>233</v>
      </c>
      <c r="E604" s="250" t="s">
        <v>1</v>
      </c>
      <c r="F604" s="251" t="s">
        <v>3702</v>
      </c>
      <c r="G604" s="248"/>
      <c r="H604" s="250" t="s">
        <v>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7" t="s">
        <v>233</v>
      </c>
      <c r="AU604" s="257" t="s">
        <v>87</v>
      </c>
      <c r="AV604" s="13" t="s">
        <v>87</v>
      </c>
      <c r="AW604" s="13" t="s">
        <v>35</v>
      </c>
      <c r="AX604" s="13" t="s">
        <v>80</v>
      </c>
      <c r="AY604" s="257" t="s">
        <v>222</v>
      </c>
    </row>
    <row r="605" s="13" customFormat="1">
      <c r="A605" s="13"/>
      <c r="B605" s="247"/>
      <c r="C605" s="248"/>
      <c r="D605" s="249" t="s">
        <v>233</v>
      </c>
      <c r="E605" s="250" t="s">
        <v>1</v>
      </c>
      <c r="F605" s="251" t="s">
        <v>237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233</v>
      </c>
      <c r="AU605" s="257" t="s">
        <v>87</v>
      </c>
      <c r="AV605" s="13" t="s">
        <v>87</v>
      </c>
      <c r="AW605" s="13" t="s">
        <v>35</v>
      </c>
      <c r="AX605" s="13" t="s">
        <v>80</v>
      </c>
      <c r="AY605" s="257" t="s">
        <v>222</v>
      </c>
    </row>
    <row r="606" s="14" customFormat="1">
      <c r="A606" s="14"/>
      <c r="B606" s="258"/>
      <c r="C606" s="259"/>
      <c r="D606" s="249" t="s">
        <v>233</v>
      </c>
      <c r="E606" s="260" t="s">
        <v>1</v>
      </c>
      <c r="F606" s="261" t="s">
        <v>2756</v>
      </c>
      <c r="G606" s="259"/>
      <c r="H606" s="262">
        <v>40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233</v>
      </c>
      <c r="AU606" s="268" t="s">
        <v>87</v>
      </c>
      <c r="AV606" s="14" t="s">
        <v>89</v>
      </c>
      <c r="AW606" s="14" t="s">
        <v>35</v>
      </c>
      <c r="AX606" s="14" t="s">
        <v>80</v>
      </c>
      <c r="AY606" s="268" t="s">
        <v>222</v>
      </c>
    </row>
    <row r="607" s="15" customFormat="1">
      <c r="A607" s="15"/>
      <c r="B607" s="269"/>
      <c r="C607" s="270"/>
      <c r="D607" s="249" t="s">
        <v>233</v>
      </c>
      <c r="E607" s="271" t="s">
        <v>1</v>
      </c>
      <c r="F607" s="272" t="s">
        <v>242</v>
      </c>
      <c r="G607" s="270"/>
      <c r="H607" s="273">
        <v>40</v>
      </c>
      <c r="I607" s="274"/>
      <c r="J607" s="270"/>
      <c r="K607" s="270"/>
      <c r="L607" s="275"/>
      <c r="M607" s="276"/>
      <c r="N607" s="277"/>
      <c r="O607" s="277"/>
      <c r="P607" s="277"/>
      <c r="Q607" s="277"/>
      <c r="R607" s="277"/>
      <c r="S607" s="277"/>
      <c r="T607" s="27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9" t="s">
        <v>233</v>
      </c>
      <c r="AU607" s="279" t="s">
        <v>87</v>
      </c>
      <c r="AV607" s="15" t="s">
        <v>114</v>
      </c>
      <c r="AW607" s="15" t="s">
        <v>35</v>
      </c>
      <c r="AX607" s="15" t="s">
        <v>87</v>
      </c>
      <c r="AY607" s="279" t="s">
        <v>222</v>
      </c>
    </row>
    <row r="608" s="2" customFormat="1" ht="24.15" customHeight="1">
      <c r="A608" s="40"/>
      <c r="B608" s="41"/>
      <c r="C608" s="280" t="s">
        <v>1149</v>
      </c>
      <c r="D608" s="280" t="s">
        <v>367</v>
      </c>
      <c r="E608" s="281" t="s">
        <v>4383</v>
      </c>
      <c r="F608" s="282" t="s">
        <v>4384</v>
      </c>
      <c r="G608" s="283" t="s">
        <v>526</v>
      </c>
      <c r="H608" s="284">
        <v>42</v>
      </c>
      <c r="I608" s="285"/>
      <c r="J608" s="286">
        <f>ROUND(I608*H608,2)</f>
        <v>0</v>
      </c>
      <c r="K608" s="282" t="s">
        <v>229</v>
      </c>
      <c r="L608" s="287"/>
      <c r="M608" s="288" t="s">
        <v>1</v>
      </c>
      <c r="N608" s="289" t="s">
        <v>45</v>
      </c>
      <c r="O608" s="93"/>
      <c r="P608" s="238">
        <f>O608*H608</f>
        <v>0</v>
      </c>
      <c r="Q608" s="238">
        <v>6.0000000000000002E-05</v>
      </c>
      <c r="R608" s="238">
        <f>Q608*H608</f>
        <v>0.0025200000000000001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299</v>
      </c>
      <c r="AT608" s="240" t="s">
        <v>367</v>
      </c>
      <c r="AU608" s="240" t="s">
        <v>87</v>
      </c>
      <c r="AY608" s="19" t="s">
        <v>222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9" t="s">
        <v>87</v>
      </c>
      <c r="BK608" s="241">
        <f>ROUND(I608*H608,2)</f>
        <v>0</v>
      </c>
      <c r="BL608" s="19" t="s">
        <v>114</v>
      </c>
      <c r="BM608" s="240" t="s">
        <v>1965</v>
      </c>
    </row>
    <row r="609" s="14" customFormat="1">
      <c r="A609" s="14"/>
      <c r="B609" s="258"/>
      <c r="C609" s="259"/>
      <c r="D609" s="249" t="s">
        <v>233</v>
      </c>
      <c r="E609" s="260" t="s">
        <v>1</v>
      </c>
      <c r="F609" s="261" t="s">
        <v>2756</v>
      </c>
      <c r="G609" s="259"/>
      <c r="H609" s="262">
        <v>40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233</v>
      </c>
      <c r="AU609" s="268" t="s">
        <v>87</v>
      </c>
      <c r="AV609" s="14" t="s">
        <v>89</v>
      </c>
      <c r="AW609" s="14" t="s">
        <v>35</v>
      </c>
      <c r="AX609" s="14" t="s">
        <v>80</v>
      </c>
      <c r="AY609" s="268" t="s">
        <v>222</v>
      </c>
    </row>
    <row r="610" s="15" customFormat="1">
      <c r="A610" s="15"/>
      <c r="B610" s="269"/>
      <c r="C610" s="270"/>
      <c r="D610" s="249" t="s">
        <v>233</v>
      </c>
      <c r="E610" s="271" t="s">
        <v>1</v>
      </c>
      <c r="F610" s="272" t="s">
        <v>242</v>
      </c>
      <c r="G610" s="270"/>
      <c r="H610" s="273">
        <v>40</v>
      </c>
      <c r="I610" s="274"/>
      <c r="J610" s="270"/>
      <c r="K610" s="270"/>
      <c r="L610" s="275"/>
      <c r="M610" s="276"/>
      <c r="N610" s="277"/>
      <c r="O610" s="277"/>
      <c r="P610" s="277"/>
      <c r="Q610" s="277"/>
      <c r="R610" s="277"/>
      <c r="S610" s="277"/>
      <c r="T610" s="27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9" t="s">
        <v>233</v>
      </c>
      <c r="AU610" s="279" t="s">
        <v>87</v>
      </c>
      <c r="AV610" s="15" t="s">
        <v>114</v>
      </c>
      <c r="AW610" s="15" t="s">
        <v>35</v>
      </c>
      <c r="AX610" s="15" t="s">
        <v>80</v>
      </c>
      <c r="AY610" s="279" t="s">
        <v>222</v>
      </c>
    </row>
    <row r="611" s="14" customFormat="1">
      <c r="A611" s="14"/>
      <c r="B611" s="258"/>
      <c r="C611" s="259"/>
      <c r="D611" s="249" t="s">
        <v>233</v>
      </c>
      <c r="E611" s="260" t="s">
        <v>1</v>
      </c>
      <c r="F611" s="261" t="s">
        <v>4529</v>
      </c>
      <c r="G611" s="259"/>
      <c r="H611" s="262">
        <v>42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233</v>
      </c>
      <c r="AU611" s="268" t="s">
        <v>87</v>
      </c>
      <c r="AV611" s="14" t="s">
        <v>89</v>
      </c>
      <c r="AW611" s="14" t="s">
        <v>35</v>
      </c>
      <c r="AX611" s="14" t="s">
        <v>87</v>
      </c>
      <c r="AY611" s="268" t="s">
        <v>222</v>
      </c>
    </row>
    <row r="612" s="2" customFormat="1" ht="21.75" customHeight="1">
      <c r="A612" s="40"/>
      <c r="B612" s="41"/>
      <c r="C612" s="229" t="s">
        <v>1153</v>
      </c>
      <c r="D612" s="229" t="s">
        <v>225</v>
      </c>
      <c r="E612" s="230" t="s">
        <v>4386</v>
      </c>
      <c r="F612" s="231" t="s">
        <v>4387</v>
      </c>
      <c r="G612" s="232" t="s">
        <v>526</v>
      </c>
      <c r="H612" s="233">
        <v>40</v>
      </c>
      <c r="I612" s="234"/>
      <c r="J612" s="235">
        <f>ROUND(I612*H612,2)</f>
        <v>0</v>
      </c>
      <c r="K612" s="231" t="s">
        <v>229</v>
      </c>
      <c r="L612" s="46"/>
      <c r="M612" s="236" t="s">
        <v>1</v>
      </c>
      <c r="N612" s="237" t="s">
        <v>45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114</v>
      </c>
      <c r="AT612" s="240" t="s">
        <v>225</v>
      </c>
      <c r="AU612" s="240" t="s">
        <v>87</v>
      </c>
      <c r="AY612" s="19" t="s">
        <v>222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87</v>
      </c>
      <c r="BK612" s="241">
        <f>ROUND(I612*H612,2)</f>
        <v>0</v>
      </c>
      <c r="BL612" s="19" t="s">
        <v>114</v>
      </c>
      <c r="BM612" s="240" t="s">
        <v>4530</v>
      </c>
    </row>
    <row r="613" s="2" customFormat="1">
      <c r="A613" s="40"/>
      <c r="B613" s="41"/>
      <c r="C613" s="42"/>
      <c r="D613" s="242" t="s">
        <v>231</v>
      </c>
      <c r="E613" s="42"/>
      <c r="F613" s="243" t="s">
        <v>4389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231</v>
      </c>
      <c r="AU613" s="19" t="s">
        <v>87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234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87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3" customFormat="1">
      <c r="A615" s="13"/>
      <c r="B615" s="247"/>
      <c r="C615" s="248"/>
      <c r="D615" s="249" t="s">
        <v>233</v>
      </c>
      <c r="E615" s="250" t="s">
        <v>1</v>
      </c>
      <c r="F615" s="251" t="s">
        <v>3702</v>
      </c>
      <c r="G615" s="248"/>
      <c r="H615" s="250" t="s">
        <v>1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233</v>
      </c>
      <c r="AU615" s="257" t="s">
        <v>87</v>
      </c>
      <c r="AV615" s="13" t="s">
        <v>87</v>
      </c>
      <c r="AW615" s="13" t="s">
        <v>35</v>
      </c>
      <c r="AX615" s="13" t="s">
        <v>80</v>
      </c>
      <c r="AY615" s="257" t="s">
        <v>222</v>
      </c>
    </row>
    <row r="616" s="13" customFormat="1">
      <c r="A616" s="13"/>
      <c r="B616" s="247"/>
      <c r="C616" s="248"/>
      <c r="D616" s="249" t="s">
        <v>233</v>
      </c>
      <c r="E616" s="250" t="s">
        <v>1</v>
      </c>
      <c r="F616" s="251" t="s">
        <v>237</v>
      </c>
      <c r="G616" s="248"/>
      <c r="H616" s="250" t="s">
        <v>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233</v>
      </c>
      <c r="AU616" s="257" t="s">
        <v>87</v>
      </c>
      <c r="AV616" s="13" t="s">
        <v>87</v>
      </c>
      <c r="AW616" s="13" t="s">
        <v>35</v>
      </c>
      <c r="AX616" s="13" t="s">
        <v>80</v>
      </c>
      <c r="AY616" s="257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2756</v>
      </c>
      <c r="G617" s="259"/>
      <c r="H617" s="262">
        <v>40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87</v>
      </c>
      <c r="AV617" s="14" t="s">
        <v>89</v>
      </c>
      <c r="AW617" s="14" t="s">
        <v>35</v>
      </c>
      <c r="AX617" s="14" t="s">
        <v>80</v>
      </c>
      <c r="AY617" s="268" t="s">
        <v>222</v>
      </c>
    </row>
    <row r="618" s="15" customFormat="1">
      <c r="A618" s="15"/>
      <c r="B618" s="269"/>
      <c r="C618" s="270"/>
      <c r="D618" s="249" t="s">
        <v>233</v>
      </c>
      <c r="E618" s="271" t="s">
        <v>1</v>
      </c>
      <c r="F618" s="272" t="s">
        <v>242</v>
      </c>
      <c r="G618" s="270"/>
      <c r="H618" s="273">
        <v>40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233</v>
      </c>
      <c r="AU618" s="279" t="s">
        <v>87</v>
      </c>
      <c r="AV618" s="15" t="s">
        <v>114</v>
      </c>
      <c r="AW618" s="15" t="s">
        <v>35</v>
      </c>
      <c r="AX618" s="15" t="s">
        <v>87</v>
      </c>
      <c r="AY618" s="279" t="s">
        <v>222</v>
      </c>
    </row>
    <row r="619" s="2" customFormat="1" ht="37.8" customHeight="1">
      <c r="A619" s="40"/>
      <c r="B619" s="41"/>
      <c r="C619" s="280" t="s">
        <v>1161</v>
      </c>
      <c r="D619" s="280" t="s">
        <v>367</v>
      </c>
      <c r="E619" s="281" t="s">
        <v>4531</v>
      </c>
      <c r="F619" s="282" t="s">
        <v>4532</v>
      </c>
      <c r="G619" s="283" t="s">
        <v>526</v>
      </c>
      <c r="H619" s="284">
        <v>48</v>
      </c>
      <c r="I619" s="285"/>
      <c r="J619" s="286">
        <f>ROUND(I619*H619,2)</f>
        <v>0</v>
      </c>
      <c r="K619" s="282" t="s">
        <v>229</v>
      </c>
      <c r="L619" s="287"/>
      <c r="M619" s="288" t="s">
        <v>1</v>
      </c>
      <c r="N619" s="289" t="s">
        <v>45</v>
      </c>
      <c r="O619" s="93"/>
      <c r="P619" s="238">
        <f>O619*H619</f>
        <v>0</v>
      </c>
      <c r="Q619" s="238">
        <v>4.0000000000000003E-05</v>
      </c>
      <c r="R619" s="238">
        <f>Q619*H619</f>
        <v>0.0019200000000000003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299</v>
      </c>
      <c r="AT619" s="240" t="s">
        <v>367</v>
      </c>
      <c r="AU619" s="240" t="s">
        <v>87</v>
      </c>
      <c r="AY619" s="19" t="s">
        <v>222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87</v>
      </c>
      <c r="BK619" s="241">
        <f>ROUND(I619*H619,2)</f>
        <v>0</v>
      </c>
      <c r="BL619" s="19" t="s">
        <v>114</v>
      </c>
      <c r="BM619" s="240" t="s">
        <v>1536</v>
      </c>
    </row>
    <row r="620" s="14" customFormat="1">
      <c r="A620" s="14"/>
      <c r="B620" s="258"/>
      <c r="C620" s="259"/>
      <c r="D620" s="249" t="s">
        <v>233</v>
      </c>
      <c r="E620" s="260" t="s">
        <v>1</v>
      </c>
      <c r="F620" s="261" t="s">
        <v>2756</v>
      </c>
      <c r="G620" s="259"/>
      <c r="H620" s="262">
        <v>40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233</v>
      </c>
      <c r="AU620" s="268" t="s">
        <v>87</v>
      </c>
      <c r="AV620" s="14" t="s">
        <v>89</v>
      </c>
      <c r="AW620" s="14" t="s">
        <v>35</v>
      </c>
      <c r="AX620" s="14" t="s">
        <v>80</v>
      </c>
      <c r="AY620" s="268" t="s">
        <v>222</v>
      </c>
    </row>
    <row r="621" s="15" customFormat="1">
      <c r="A621" s="15"/>
      <c r="B621" s="269"/>
      <c r="C621" s="270"/>
      <c r="D621" s="249" t="s">
        <v>233</v>
      </c>
      <c r="E621" s="271" t="s">
        <v>1</v>
      </c>
      <c r="F621" s="272" t="s">
        <v>242</v>
      </c>
      <c r="G621" s="270"/>
      <c r="H621" s="273">
        <v>40</v>
      </c>
      <c r="I621" s="274"/>
      <c r="J621" s="270"/>
      <c r="K621" s="270"/>
      <c r="L621" s="275"/>
      <c r="M621" s="276"/>
      <c r="N621" s="277"/>
      <c r="O621" s="277"/>
      <c r="P621" s="277"/>
      <c r="Q621" s="277"/>
      <c r="R621" s="277"/>
      <c r="S621" s="277"/>
      <c r="T621" s="27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9" t="s">
        <v>233</v>
      </c>
      <c r="AU621" s="279" t="s">
        <v>87</v>
      </c>
      <c r="AV621" s="15" t="s">
        <v>114</v>
      </c>
      <c r="AW621" s="15" t="s">
        <v>35</v>
      </c>
      <c r="AX621" s="15" t="s">
        <v>80</v>
      </c>
      <c r="AY621" s="279" t="s">
        <v>222</v>
      </c>
    </row>
    <row r="622" s="14" customFormat="1">
      <c r="A622" s="14"/>
      <c r="B622" s="258"/>
      <c r="C622" s="259"/>
      <c r="D622" s="249" t="s">
        <v>233</v>
      </c>
      <c r="E622" s="260" t="s">
        <v>1</v>
      </c>
      <c r="F622" s="261" t="s">
        <v>4533</v>
      </c>
      <c r="G622" s="259"/>
      <c r="H622" s="262">
        <v>48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233</v>
      </c>
      <c r="AU622" s="268" t="s">
        <v>87</v>
      </c>
      <c r="AV622" s="14" t="s">
        <v>89</v>
      </c>
      <c r="AW622" s="14" t="s">
        <v>35</v>
      </c>
      <c r="AX622" s="14" t="s">
        <v>87</v>
      </c>
      <c r="AY622" s="268" t="s">
        <v>222</v>
      </c>
    </row>
    <row r="623" s="2" customFormat="1" ht="24.15" customHeight="1">
      <c r="A623" s="40"/>
      <c r="B623" s="41"/>
      <c r="C623" s="229" t="s">
        <v>1165</v>
      </c>
      <c r="D623" s="229" t="s">
        <v>225</v>
      </c>
      <c r="E623" s="230" t="s">
        <v>4534</v>
      </c>
      <c r="F623" s="231" t="s">
        <v>4535</v>
      </c>
      <c r="G623" s="232" t="s">
        <v>477</v>
      </c>
      <c r="H623" s="233">
        <v>1</v>
      </c>
      <c r="I623" s="234"/>
      <c r="J623" s="235">
        <f>ROUND(I623*H623,2)</f>
        <v>0</v>
      </c>
      <c r="K623" s="231" t="s">
        <v>229</v>
      </c>
      <c r="L623" s="46"/>
      <c r="M623" s="236" t="s">
        <v>1</v>
      </c>
      <c r="N623" s="237" t="s">
        <v>45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114</v>
      </c>
      <c r="AT623" s="240" t="s">
        <v>225</v>
      </c>
      <c r="AU623" s="240" t="s">
        <v>87</v>
      </c>
      <c r="AY623" s="19" t="s">
        <v>222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87</v>
      </c>
      <c r="BK623" s="241">
        <f>ROUND(I623*H623,2)</f>
        <v>0</v>
      </c>
      <c r="BL623" s="19" t="s">
        <v>114</v>
      </c>
      <c r="BM623" s="240" t="s">
        <v>4536</v>
      </c>
    </row>
    <row r="624" s="2" customFormat="1">
      <c r="A624" s="40"/>
      <c r="B624" s="41"/>
      <c r="C624" s="42"/>
      <c r="D624" s="242" t="s">
        <v>231</v>
      </c>
      <c r="E624" s="42"/>
      <c r="F624" s="243" t="s">
        <v>4537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231</v>
      </c>
      <c r="AU624" s="19" t="s">
        <v>87</v>
      </c>
    </row>
    <row r="625" s="13" customFormat="1">
      <c r="A625" s="13"/>
      <c r="B625" s="247"/>
      <c r="C625" s="248"/>
      <c r="D625" s="249" t="s">
        <v>233</v>
      </c>
      <c r="E625" s="250" t="s">
        <v>1</v>
      </c>
      <c r="F625" s="251" t="s">
        <v>234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233</v>
      </c>
      <c r="AU625" s="257" t="s">
        <v>87</v>
      </c>
      <c r="AV625" s="13" t="s">
        <v>87</v>
      </c>
      <c r="AW625" s="13" t="s">
        <v>35</v>
      </c>
      <c r="AX625" s="13" t="s">
        <v>80</v>
      </c>
      <c r="AY625" s="257" t="s">
        <v>222</v>
      </c>
    </row>
    <row r="626" s="13" customFormat="1">
      <c r="A626" s="13"/>
      <c r="B626" s="247"/>
      <c r="C626" s="248"/>
      <c r="D626" s="249" t="s">
        <v>233</v>
      </c>
      <c r="E626" s="250" t="s">
        <v>1</v>
      </c>
      <c r="F626" s="251" t="s">
        <v>3702</v>
      </c>
      <c r="G626" s="248"/>
      <c r="H626" s="250" t="s">
        <v>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233</v>
      </c>
      <c r="AU626" s="257" t="s">
        <v>87</v>
      </c>
      <c r="AV626" s="13" t="s">
        <v>87</v>
      </c>
      <c r="AW626" s="13" t="s">
        <v>35</v>
      </c>
      <c r="AX626" s="13" t="s">
        <v>80</v>
      </c>
      <c r="AY626" s="257" t="s">
        <v>222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237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87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4" customFormat="1">
      <c r="A628" s="14"/>
      <c r="B628" s="258"/>
      <c r="C628" s="259"/>
      <c r="D628" s="249" t="s">
        <v>233</v>
      </c>
      <c r="E628" s="260" t="s">
        <v>1</v>
      </c>
      <c r="F628" s="261" t="s">
        <v>1142</v>
      </c>
      <c r="G628" s="259"/>
      <c r="H628" s="262">
        <v>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233</v>
      </c>
      <c r="AU628" s="268" t="s">
        <v>87</v>
      </c>
      <c r="AV628" s="14" t="s">
        <v>89</v>
      </c>
      <c r="AW628" s="14" t="s">
        <v>35</v>
      </c>
      <c r="AX628" s="14" t="s">
        <v>80</v>
      </c>
      <c r="AY628" s="268" t="s">
        <v>222</v>
      </c>
    </row>
    <row r="629" s="15" customFormat="1">
      <c r="A629" s="15"/>
      <c r="B629" s="269"/>
      <c r="C629" s="270"/>
      <c r="D629" s="249" t="s">
        <v>233</v>
      </c>
      <c r="E629" s="271" t="s">
        <v>1</v>
      </c>
      <c r="F629" s="272" t="s">
        <v>242</v>
      </c>
      <c r="G629" s="270"/>
      <c r="H629" s="273">
        <v>1</v>
      </c>
      <c r="I629" s="274"/>
      <c r="J629" s="270"/>
      <c r="K629" s="270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233</v>
      </c>
      <c r="AU629" s="279" t="s">
        <v>87</v>
      </c>
      <c r="AV629" s="15" t="s">
        <v>114</v>
      </c>
      <c r="AW629" s="15" t="s">
        <v>35</v>
      </c>
      <c r="AX629" s="15" t="s">
        <v>87</v>
      </c>
      <c r="AY629" s="279" t="s">
        <v>222</v>
      </c>
    </row>
    <row r="630" s="2" customFormat="1" ht="33" customHeight="1">
      <c r="A630" s="40"/>
      <c r="B630" s="41"/>
      <c r="C630" s="280" t="s">
        <v>1170</v>
      </c>
      <c r="D630" s="280" t="s">
        <v>367</v>
      </c>
      <c r="E630" s="281" t="s">
        <v>4538</v>
      </c>
      <c r="F630" s="282" t="s">
        <v>4539</v>
      </c>
      <c r="G630" s="283" t="s">
        <v>477</v>
      </c>
      <c r="H630" s="284">
        <v>1</v>
      </c>
      <c r="I630" s="285"/>
      <c r="J630" s="286">
        <f>ROUND(I630*H630,2)</f>
        <v>0</v>
      </c>
      <c r="K630" s="282" t="s">
        <v>229</v>
      </c>
      <c r="L630" s="287"/>
      <c r="M630" s="288" t="s">
        <v>1</v>
      </c>
      <c r="N630" s="289" t="s">
        <v>45</v>
      </c>
      <c r="O630" s="93"/>
      <c r="P630" s="238">
        <f>O630*H630</f>
        <v>0</v>
      </c>
      <c r="Q630" s="238">
        <v>0.01</v>
      </c>
      <c r="R630" s="238">
        <f>Q630*H630</f>
        <v>0.01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299</v>
      </c>
      <c r="AT630" s="240" t="s">
        <v>367</v>
      </c>
      <c r="AU630" s="240" t="s">
        <v>87</v>
      </c>
      <c r="AY630" s="19" t="s">
        <v>222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87</v>
      </c>
      <c r="BK630" s="241">
        <f>ROUND(I630*H630,2)</f>
        <v>0</v>
      </c>
      <c r="BL630" s="19" t="s">
        <v>114</v>
      </c>
      <c r="BM630" s="240" t="s">
        <v>1490</v>
      </c>
    </row>
    <row r="631" s="2" customFormat="1" ht="16.5" customHeight="1">
      <c r="A631" s="40"/>
      <c r="B631" s="41"/>
      <c r="C631" s="229" t="s">
        <v>1174</v>
      </c>
      <c r="D631" s="229" t="s">
        <v>225</v>
      </c>
      <c r="E631" s="230" t="s">
        <v>4540</v>
      </c>
      <c r="F631" s="231" t="s">
        <v>4541</v>
      </c>
      <c r="G631" s="232" t="s">
        <v>477</v>
      </c>
      <c r="H631" s="233">
        <v>1</v>
      </c>
      <c r="I631" s="234"/>
      <c r="J631" s="235">
        <f>ROUND(I631*H631,2)</f>
        <v>0</v>
      </c>
      <c r="K631" s="231" t="s">
        <v>229</v>
      </c>
      <c r="L631" s="46"/>
      <c r="M631" s="236" t="s">
        <v>1</v>
      </c>
      <c r="N631" s="237" t="s">
        <v>45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114</v>
      </c>
      <c r="AT631" s="240" t="s">
        <v>225</v>
      </c>
      <c r="AU631" s="240" t="s">
        <v>87</v>
      </c>
      <c r="AY631" s="19" t="s">
        <v>222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87</v>
      </c>
      <c r="BK631" s="241">
        <f>ROUND(I631*H631,2)</f>
        <v>0</v>
      </c>
      <c r="BL631" s="19" t="s">
        <v>114</v>
      </c>
      <c r="BM631" s="240" t="s">
        <v>4542</v>
      </c>
    </row>
    <row r="632" s="2" customFormat="1">
      <c r="A632" s="40"/>
      <c r="B632" s="41"/>
      <c r="C632" s="42"/>
      <c r="D632" s="242" t="s">
        <v>231</v>
      </c>
      <c r="E632" s="42"/>
      <c r="F632" s="243" t="s">
        <v>4543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231</v>
      </c>
      <c r="AU632" s="19" t="s">
        <v>87</v>
      </c>
    </row>
    <row r="633" s="13" customFormat="1">
      <c r="A633" s="13"/>
      <c r="B633" s="247"/>
      <c r="C633" s="248"/>
      <c r="D633" s="249" t="s">
        <v>233</v>
      </c>
      <c r="E633" s="250" t="s">
        <v>1</v>
      </c>
      <c r="F633" s="251" t="s">
        <v>234</v>
      </c>
      <c r="G633" s="248"/>
      <c r="H633" s="250" t="s">
        <v>1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7" t="s">
        <v>233</v>
      </c>
      <c r="AU633" s="257" t="s">
        <v>87</v>
      </c>
      <c r="AV633" s="13" t="s">
        <v>87</v>
      </c>
      <c r="AW633" s="13" t="s">
        <v>35</v>
      </c>
      <c r="AX633" s="13" t="s">
        <v>80</v>
      </c>
      <c r="AY633" s="257" t="s">
        <v>222</v>
      </c>
    </row>
    <row r="634" s="13" customFormat="1">
      <c r="A634" s="13"/>
      <c r="B634" s="247"/>
      <c r="C634" s="248"/>
      <c r="D634" s="249" t="s">
        <v>233</v>
      </c>
      <c r="E634" s="250" t="s">
        <v>1</v>
      </c>
      <c r="F634" s="251" t="s">
        <v>3702</v>
      </c>
      <c r="G634" s="248"/>
      <c r="H634" s="250" t="s">
        <v>1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7" t="s">
        <v>233</v>
      </c>
      <c r="AU634" s="257" t="s">
        <v>87</v>
      </c>
      <c r="AV634" s="13" t="s">
        <v>87</v>
      </c>
      <c r="AW634" s="13" t="s">
        <v>35</v>
      </c>
      <c r="AX634" s="13" t="s">
        <v>80</v>
      </c>
      <c r="AY634" s="257" t="s">
        <v>222</v>
      </c>
    </row>
    <row r="635" s="13" customFormat="1">
      <c r="A635" s="13"/>
      <c r="B635" s="247"/>
      <c r="C635" s="248"/>
      <c r="D635" s="249" t="s">
        <v>233</v>
      </c>
      <c r="E635" s="250" t="s">
        <v>1</v>
      </c>
      <c r="F635" s="251" t="s">
        <v>237</v>
      </c>
      <c r="G635" s="248"/>
      <c r="H635" s="250" t="s">
        <v>1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7" t="s">
        <v>233</v>
      </c>
      <c r="AU635" s="257" t="s">
        <v>87</v>
      </c>
      <c r="AV635" s="13" t="s">
        <v>87</v>
      </c>
      <c r="AW635" s="13" t="s">
        <v>35</v>
      </c>
      <c r="AX635" s="13" t="s">
        <v>80</v>
      </c>
      <c r="AY635" s="257" t="s">
        <v>222</v>
      </c>
    </row>
    <row r="636" s="14" customFormat="1">
      <c r="A636" s="14"/>
      <c r="B636" s="258"/>
      <c r="C636" s="259"/>
      <c r="D636" s="249" t="s">
        <v>233</v>
      </c>
      <c r="E636" s="260" t="s">
        <v>1</v>
      </c>
      <c r="F636" s="261" t="s">
        <v>1142</v>
      </c>
      <c r="G636" s="259"/>
      <c r="H636" s="262">
        <v>1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8" t="s">
        <v>233</v>
      </c>
      <c r="AU636" s="268" t="s">
        <v>87</v>
      </c>
      <c r="AV636" s="14" t="s">
        <v>89</v>
      </c>
      <c r="AW636" s="14" t="s">
        <v>35</v>
      </c>
      <c r="AX636" s="14" t="s">
        <v>80</v>
      </c>
      <c r="AY636" s="268" t="s">
        <v>222</v>
      </c>
    </row>
    <row r="637" s="15" customFormat="1">
      <c r="A637" s="15"/>
      <c r="B637" s="269"/>
      <c r="C637" s="270"/>
      <c r="D637" s="249" t="s">
        <v>233</v>
      </c>
      <c r="E637" s="271" t="s">
        <v>1</v>
      </c>
      <c r="F637" s="272" t="s">
        <v>242</v>
      </c>
      <c r="G637" s="270"/>
      <c r="H637" s="273">
        <v>1</v>
      </c>
      <c r="I637" s="274"/>
      <c r="J637" s="270"/>
      <c r="K637" s="270"/>
      <c r="L637" s="275"/>
      <c r="M637" s="276"/>
      <c r="N637" s="277"/>
      <c r="O637" s="277"/>
      <c r="P637" s="277"/>
      <c r="Q637" s="277"/>
      <c r="R637" s="277"/>
      <c r="S637" s="277"/>
      <c r="T637" s="27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9" t="s">
        <v>233</v>
      </c>
      <c r="AU637" s="279" t="s">
        <v>87</v>
      </c>
      <c r="AV637" s="15" t="s">
        <v>114</v>
      </c>
      <c r="AW637" s="15" t="s">
        <v>35</v>
      </c>
      <c r="AX637" s="15" t="s">
        <v>87</v>
      </c>
      <c r="AY637" s="279" t="s">
        <v>222</v>
      </c>
    </row>
    <row r="638" s="2" customFormat="1" ht="24.15" customHeight="1">
      <c r="A638" s="40"/>
      <c r="B638" s="41"/>
      <c r="C638" s="280" t="s">
        <v>1180</v>
      </c>
      <c r="D638" s="280" t="s">
        <v>367</v>
      </c>
      <c r="E638" s="281" t="s">
        <v>4544</v>
      </c>
      <c r="F638" s="282" t="s">
        <v>4545</v>
      </c>
      <c r="G638" s="283" t="s">
        <v>477</v>
      </c>
      <c r="H638" s="284">
        <v>1</v>
      </c>
      <c r="I638" s="285"/>
      <c r="J638" s="286">
        <f>ROUND(I638*H638,2)</f>
        <v>0</v>
      </c>
      <c r="K638" s="282" t="s">
        <v>229</v>
      </c>
      <c r="L638" s="287"/>
      <c r="M638" s="288" t="s">
        <v>1</v>
      </c>
      <c r="N638" s="289" t="s">
        <v>45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299</v>
      </c>
      <c r="AT638" s="240" t="s">
        <v>367</v>
      </c>
      <c r="AU638" s="240" t="s">
        <v>87</v>
      </c>
      <c r="AY638" s="19" t="s">
        <v>222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87</v>
      </c>
      <c r="BK638" s="241">
        <f>ROUND(I638*H638,2)</f>
        <v>0</v>
      </c>
      <c r="BL638" s="19" t="s">
        <v>114</v>
      </c>
      <c r="BM638" s="240" t="s">
        <v>1515</v>
      </c>
    </row>
    <row r="639" s="2" customFormat="1" ht="16.5" customHeight="1">
      <c r="A639" s="40"/>
      <c r="B639" s="41"/>
      <c r="C639" s="229" t="s">
        <v>901</v>
      </c>
      <c r="D639" s="229" t="s">
        <v>225</v>
      </c>
      <c r="E639" s="230" t="s">
        <v>4546</v>
      </c>
      <c r="F639" s="231" t="s">
        <v>4547</v>
      </c>
      <c r="G639" s="232" t="s">
        <v>477</v>
      </c>
      <c r="H639" s="233">
        <v>1</v>
      </c>
      <c r="I639" s="234"/>
      <c r="J639" s="235">
        <f>ROUND(I639*H639,2)</f>
        <v>0</v>
      </c>
      <c r="K639" s="231" t="s">
        <v>229</v>
      </c>
      <c r="L639" s="46"/>
      <c r="M639" s="236" t="s">
        <v>1</v>
      </c>
      <c r="N639" s="237" t="s">
        <v>45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114</v>
      </c>
      <c r="AT639" s="240" t="s">
        <v>225</v>
      </c>
      <c r="AU639" s="240" t="s">
        <v>87</v>
      </c>
      <c r="AY639" s="19" t="s">
        <v>222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87</v>
      </c>
      <c r="BK639" s="241">
        <f>ROUND(I639*H639,2)</f>
        <v>0</v>
      </c>
      <c r="BL639" s="19" t="s">
        <v>114</v>
      </c>
      <c r="BM639" s="240" t="s">
        <v>4548</v>
      </c>
    </row>
    <row r="640" s="2" customFormat="1">
      <c r="A640" s="40"/>
      <c r="B640" s="41"/>
      <c r="C640" s="42"/>
      <c r="D640" s="242" t="s">
        <v>231</v>
      </c>
      <c r="E640" s="42"/>
      <c r="F640" s="243" t="s">
        <v>4549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231</v>
      </c>
      <c r="AU640" s="19" t="s">
        <v>87</v>
      </c>
    </row>
    <row r="641" s="13" customFormat="1">
      <c r="A641" s="13"/>
      <c r="B641" s="247"/>
      <c r="C641" s="248"/>
      <c r="D641" s="249" t="s">
        <v>233</v>
      </c>
      <c r="E641" s="250" t="s">
        <v>1</v>
      </c>
      <c r="F641" s="251" t="s">
        <v>234</v>
      </c>
      <c r="G641" s="248"/>
      <c r="H641" s="250" t="s">
        <v>1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7" t="s">
        <v>233</v>
      </c>
      <c r="AU641" s="257" t="s">
        <v>87</v>
      </c>
      <c r="AV641" s="13" t="s">
        <v>87</v>
      </c>
      <c r="AW641" s="13" t="s">
        <v>35</v>
      </c>
      <c r="AX641" s="13" t="s">
        <v>80</v>
      </c>
      <c r="AY641" s="257" t="s">
        <v>222</v>
      </c>
    </row>
    <row r="642" s="13" customFormat="1">
      <c r="A642" s="13"/>
      <c r="B642" s="247"/>
      <c r="C642" s="248"/>
      <c r="D642" s="249" t="s">
        <v>233</v>
      </c>
      <c r="E642" s="250" t="s">
        <v>1</v>
      </c>
      <c r="F642" s="251" t="s">
        <v>3702</v>
      </c>
      <c r="G642" s="248"/>
      <c r="H642" s="250" t="s">
        <v>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233</v>
      </c>
      <c r="AU642" s="257" t="s">
        <v>87</v>
      </c>
      <c r="AV642" s="13" t="s">
        <v>87</v>
      </c>
      <c r="AW642" s="13" t="s">
        <v>35</v>
      </c>
      <c r="AX642" s="13" t="s">
        <v>80</v>
      </c>
      <c r="AY642" s="257" t="s">
        <v>222</v>
      </c>
    </row>
    <row r="643" s="13" customFormat="1">
      <c r="A643" s="13"/>
      <c r="B643" s="247"/>
      <c r="C643" s="248"/>
      <c r="D643" s="249" t="s">
        <v>233</v>
      </c>
      <c r="E643" s="250" t="s">
        <v>1</v>
      </c>
      <c r="F643" s="251" t="s">
        <v>237</v>
      </c>
      <c r="G643" s="248"/>
      <c r="H643" s="250" t="s">
        <v>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233</v>
      </c>
      <c r="AU643" s="257" t="s">
        <v>87</v>
      </c>
      <c r="AV643" s="13" t="s">
        <v>87</v>
      </c>
      <c r="AW643" s="13" t="s">
        <v>35</v>
      </c>
      <c r="AX643" s="13" t="s">
        <v>80</v>
      </c>
      <c r="AY643" s="257" t="s">
        <v>222</v>
      </c>
    </row>
    <row r="644" s="14" customFormat="1">
      <c r="A644" s="14"/>
      <c r="B644" s="258"/>
      <c r="C644" s="259"/>
      <c r="D644" s="249" t="s">
        <v>233</v>
      </c>
      <c r="E644" s="260" t="s">
        <v>1</v>
      </c>
      <c r="F644" s="261" t="s">
        <v>1142</v>
      </c>
      <c r="G644" s="259"/>
      <c r="H644" s="262">
        <v>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233</v>
      </c>
      <c r="AU644" s="268" t="s">
        <v>87</v>
      </c>
      <c r="AV644" s="14" t="s">
        <v>89</v>
      </c>
      <c r="AW644" s="14" t="s">
        <v>35</v>
      </c>
      <c r="AX644" s="14" t="s">
        <v>80</v>
      </c>
      <c r="AY644" s="268" t="s">
        <v>222</v>
      </c>
    </row>
    <row r="645" s="15" customFormat="1">
      <c r="A645" s="15"/>
      <c r="B645" s="269"/>
      <c r="C645" s="270"/>
      <c r="D645" s="249" t="s">
        <v>233</v>
      </c>
      <c r="E645" s="271" t="s">
        <v>1</v>
      </c>
      <c r="F645" s="272" t="s">
        <v>242</v>
      </c>
      <c r="G645" s="270"/>
      <c r="H645" s="273">
        <v>1</v>
      </c>
      <c r="I645" s="274"/>
      <c r="J645" s="270"/>
      <c r="K645" s="270"/>
      <c r="L645" s="275"/>
      <c r="M645" s="276"/>
      <c r="N645" s="277"/>
      <c r="O645" s="277"/>
      <c r="P645" s="277"/>
      <c r="Q645" s="277"/>
      <c r="R645" s="277"/>
      <c r="S645" s="277"/>
      <c r="T645" s="27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9" t="s">
        <v>233</v>
      </c>
      <c r="AU645" s="279" t="s">
        <v>87</v>
      </c>
      <c r="AV645" s="15" t="s">
        <v>114</v>
      </c>
      <c r="AW645" s="15" t="s">
        <v>35</v>
      </c>
      <c r="AX645" s="15" t="s">
        <v>87</v>
      </c>
      <c r="AY645" s="279" t="s">
        <v>222</v>
      </c>
    </row>
    <row r="646" s="2" customFormat="1" ht="24.15" customHeight="1">
      <c r="A646" s="40"/>
      <c r="B646" s="41"/>
      <c r="C646" s="280" t="s">
        <v>1190</v>
      </c>
      <c r="D646" s="280" t="s">
        <v>367</v>
      </c>
      <c r="E646" s="281" t="s">
        <v>4550</v>
      </c>
      <c r="F646" s="282" t="s">
        <v>4551</v>
      </c>
      <c r="G646" s="283" t="s">
        <v>477</v>
      </c>
      <c r="H646" s="284">
        <v>1</v>
      </c>
      <c r="I646" s="285"/>
      <c r="J646" s="286">
        <f>ROUND(I646*H646,2)</f>
        <v>0</v>
      </c>
      <c r="K646" s="282" t="s">
        <v>229</v>
      </c>
      <c r="L646" s="287"/>
      <c r="M646" s="288" t="s">
        <v>1</v>
      </c>
      <c r="N646" s="289" t="s">
        <v>45</v>
      </c>
      <c r="O646" s="93"/>
      <c r="P646" s="238">
        <f>O646*H646</f>
        <v>0</v>
      </c>
      <c r="Q646" s="238">
        <v>0.00089999999999999998</v>
      </c>
      <c r="R646" s="238">
        <f>Q646*H646</f>
        <v>0.00089999999999999998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299</v>
      </c>
      <c r="AT646" s="240" t="s">
        <v>367</v>
      </c>
      <c r="AU646" s="240" t="s">
        <v>87</v>
      </c>
      <c r="AY646" s="19" t="s">
        <v>222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87</v>
      </c>
      <c r="BK646" s="241">
        <f>ROUND(I646*H646,2)</f>
        <v>0</v>
      </c>
      <c r="BL646" s="19" t="s">
        <v>114</v>
      </c>
      <c r="BM646" s="240" t="s">
        <v>1543</v>
      </c>
    </row>
    <row r="647" s="2" customFormat="1" ht="24.15" customHeight="1">
      <c r="A647" s="40"/>
      <c r="B647" s="41"/>
      <c r="C647" s="229" t="s">
        <v>909</v>
      </c>
      <c r="D647" s="229" t="s">
        <v>225</v>
      </c>
      <c r="E647" s="230" t="s">
        <v>4552</v>
      </c>
      <c r="F647" s="231" t="s">
        <v>4553</v>
      </c>
      <c r="G647" s="232" t="s">
        <v>477</v>
      </c>
      <c r="H647" s="233">
        <v>1</v>
      </c>
      <c r="I647" s="234"/>
      <c r="J647" s="235">
        <f>ROUND(I647*H647,2)</f>
        <v>0</v>
      </c>
      <c r="K647" s="231" t="s">
        <v>229</v>
      </c>
      <c r="L647" s="46"/>
      <c r="M647" s="236" t="s">
        <v>1</v>
      </c>
      <c r="N647" s="237" t="s">
        <v>45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114</v>
      </c>
      <c r="AT647" s="240" t="s">
        <v>225</v>
      </c>
      <c r="AU647" s="240" t="s">
        <v>87</v>
      </c>
      <c r="AY647" s="19" t="s">
        <v>222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87</v>
      </c>
      <c r="BK647" s="241">
        <f>ROUND(I647*H647,2)</f>
        <v>0</v>
      </c>
      <c r="BL647" s="19" t="s">
        <v>114</v>
      </c>
      <c r="BM647" s="240" t="s">
        <v>4554</v>
      </c>
    </row>
    <row r="648" s="2" customFormat="1">
      <c r="A648" s="40"/>
      <c r="B648" s="41"/>
      <c r="C648" s="42"/>
      <c r="D648" s="242" t="s">
        <v>231</v>
      </c>
      <c r="E648" s="42"/>
      <c r="F648" s="243" t="s">
        <v>4555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231</v>
      </c>
      <c r="AU648" s="19" t="s">
        <v>87</v>
      </c>
    </row>
    <row r="649" s="13" customFormat="1">
      <c r="A649" s="13"/>
      <c r="B649" s="247"/>
      <c r="C649" s="248"/>
      <c r="D649" s="249" t="s">
        <v>233</v>
      </c>
      <c r="E649" s="250" t="s">
        <v>1</v>
      </c>
      <c r="F649" s="251" t="s">
        <v>234</v>
      </c>
      <c r="G649" s="248"/>
      <c r="H649" s="250" t="s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7" t="s">
        <v>233</v>
      </c>
      <c r="AU649" s="257" t="s">
        <v>87</v>
      </c>
      <c r="AV649" s="13" t="s">
        <v>87</v>
      </c>
      <c r="AW649" s="13" t="s">
        <v>35</v>
      </c>
      <c r="AX649" s="13" t="s">
        <v>80</v>
      </c>
      <c r="AY649" s="257" t="s">
        <v>222</v>
      </c>
    </row>
    <row r="650" s="13" customFormat="1">
      <c r="A650" s="13"/>
      <c r="B650" s="247"/>
      <c r="C650" s="248"/>
      <c r="D650" s="249" t="s">
        <v>233</v>
      </c>
      <c r="E650" s="250" t="s">
        <v>1</v>
      </c>
      <c r="F650" s="251" t="s">
        <v>3702</v>
      </c>
      <c r="G650" s="248"/>
      <c r="H650" s="250" t="s">
        <v>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233</v>
      </c>
      <c r="AU650" s="257" t="s">
        <v>87</v>
      </c>
      <c r="AV650" s="13" t="s">
        <v>87</v>
      </c>
      <c r="AW650" s="13" t="s">
        <v>35</v>
      </c>
      <c r="AX650" s="13" t="s">
        <v>80</v>
      </c>
      <c r="AY650" s="257" t="s">
        <v>222</v>
      </c>
    </row>
    <row r="651" s="13" customFormat="1">
      <c r="A651" s="13"/>
      <c r="B651" s="247"/>
      <c r="C651" s="248"/>
      <c r="D651" s="249" t="s">
        <v>233</v>
      </c>
      <c r="E651" s="250" t="s">
        <v>1</v>
      </c>
      <c r="F651" s="251" t="s">
        <v>237</v>
      </c>
      <c r="G651" s="248"/>
      <c r="H651" s="250" t="s">
        <v>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7" t="s">
        <v>233</v>
      </c>
      <c r="AU651" s="257" t="s">
        <v>87</v>
      </c>
      <c r="AV651" s="13" t="s">
        <v>87</v>
      </c>
      <c r="AW651" s="13" t="s">
        <v>35</v>
      </c>
      <c r="AX651" s="13" t="s">
        <v>80</v>
      </c>
      <c r="AY651" s="257" t="s">
        <v>222</v>
      </c>
    </row>
    <row r="652" s="14" customFormat="1">
      <c r="A652" s="14"/>
      <c r="B652" s="258"/>
      <c r="C652" s="259"/>
      <c r="D652" s="249" t="s">
        <v>233</v>
      </c>
      <c r="E652" s="260" t="s">
        <v>1</v>
      </c>
      <c r="F652" s="261" t="s">
        <v>1142</v>
      </c>
      <c r="G652" s="259"/>
      <c r="H652" s="262">
        <v>1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233</v>
      </c>
      <c r="AU652" s="268" t="s">
        <v>87</v>
      </c>
      <c r="AV652" s="14" t="s">
        <v>89</v>
      </c>
      <c r="AW652" s="14" t="s">
        <v>35</v>
      </c>
      <c r="AX652" s="14" t="s">
        <v>80</v>
      </c>
      <c r="AY652" s="268" t="s">
        <v>222</v>
      </c>
    </row>
    <row r="653" s="15" customFormat="1">
      <c r="A653" s="15"/>
      <c r="B653" s="269"/>
      <c r="C653" s="270"/>
      <c r="D653" s="249" t="s">
        <v>233</v>
      </c>
      <c r="E653" s="271" t="s">
        <v>1</v>
      </c>
      <c r="F653" s="272" t="s">
        <v>242</v>
      </c>
      <c r="G653" s="270"/>
      <c r="H653" s="273">
        <v>1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233</v>
      </c>
      <c r="AU653" s="279" t="s">
        <v>87</v>
      </c>
      <c r="AV653" s="15" t="s">
        <v>114</v>
      </c>
      <c r="AW653" s="15" t="s">
        <v>35</v>
      </c>
      <c r="AX653" s="15" t="s">
        <v>87</v>
      </c>
      <c r="AY653" s="279" t="s">
        <v>222</v>
      </c>
    </row>
    <row r="654" s="2" customFormat="1" ht="24.15" customHeight="1">
      <c r="A654" s="40"/>
      <c r="B654" s="41"/>
      <c r="C654" s="280" t="s">
        <v>1203</v>
      </c>
      <c r="D654" s="280" t="s">
        <v>367</v>
      </c>
      <c r="E654" s="281" t="s">
        <v>4556</v>
      </c>
      <c r="F654" s="282" t="s">
        <v>4557</v>
      </c>
      <c r="G654" s="283" t="s">
        <v>477</v>
      </c>
      <c r="H654" s="284">
        <v>1</v>
      </c>
      <c r="I654" s="285"/>
      <c r="J654" s="286">
        <f>ROUND(I654*H654,2)</f>
        <v>0</v>
      </c>
      <c r="K654" s="282" t="s">
        <v>229</v>
      </c>
      <c r="L654" s="287"/>
      <c r="M654" s="288" t="s">
        <v>1</v>
      </c>
      <c r="N654" s="289" t="s">
        <v>45</v>
      </c>
      <c r="O654" s="93"/>
      <c r="P654" s="238">
        <f>O654*H654</f>
        <v>0</v>
      </c>
      <c r="Q654" s="238">
        <v>0.00064999999999999997</v>
      </c>
      <c r="R654" s="238">
        <f>Q654*H654</f>
        <v>0.00064999999999999997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299</v>
      </c>
      <c r="AT654" s="240" t="s">
        <v>367</v>
      </c>
      <c r="AU654" s="240" t="s">
        <v>87</v>
      </c>
      <c r="AY654" s="19" t="s">
        <v>222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87</v>
      </c>
      <c r="BK654" s="241">
        <f>ROUND(I654*H654,2)</f>
        <v>0</v>
      </c>
      <c r="BL654" s="19" t="s">
        <v>114</v>
      </c>
      <c r="BM654" s="240" t="s">
        <v>1550</v>
      </c>
    </row>
    <row r="655" s="2" customFormat="1" ht="16.5" customHeight="1">
      <c r="A655" s="40"/>
      <c r="B655" s="41"/>
      <c r="C655" s="229" t="s">
        <v>912</v>
      </c>
      <c r="D655" s="229" t="s">
        <v>225</v>
      </c>
      <c r="E655" s="230" t="s">
        <v>4558</v>
      </c>
      <c r="F655" s="231" t="s">
        <v>4559</v>
      </c>
      <c r="G655" s="232" t="s">
        <v>477</v>
      </c>
      <c r="H655" s="233">
        <v>9</v>
      </c>
      <c r="I655" s="234"/>
      <c r="J655" s="235">
        <f>ROUND(I655*H655,2)</f>
        <v>0</v>
      </c>
      <c r="K655" s="231" t="s">
        <v>229</v>
      </c>
      <c r="L655" s="46"/>
      <c r="M655" s="236" t="s">
        <v>1</v>
      </c>
      <c r="N655" s="237" t="s">
        <v>45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114</v>
      </c>
      <c r="AT655" s="240" t="s">
        <v>225</v>
      </c>
      <c r="AU655" s="240" t="s">
        <v>87</v>
      </c>
      <c r="AY655" s="19" t="s">
        <v>222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87</v>
      </c>
      <c r="BK655" s="241">
        <f>ROUND(I655*H655,2)</f>
        <v>0</v>
      </c>
      <c r="BL655" s="19" t="s">
        <v>114</v>
      </c>
      <c r="BM655" s="240" t="s">
        <v>4560</v>
      </c>
    </row>
    <row r="656" s="2" customFormat="1">
      <c r="A656" s="40"/>
      <c r="B656" s="41"/>
      <c r="C656" s="42"/>
      <c r="D656" s="242" t="s">
        <v>231</v>
      </c>
      <c r="E656" s="42"/>
      <c r="F656" s="243" t="s">
        <v>4561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231</v>
      </c>
      <c r="AU656" s="19" t="s">
        <v>87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234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87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3" customFormat="1">
      <c r="A658" s="13"/>
      <c r="B658" s="247"/>
      <c r="C658" s="248"/>
      <c r="D658" s="249" t="s">
        <v>233</v>
      </c>
      <c r="E658" s="250" t="s">
        <v>1</v>
      </c>
      <c r="F658" s="251" t="s">
        <v>3702</v>
      </c>
      <c r="G658" s="248"/>
      <c r="H658" s="250" t="s">
        <v>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233</v>
      </c>
      <c r="AU658" s="257" t="s">
        <v>87</v>
      </c>
      <c r="AV658" s="13" t="s">
        <v>87</v>
      </c>
      <c r="AW658" s="13" t="s">
        <v>35</v>
      </c>
      <c r="AX658" s="13" t="s">
        <v>80</v>
      </c>
      <c r="AY658" s="257" t="s">
        <v>222</v>
      </c>
    </row>
    <row r="659" s="13" customFormat="1">
      <c r="A659" s="13"/>
      <c r="B659" s="247"/>
      <c r="C659" s="248"/>
      <c r="D659" s="249" t="s">
        <v>233</v>
      </c>
      <c r="E659" s="250" t="s">
        <v>1</v>
      </c>
      <c r="F659" s="251" t="s">
        <v>237</v>
      </c>
      <c r="G659" s="248"/>
      <c r="H659" s="250" t="s">
        <v>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7" t="s">
        <v>233</v>
      </c>
      <c r="AU659" s="257" t="s">
        <v>87</v>
      </c>
      <c r="AV659" s="13" t="s">
        <v>87</v>
      </c>
      <c r="AW659" s="13" t="s">
        <v>35</v>
      </c>
      <c r="AX659" s="13" t="s">
        <v>80</v>
      </c>
      <c r="AY659" s="257" t="s">
        <v>222</v>
      </c>
    </row>
    <row r="660" s="14" customFormat="1">
      <c r="A660" s="14"/>
      <c r="B660" s="258"/>
      <c r="C660" s="259"/>
      <c r="D660" s="249" t="s">
        <v>233</v>
      </c>
      <c r="E660" s="260" t="s">
        <v>1</v>
      </c>
      <c r="F660" s="261" t="s">
        <v>4562</v>
      </c>
      <c r="G660" s="259"/>
      <c r="H660" s="262">
        <v>9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8" t="s">
        <v>233</v>
      </c>
      <c r="AU660" s="268" t="s">
        <v>87</v>
      </c>
      <c r="AV660" s="14" t="s">
        <v>89</v>
      </c>
      <c r="AW660" s="14" t="s">
        <v>35</v>
      </c>
      <c r="AX660" s="14" t="s">
        <v>80</v>
      </c>
      <c r="AY660" s="268" t="s">
        <v>222</v>
      </c>
    </row>
    <row r="661" s="15" customFormat="1">
      <c r="A661" s="15"/>
      <c r="B661" s="269"/>
      <c r="C661" s="270"/>
      <c r="D661" s="249" t="s">
        <v>233</v>
      </c>
      <c r="E661" s="271" t="s">
        <v>1</v>
      </c>
      <c r="F661" s="272" t="s">
        <v>242</v>
      </c>
      <c r="G661" s="270"/>
      <c r="H661" s="273">
        <v>9</v>
      </c>
      <c r="I661" s="274"/>
      <c r="J661" s="270"/>
      <c r="K661" s="270"/>
      <c r="L661" s="275"/>
      <c r="M661" s="276"/>
      <c r="N661" s="277"/>
      <c r="O661" s="277"/>
      <c r="P661" s="277"/>
      <c r="Q661" s="277"/>
      <c r="R661" s="277"/>
      <c r="S661" s="277"/>
      <c r="T661" s="27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9" t="s">
        <v>233</v>
      </c>
      <c r="AU661" s="279" t="s">
        <v>87</v>
      </c>
      <c r="AV661" s="15" t="s">
        <v>114</v>
      </c>
      <c r="AW661" s="15" t="s">
        <v>35</v>
      </c>
      <c r="AX661" s="15" t="s">
        <v>87</v>
      </c>
      <c r="AY661" s="279" t="s">
        <v>222</v>
      </c>
    </row>
    <row r="662" s="2" customFormat="1" ht="24.15" customHeight="1">
      <c r="A662" s="40"/>
      <c r="B662" s="41"/>
      <c r="C662" s="280" t="s">
        <v>1211</v>
      </c>
      <c r="D662" s="280" t="s">
        <v>367</v>
      </c>
      <c r="E662" s="281" t="s">
        <v>4563</v>
      </c>
      <c r="F662" s="282" t="s">
        <v>4564</v>
      </c>
      <c r="G662" s="283" t="s">
        <v>477</v>
      </c>
      <c r="H662" s="284">
        <v>3</v>
      </c>
      <c r="I662" s="285"/>
      <c r="J662" s="286">
        <f>ROUND(I662*H662,2)</f>
        <v>0</v>
      </c>
      <c r="K662" s="282" t="s">
        <v>229</v>
      </c>
      <c r="L662" s="287"/>
      <c r="M662" s="288" t="s">
        <v>1</v>
      </c>
      <c r="N662" s="289" t="s">
        <v>45</v>
      </c>
      <c r="O662" s="93"/>
      <c r="P662" s="238">
        <f>O662*H662</f>
        <v>0</v>
      </c>
      <c r="Q662" s="238">
        <v>9.0000000000000006E-05</v>
      </c>
      <c r="R662" s="238">
        <f>Q662*H662</f>
        <v>0.00027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299</v>
      </c>
      <c r="AT662" s="240" t="s">
        <v>367</v>
      </c>
      <c r="AU662" s="240" t="s">
        <v>87</v>
      </c>
      <c r="AY662" s="19" t="s">
        <v>222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87</v>
      </c>
      <c r="BK662" s="241">
        <f>ROUND(I662*H662,2)</f>
        <v>0</v>
      </c>
      <c r="BL662" s="19" t="s">
        <v>114</v>
      </c>
      <c r="BM662" s="240" t="s">
        <v>1473</v>
      </c>
    </row>
    <row r="663" s="2" customFormat="1" ht="21.75" customHeight="1">
      <c r="A663" s="40"/>
      <c r="B663" s="41"/>
      <c r="C663" s="280" t="s">
        <v>919</v>
      </c>
      <c r="D663" s="280" t="s">
        <v>367</v>
      </c>
      <c r="E663" s="281" t="s">
        <v>4565</v>
      </c>
      <c r="F663" s="282" t="s">
        <v>4566</v>
      </c>
      <c r="G663" s="283" t="s">
        <v>477</v>
      </c>
      <c r="H663" s="284">
        <v>3</v>
      </c>
      <c r="I663" s="285"/>
      <c r="J663" s="286">
        <f>ROUND(I663*H663,2)</f>
        <v>0</v>
      </c>
      <c r="K663" s="282" t="s">
        <v>229</v>
      </c>
      <c r="L663" s="287"/>
      <c r="M663" s="288" t="s">
        <v>1</v>
      </c>
      <c r="N663" s="289" t="s">
        <v>45</v>
      </c>
      <c r="O663" s="93"/>
      <c r="P663" s="238">
        <f>O663*H663</f>
        <v>0</v>
      </c>
      <c r="Q663" s="238">
        <v>0.00013999999999999999</v>
      </c>
      <c r="R663" s="238">
        <f>Q663*H663</f>
        <v>0.00041999999999999996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299</v>
      </c>
      <c r="AT663" s="240" t="s">
        <v>367</v>
      </c>
      <c r="AU663" s="240" t="s">
        <v>87</v>
      </c>
      <c r="AY663" s="19" t="s">
        <v>222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87</v>
      </c>
      <c r="BK663" s="241">
        <f>ROUND(I663*H663,2)</f>
        <v>0</v>
      </c>
      <c r="BL663" s="19" t="s">
        <v>114</v>
      </c>
      <c r="BM663" s="240" t="s">
        <v>1478</v>
      </c>
    </row>
    <row r="664" s="2" customFormat="1" ht="16.5" customHeight="1">
      <c r="A664" s="40"/>
      <c r="B664" s="41"/>
      <c r="C664" s="280" t="s">
        <v>1220</v>
      </c>
      <c r="D664" s="280" t="s">
        <v>367</v>
      </c>
      <c r="E664" s="281" t="s">
        <v>4332</v>
      </c>
      <c r="F664" s="282" t="s">
        <v>4333</v>
      </c>
      <c r="G664" s="283" t="s">
        <v>477</v>
      </c>
      <c r="H664" s="284">
        <v>3</v>
      </c>
      <c r="I664" s="285"/>
      <c r="J664" s="286">
        <f>ROUND(I664*H664,2)</f>
        <v>0</v>
      </c>
      <c r="K664" s="282" t="s">
        <v>229</v>
      </c>
      <c r="L664" s="287"/>
      <c r="M664" s="288" t="s">
        <v>1</v>
      </c>
      <c r="N664" s="289" t="s">
        <v>45</v>
      </c>
      <c r="O664" s="93"/>
      <c r="P664" s="238">
        <f>O664*H664</f>
        <v>0</v>
      </c>
      <c r="Q664" s="238">
        <v>0.00020000000000000001</v>
      </c>
      <c r="R664" s="238">
        <f>Q664*H664</f>
        <v>0.00060000000000000006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299</v>
      </c>
      <c r="AT664" s="240" t="s">
        <v>367</v>
      </c>
      <c r="AU664" s="240" t="s">
        <v>87</v>
      </c>
      <c r="AY664" s="19" t="s">
        <v>222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9" t="s">
        <v>87</v>
      </c>
      <c r="BK664" s="241">
        <f>ROUND(I664*H664,2)</f>
        <v>0</v>
      </c>
      <c r="BL664" s="19" t="s">
        <v>114</v>
      </c>
      <c r="BM664" s="240" t="s">
        <v>1484</v>
      </c>
    </row>
    <row r="665" s="2" customFormat="1" ht="24.15" customHeight="1">
      <c r="A665" s="40"/>
      <c r="B665" s="41"/>
      <c r="C665" s="229" t="s">
        <v>1227</v>
      </c>
      <c r="D665" s="229" t="s">
        <v>225</v>
      </c>
      <c r="E665" s="230" t="s">
        <v>4567</v>
      </c>
      <c r="F665" s="231" t="s">
        <v>4568</v>
      </c>
      <c r="G665" s="232" t="s">
        <v>477</v>
      </c>
      <c r="H665" s="233">
        <v>6</v>
      </c>
      <c r="I665" s="234"/>
      <c r="J665" s="235">
        <f>ROUND(I665*H665,2)</f>
        <v>0</v>
      </c>
      <c r="K665" s="231" t="s">
        <v>229</v>
      </c>
      <c r="L665" s="46"/>
      <c r="M665" s="236" t="s">
        <v>1</v>
      </c>
      <c r="N665" s="237" t="s">
        <v>45</v>
      </c>
      <c r="O665" s="93"/>
      <c r="P665" s="238">
        <f>O665*H665</f>
        <v>0</v>
      </c>
      <c r="Q665" s="238">
        <v>4.0000000000000003E-05</v>
      </c>
      <c r="R665" s="238">
        <f>Q665*H665</f>
        <v>0.00024000000000000003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114</v>
      </c>
      <c r="AT665" s="240" t="s">
        <v>225</v>
      </c>
      <c r="AU665" s="240" t="s">
        <v>87</v>
      </c>
      <c r="AY665" s="19" t="s">
        <v>222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87</v>
      </c>
      <c r="BK665" s="241">
        <f>ROUND(I665*H665,2)</f>
        <v>0</v>
      </c>
      <c r="BL665" s="19" t="s">
        <v>114</v>
      </c>
      <c r="BM665" s="240" t="s">
        <v>4569</v>
      </c>
    </row>
    <row r="666" s="2" customFormat="1">
      <c r="A666" s="40"/>
      <c r="B666" s="41"/>
      <c r="C666" s="42"/>
      <c r="D666" s="242" t="s">
        <v>231</v>
      </c>
      <c r="E666" s="42"/>
      <c r="F666" s="243" t="s">
        <v>4570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231</v>
      </c>
      <c r="AU666" s="19" t="s">
        <v>87</v>
      </c>
    </row>
    <row r="667" s="2" customFormat="1" ht="24.15" customHeight="1">
      <c r="A667" s="40"/>
      <c r="B667" s="41"/>
      <c r="C667" s="229" t="s">
        <v>1236</v>
      </c>
      <c r="D667" s="229" t="s">
        <v>225</v>
      </c>
      <c r="E667" s="230" t="s">
        <v>4571</v>
      </c>
      <c r="F667" s="231" t="s">
        <v>4572</v>
      </c>
      <c r="G667" s="232" t="s">
        <v>477</v>
      </c>
      <c r="H667" s="233">
        <v>3</v>
      </c>
      <c r="I667" s="234"/>
      <c r="J667" s="235">
        <f>ROUND(I667*H667,2)</f>
        <v>0</v>
      </c>
      <c r="K667" s="231" t="s">
        <v>229</v>
      </c>
      <c r="L667" s="46"/>
      <c r="M667" s="236" t="s">
        <v>1</v>
      </c>
      <c r="N667" s="237" t="s">
        <v>45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114</v>
      </c>
      <c r="AT667" s="240" t="s">
        <v>225</v>
      </c>
      <c r="AU667" s="240" t="s">
        <v>87</v>
      </c>
      <c r="AY667" s="19" t="s">
        <v>222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87</v>
      </c>
      <c r="BK667" s="241">
        <f>ROUND(I667*H667,2)</f>
        <v>0</v>
      </c>
      <c r="BL667" s="19" t="s">
        <v>114</v>
      </c>
      <c r="BM667" s="240" t="s">
        <v>4573</v>
      </c>
    </row>
    <row r="668" s="2" customFormat="1">
      <c r="A668" s="40"/>
      <c r="B668" s="41"/>
      <c r="C668" s="42"/>
      <c r="D668" s="242" t="s">
        <v>231</v>
      </c>
      <c r="E668" s="42"/>
      <c r="F668" s="243" t="s">
        <v>4574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231</v>
      </c>
      <c r="AU668" s="19" t="s">
        <v>87</v>
      </c>
    </row>
    <row r="669" s="2" customFormat="1" ht="24.15" customHeight="1">
      <c r="A669" s="40"/>
      <c r="B669" s="41"/>
      <c r="C669" s="229" t="s">
        <v>1134</v>
      </c>
      <c r="D669" s="229" t="s">
        <v>225</v>
      </c>
      <c r="E669" s="230" t="s">
        <v>2837</v>
      </c>
      <c r="F669" s="231" t="s">
        <v>2838</v>
      </c>
      <c r="G669" s="232" t="s">
        <v>329</v>
      </c>
      <c r="H669" s="233">
        <v>0.017999999999999999</v>
      </c>
      <c r="I669" s="234"/>
      <c r="J669" s="235">
        <f>ROUND(I669*H669,2)</f>
        <v>0</v>
      </c>
      <c r="K669" s="231" t="s">
        <v>229</v>
      </c>
      <c r="L669" s="46"/>
      <c r="M669" s="236" t="s">
        <v>1</v>
      </c>
      <c r="N669" s="237" t="s">
        <v>45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267</v>
      </c>
      <c r="AT669" s="240" t="s">
        <v>225</v>
      </c>
      <c r="AU669" s="240" t="s">
        <v>87</v>
      </c>
      <c r="AY669" s="19" t="s">
        <v>222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87</v>
      </c>
      <c r="BK669" s="241">
        <f>ROUND(I669*H669,2)</f>
        <v>0</v>
      </c>
      <c r="BL669" s="19" t="s">
        <v>267</v>
      </c>
      <c r="BM669" s="240" t="s">
        <v>4575</v>
      </c>
    </row>
    <row r="670" s="2" customFormat="1">
      <c r="A670" s="40"/>
      <c r="B670" s="41"/>
      <c r="C670" s="42"/>
      <c r="D670" s="242" t="s">
        <v>231</v>
      </c>
      <c r="E670" s="42"/>
      <c r="F670" s="243" t="s">
        <v>2840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231</v>
      </c>
      <c r="AU670" s="19" t="s">
        <v>87</v>
      </c>
    </row>
    <row r="671" s="12" customFormat="1" ht="25.92" customHeight="1">
      <c r="A671" s="12"/>
      <c r="B671" s="213"/>
      <c r="C671" s="214"/>
      <c r="D671" s="215" t="s">
        <v>79</v>
      </c>
      <c r="E671" s="216" t="s">
        <v>4576</v>
      </c>
      <c r="F671" s="216" t="s">
        <v>4577</v>
      </c>
      <c r="G671" s="214"/>
      <c r="H671" s="214"/>
      <c r="I671" s="217"/>
      <c r="J671" s="218">
        <f>BK671</f>
        <v>0</v>
      </c>
      <c r="K671" s="214"/>
      <c r="L671" s="219"/>
      <c r="M671" s="220"/>
      <c r="N671" s="221"/>
      <c r="O671" s="221"/>
      <c r="P671" s="222">
        <f>SUM(P672:P691)</f>
        <v>0</v>
      </c>
      <c r="Q671" s="221"/>
      <c r="R671" s="222">
        <f>SUM(R672:R691)</f>
        <v>0.013301500000000001</v>
      </c>
      <c r="S671" s="221"/>
      <c r="T671" s="223">
        <f>SUM(T672:T691)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87</v>
      </c>
      <c r="AT671" s="225" t="s">
        <v>79</v>
      </c>
      <c r="AU671" s="225" t="s">
        <v>80</v>
      </c>
      <c r="AY671" s="224" t="s">
        <v>222</v>
      </c>
      <c r="BK671" s="226">
        <f>SUM(BK672:BK691)</f>
        <v>0</v>
      </c>
    </row>
    <row r="672" s="2" customFormat="1" ht="24.15" customHeight="1">
      <c r="A672" s="40"/>
      <c r="B672" s="41"/>
      <c r="C672" s="229" t="s">
        <v>1249</v>
      </c>
      <c r="D672" s="229" t="s">
        <v>225</v>
      </c>
      <c r="E672" s="230" t="s">
        <v>4578</v>
      </c>
      <c r="F672" s="231" t="s">
        <v>4579</v>
      </c>
      <c r="G672" s="232" t="s">
        <v>526</v>
      </c>
      <c r="H672" s="233">
        <v>29</v>
      </c>
      <c r="I672" s="234"/>
      <c r="J672" s="235">
        <f>ROUND(I672*H672,2)</f>
        <v>0</v>
      </c>
      <c r="K672" s="231" t="s">
        <v>229</v>
      </c>
      <c r="L672" s="46"/>
      <c r="M672" s="236" t="s">
        <v>1</v>
      </c>
      <c r="N672" s="237" t="s">
        <v>45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114</v>
      </c>
      <c r="AT672" s="240" t="s">
        <v>225</v>
      </c>
      <c r="AU672" s="240" t="s">
        <v>87</v>
      </c>
      <c r="AY672" s="19" t="s">
        <v>222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87</v>
      </c>
      <c r="BK672" s="241">
        <f>ROUND(I672*H672,2)</f>
        <v>0</v>
      </c>
      <c r="BL672" s="19" t="s">
        <v>114</v>
      </c>
      <c r="BM672" s="240" t="s">
        <v>4580</v>
      </c>
    </row>
    <row r="673" s="2" customFormat="1">
      <c r="A673" s="40"/>
      <c r="B673" s="41"/>
      <c r="C673" s="42"/>
      <c r="D673" s="242" t="s">
        <v>231</v>
      </c>
      <c r="E673" s="42"/>
      <c r="F673" s="243" t="s">
        <v>4581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231</v>
      </c>
      <c r="AU673" s="19" t="s">
        <v>87</v>
      </c>
    </row>
    <row r="674" s="2" customFormat="1">
      <c r="A674" s="40"/>
      <c r="B674" s="41"/>
      <c r="C674" s="42"/>
      <c r="D674" s="249" t="s">
        <v>1184</v>
      </c>
      <c r="E674" s="42"/>
      <c r="F674" s="314" t="s">
        <v>4582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1184</v>
      </c>
      <c r="AU674" s="19" t="s">
        <v>87</v>
      </c>
    </row>
    <row r="675" s="14" customFormat="1">
      <c r="A675" s="14"/>
      <c r="B675" s="258"/>
      <c r="C675" s="259"/>
      <c r="D675" s="249" t="s">
        <v>233</v>
      </c>
      <c r="E675" s="260" t="s">
        <v>1</v>
      </c>
      <c r="F675" s="261" t="s">
        <v>4583</v>
      </c>
      <c r="G675" s="259"/>
      <c r="H675" s="262">
        <v>29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233</v>
      </c>
      <c r="AU675" s="268" t="s">
        <v>87</v>
      </c>
      <c r="AV675" s="14" t="s">
        <v>89</v>
      </c>
      <c r="AW675" s="14" t="s">
        <v>35</v>
      </c>
      <c r="AX675" s="14" t="s">
        <v>80</v>
      </c>
      <c r="AY675" s="268" t="s">
        <v>222</v>
      </c>
    </row>
    <row r="676" s="15" customFormat="1">
      <c r="A676" s="15"/>
      <c r="B676" s="269"/>
      <c r="C676" s="270"/>
      <c r="D676" s="249" t="s">
        <v>233</v>
      </c>
      <c r="E676" s="271" t="s">
        <v>1</v>
      </c>
      <c r="F676" s="272" t="s">
        <v>242</v>
      </c>
      <c r="G676" s="270"/>
      <c r="H676" s="273">
        <v>29</v>
      </c>
      <c r="I676" s="274"/>
      <c r="J676" s="270"/>
      <c r="K676" s="270"/>
      <c r="L676" s="275"/>
      <c r="M676" s="276"/>
      <c r="N676" s="277"/>
      <c r="O676" s="277"/>
      <c r="P676" s="277"/>
      <c r="Q676" s="277"/>
      <c r="R676" s="277"/>
      <c r="S676" s="277"/>
      <c r="T676" s="27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9" t="s">
        <v>233</v>
      </c>
      <c r="AU676" s="279" t="s">
        <v>87</v>
      </c>
      <c r="AV676" s="15" t="s">
        <v>114</v>
      </c>
      <c r="AW676" s="15" t="s">
        <v>35</v>
      </c>
      <c r="AX676" s="15" t="s">
        <v>87</v>
      </c>
      <c r="AY676" s="279" t="s">
        <v>222</v>
      </c>
    </row>
    <row r="677" s="2" customFormat="1" ht="24.15" customHeight="1">
      <c r="A677" s="40"/>
      <c r="B677" s="41"/>
      <c r="C677" s="280" t="s">
        <v>924</v>
      </c>
      <c r="D677" s="280" t="s">
        <v>367</v>
      </c>
      <c r="E677" s="281" t="s">
        <v>4584</v>
      </c>
      <c r="F677" s="282" t="s">
        <v>4585</v>
      </c>
      <c r="G677" s="283" t="s">
        <v>526</v>
      </c>
      <c r="H677" s="284">
        <v>30.449999999999999</v>
      </c>
      <c r="I677" s="285"/>
      <c r="J677" s="286">
        <f>ROUND(I677*H677,2)</f>
        <v>0</v>
      </c>
      <c r="K677" s="282" t="s">
        <v>229</v>
      </c>
      <c r="L677" s="287"/>
      <c r="M677" s="288" t="s">
        <v>1</v>
      </c>
      <c r="N677" s="289" t="s">
        <v>45</v>
      </c>
      <c r="O677" s="93"/>
      <c r="P677" s="238">
        <f>O677*H677</f>
        <v>0</v>
      </c>
      <c r="Q677" s="238">
        <v>0.00027</v>
      </c>
      <c r="R677" s="238">
        <f>Q677*H677</f>
        <v>0.0082214999999999996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299</v>
      </c>
      <c r="AT677" s="240" t="s">
        <v>367</v>
      </c>
      <c r="AU677" s="240" t="s">
        <v>87</v>
      </c>
      <c r="AY677" s="19" t="s">
        <v>222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87</v>
      </c>
      <c r="BK677" s="241">
        <f>ROUND(I677*H677,2)</f>
        <v>0</v>
      </c>
      <c r="BL677" s="19" t="s">
        <v>114</v>
      </c>
      <c r="BM677" s="240" t="s">
        <v>4586</v>
      </c>
    </row>
    <row r="678" s="13" customFormat="1">
      <c r="A678" s="13"/>
      <c r="B678" s="247"/>
      <c r="C678" s="248"/>
      <c r="D678" s="249" t="s">
        <v>233</v>
      </c>
      <c r="E678" s="250" t="s">
        <v>1</v>
      </c>
      <c r="F678" s="251" t="s">
        <v>4587</v>
      </c>
      <c r="G678" s="248"/>
      <c r="H678" s="250" t="s">
        <v>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7" t="s">
        <v>233</v>
      </c>
      <c r="AU678" s="257" t="s">
        <v>87</v>
      </c>
      <c r="AV678" s="13" t="s">
        <v>87</v>
      </c>
      <c r="AW678" s="13" t="s">
        <v>35</v>
      </c>
      <c r="AX678" s="13" t="s">
        <v>80</v>
      </c>
      <c r="AY678" s="257" t="s">
        <v>222</v>
      </c>
    </row>
    <row r="679" s="14" customFormat="1">
      <c r="A679" s="14"/>
      <c r="B679" s="258"/>
      <c r="C679" s="259"/>
      <c r="D679" s="249" t="s">
        <v>233</v>
      </c>
      <c r="E679" s="260" t="s">
        <v>1</v>
      </c>
      <c r="F679" s="261" t="s">
        <v>1693</v>
      </c>
      <c r="G679" s="259"/>
      <c r="H679" s="262">
        <v>9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8" t="s">
        <v>233</v>
      </c>
      <c r="AU679" s="268" t="s">
        <v>87</v>
      </c>
      <c r="AV679" s="14" t="s">
        <v>89</v>
      </c>
      <c r="AW679" s="14" t="s">
        <v>35</v>
      </c>
      <c r="AX679" s="14" t="s">
        <v>80</v>
      </c>
      <c r="AY679" s="268" t="s">
        <v>222</v>
      </c>
    </row>
    <row r="680" s="13" customFormat="1">
      <c r="A680" s="13"/>
      <c r="B680" s="247"/>
      <c r="C680" s="248"/>
      <c r="D680" s="249" t="s">
        <v>233</v>
      </c>
      <c r="E680" s="250" t="s">
        <v>1</v>
      </c>
      <c r="F680" s="251" t="s">
        <v>4588</v>
      </c>
      <c r="G680" s="248"/>
      <c r="H680" s="250" t="s">
        <v>1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7" t="s">
        <v>233</v>
      </c>
      <c r="AU680" s="257" t="s">
        <v>87</v>
      </c>
      <c r="AV680" s="13" t="s">
        <v>87</v>
      </c>
      <c r="AW680" s="13" t="s">
        <v>35</v>
      </c>
      <c r="AX680" s="13" t="s">
        <v>80</v>
      </c>
      <c r="AY680" s="257" t="s">
        <v>222</v>
      </c>
    </row>
    <row r="681" s="14" customFormat="1">
      <c r="A681" s="14"/>
      <c r="B681" s="258"/>
      <c r="C681" s="259"/>
      <c r="D681" s="249" t="s">
        <v>233</v>
      </c>
      <c r="E681" s="260" t="s">
        <v>1</v>
      </c>
      <c r="F681" s="261" t="s">
        <v>2374</v>
      </c>
      <c r="G681" s="259"/>
      <c r="H681" s="262">
        <v>20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233</v>
      </c>
      <c r="AU681" s="268" t="s">
        <v>87</v>
      </c>
      <c r="AV681" s="14" t="s">
        <v>89</v>
      </c>
      <c r="AW681" s="14" t="s">
        <v>35</v>
      </c>
      <c r="AX681" s="14" t="s">
        <v>80</v>
      </c>
      <c r="AY681" s="268" t="s">
        <v>222</v>
      </c>
    </row>
    <row r="682" s="15" customFormat="1">
      <c r="A682" s="15"/>
      <c r="B682" s="269"/>
      <c r="C682" s="270"/>
      <c r="D682" s="249" t="s">
        <v>233</v>
      </c>
      <c r="E682" s="271" t="s">
        <v>1</v>
      </c>
      <c r="F682" s="272" t="s">
        <v>242</v>
      </c>
      <c r="G682" s="270"/>
      <c r="H682" s="273">
        <v>29</v>
      </c>
      <c r="I682" s="274"/>
      <c r="J682" s="270"/>
      <c r="K682" s="270"/>
      <c r="L682" s="275"/>
      <c r="M682" s="276"/>
      <c r="N682" s="277"/>
      <c r="O682" s="277"/>
      <c r="P682" s="277"/>
      <c r="Q682" s="277"/>
      <c r="R682" s="277"/>
      <c r="S682" s="277"/>
      <c r="T682" s="27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9" t="s">
        <v>233</v>
      </c>
      <c r="AU682" s="279" t="s">
        <v>87</v>
      </c>
      <c r="AV682" s="15" t="s">
        <v>114</v>
      </c>
      <c r="AW682" s="15" t="s">
        <v>35</v>
      </c>
      <c r="AX682" s="15" t="s">
        <v>80</v>
      </c>
      <c r="AY682" s="279" t="s">
        <v>222</v>
      </c>
    </row>
    <row r="683" s="14" customFormat="1">
      <c r="A683" s="14"/>
      <c r="B683" s="258"/>
      <c r="C683" s="259"/>
      <c r="D683" s="249" t="s">
        <v>233</v>
      </c>
      <c r="E683" s="260" t="s">
        <v>1</v>
      </c>
      <c r="F683" s="261" t="s">
        <v>4589</v>
      </c>
      <c r="G683" s="259"/>
      <c r="H683" s="262">
        <v>30.449999999999999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233</v>
      </c>
      <c r="AU683" s="268" t="s">
        <v>87</v>
      </c>
      <c r="AV683" s="14" t="s">
        <v>89</v>
      </c>
      <c r="AW683" s="14" t="s">
        <v>35</v>
      </c>
      <c r="AX683" s="14" t="s">
        <v>87</v>
      </c>
      <c r="AY683" s="268" t="s">
        <v>222</v>
      </c>
    </row>
    <row r="684" s="2" customFormat="1" ht="24.15" customHeight="1">
      <c r="A684" s="40"/>
      <c r="B684" s="41"/>
      <c r="C684" s="229" t="s">
        <v>1261</v>
      </c>
      <c r="D684" s="229" t="s">
        <v>225</v>
      </c>
      <c r="E684" s="230" t="s">
        <v>4590</v>
      </c>
      <c r="F684" s="231" t="s">
        <v>4591</v>
      </c>
      <c r="G684" s="232" t="s">
        <v>477</v>
      </c>
      <c r="H684" s="233">
        <v>1</v>
      </c>
      <c r="I684" s="234"/>
      <c r="J684" s="235">
        <f>ROUND(I684*H684,2)</f>
        <v>0</v>
      </c>
      <c r="K684" s="231" t="s">
        <v>229</v>
      </c>
      <c r="L684" s="46"/>
      <c r="M684" s="236" t="s">
        <v>1</v>
      </c>
      <c r="N684" s="237" t="s">
        <v>45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114</v>
      </c>
      <c r="AT684" s="240" t="s">
        <v>225</v>
      </c>
      <c r="AU684" s="240" t="s">
        <v>87</v>
      </c>
      <c r="AY684" s="19" t="s">
        <v>222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87</v>
      </c>
      <c r="BK684" s="241">
        <f>ROUND(I684*H684,2)</f>
        <v>0</v>
      </c>
      <c r="BL684" s="19" t="s">
        <v>114</v>
      </c>
      <c r="BM684" s="240" t="s">
        <v>4592</v>
      </c>
    </row>
    <row r="685" s="2" customFormat="1">
      <c r="A685" s="40"/>
      <c r="B685" s="41"/>
      <c r="C685" s="42"/>
      <c r="D685" s="242" t="s">
        <v>231</v>
      </c>
      <c r="E685" s="42"/>
      <c r="F685" s="243" t="s">
        <v>4593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231</v>
      </c>
      <c r="AU685" s="19" t="s">
        <v>87</v>
      </c>
    </row>
    <row r="686" s="2" customFormat="1" ht="24.15" customHeight="1">
      <c r="A686" s="40"/>
      <c r="B686" s="41"/>
      <c r="C686" s="280" t="s">
        <v>930</v>
      </c>
      <c r="D686" s="280" t="s">
        <v>367</v>
      </c>
      <c r="E686" s="281" t="s">
        <v>4594</v>
      </c>
      <c r="F686" s="282" t="s">
        <v>4595</v>
      </c>
      <c r="G686" s="283" t="s">
        <v>477</v>
      </c>
      <c r="H686" s="284">
        <v>1</v>
      </c>
      <c r="I686" s="285"/>
      <c r="J686" s="286">
        <f>ROUND(I686*H686,2)</f>
        <v>0</v>
      </c>
      <c r="K686" s="282" t="s">
        <v>229</v>
      </c>
      <c r="L686" s="287"/>
      <c r="M686" s="288" t="s">
        <v>1</v>
      </c>
      <c r="N686" s="289" t="s">
        <v>45</v>
      </c>
      <c r="O686" s="93"/>
      <c r="P686" s="238">
        <f>O686*H686</f>
        <v>0</v>
      </c>
      <c r="Q686" s="238">
        <v>0.0050000000000000001</v>
      </c>
      <c r="R686" s="238">
        <f>Q686*H686</f>
        <v>0.0050000000000000001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299</v>
      </c>
      <c r="AT686" s="240" t="s">
        <v>367</v>
      </c>
      <c r="AU686" s="240" t="s">
        <v>87</v>
      </c>
      <c r="AY686" s="19" t="s">
        <v>222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87</v>
      </c>
      <c r="BK686" s="241">
        <f>ROUND(I686*H686,2)</f>
        <v>0</v>
      </c>
      <c r="BL686" s="19" t="s">
        <v>114</v>
      </c>
      <c r="BM686" s="240" t="s">
        <v>4596</v>
      </c>
    </row>
    <row r="687" s="2" customFormat="1" ht="16.5" customHeight="1">
      <c r="A687" s="40"/>
      <c r="B687" s="41"/>
      <c r="C687" s="229" t="s">
        <v>1273</v>
      </c>
      <c r="D687" s="229" t="s">
        <v>225</v>
      </c>
      <c r="E687" s="230" t="s">
        <v>4597</v>
      </c>
      <c r="F687" s="231" t="s">
        <v>4598</v>
      </c>
      <c r="G687" s="232" t="s">
        <v>477</v>
      </c>
      <c r="H687" s="233">
        <v>2</v>
      </c>
      <c r="I687" s="234"/>
      <c r="J687" s="235">
        <f>ROUND(I687*H687,2)</f>
        <v>0</v>
      </c>
      <c r="K687" s="231" t="s">
        <v>229</v>
      </c>
      <c r="L687" s="46"/>
      <c r="M687" s="236" t="s">
        <v>1</v>
      </c>
      <c r="N687" s="237" t="s">
        <v>45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114</v>
      </c>
      <c r="AT687" s="240" t="s">
        <v>225</v>
      </c>
      <c r="AU687" s="240" t="s">
        <v>87</v>
      </c>
      <c r="AY687" s="19" t="s">
        <v>222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87</v>
      </c>
      <c r="BK687" s="241">
        <f>ROUND(I687*H687,2)</f>
        <v>0</v>
      </c>
      <c r="BL687" s="19" t="s">
        <v>114</v>
      </c>
      <c r="BM687" s="240" t="s">
        <v>4599</v>
      </c>
    </row>
    <row r="688" s="2" customFormat="1">
      <c r="A688" s="40"/>
      <c r="B688" s="41"/>
      <c r="C688" s="42"/>
      <c r="D688" s="242" t="s">
        <v>231</v>
      </c>
      <c r="E688" s="42"/>
      <c r="F688" s="243" t="s">
        <v>4600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231</v>
      </c>
      <c r="AU688" s="19" t="s">
        <v>87</v>
      </c>
    </row>
    <row r="689" s="2" customFormat="1" ht="33" customHeight="1">
      <c r="A689" s="40"/>
      <c r="B689" s="41"/>
      <c r="C689" s="280" t="s">
        <v>935</v>
      </c>
      <c r="D689" s="280" t="s">
        <v>367</v>
      </c>
      <c r="E689" s="281" t="s">
        <v>4601</v>
      </c>
      <c r="F689" s="282" t="s">
        <v>4602</v>
      </c>
      <c r="G689" s="283" t="s">
        <v>477</v>
      </c>
      <c r="H689" s="284">
        <v>2</v>
      </c>
      <c r="I689" s="285"/>
      <c r="J689" s="286">
        <f>ROUND(I689*H689,2)</f>
        <v>0</v>
      </c>
      <c r="K689" s="282" t="s">
        <v>229</v>
      </c>
      <c r="L689" s="287"/>
      <c r="M689" s="288" t="s">
        <v>1</v>
      </c>
      <c r="N689" s="289" t="s">
        <v>45</v>
      </c>
      <c r="O689" s="93"/>
      <c r="P689" s="238">
        <f>O689*H689</f>
        <v>0</v>
      </c>
      <c r="Q689" s="238">
        <v>4.0000000000000003E-05</v>
      </c>
      <c r="R689" s="238">
        <f>Q689*H689</f>
        <v>8.0000000000000007E-05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299</v>
      </c>
      <c r="AT689" s="240" t="s">
        <v>367</v>
      </c>
      <c r="AU689" s="240" t="s">
        <v>87</v>
      </c>
      <c r="AY689" s="19" t="s">
        <v>222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87</v>
      </c>
      <c r="BK689" s="241">
        <f>ROUND(I689*H689,2)</f>
        <v>0</v>
      </c>
      <c r="BL689" s="19" t="s">
        <v>114</v>
      </c>
      <c r="BM689" s="240" t="s">
        <v>4603</v>
      </c>
    </row>
    <row r="690" s="2" customFormat="1" ht="24.15" customHeight="1">
      <c r="A690" s="40"/>
      <c r="B690" s="41"/>
      <c r="C690" s="229" t="s">
        <v>1286</v>
      </c>
      <c r="D690" s="229" t="s">
        <v>225</v>
      </c>
      <c r="E690" s="230" t="s">
        <v>2837</v>
      </c>
      <c r="F690" s="231" t="s">
        <v>2838</v>
      </c>
      <c r="G690" s="232" t="s">
        <v>329</v>
      </c>
      <c r="H690" s="233">
        <v>0.0080000000000000002</v>
      </c>
      <c r="I690" s="234"/>
      <c r="J690" s="235">
        <f>ROUND(I690*H690,2)</f>
        <v>0</v>
      </c>
      <c r="K690" s="231" t="s">
        <v>229</v>
      </c>
      <c r="L690" s="46"/>
      <c r="M690" s="236" t="s">
        <v>1</v>
      </c>
      <c r="N690" s="237" t="s">
        <v>45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267</v>
      </c>
      <c r="AT690" s="240" t="s">
        <v>225</v>
      </c>
      <c r="AU690" s="240" t="s">
        <v>87</v>
      </c>
      <c r="AY690" s="19" t="s">
        <v>222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87</v>
      </c>
      <c r="BK690" s="241">
        <f>ROUND(I690*H690,2)</f>
        <v>0</v>
      </c>
      <c r="BL690" s="19" t="s">
        <v>267</v>
      </c>
      <c r="BM690" s="240" t="s">
        <v>4604</v>
      </c>
    </row>
    <row r="691" s="2" customFormat="1">
      <c r="A691" s="40"/>
      <c r="B691" s="41"/>
      <c r="C691" s="42"/>
      <c r="D691" s="242" t="s">
        <v>231</v>
      </c>
      <c r="E691" s="42"/>
      <c r="F691" s="243" t="s">
        <v>2840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231</v>
      </c>
      <c r="AU691" s="19" t="s">
        <v>87</v>
      </c>
    </row>
    <row r="692" s="12" customFormat="1" ht="25.92" customHeight="1">
      <c r="A692" s="12"/>
      <c r="B692" s="213"/>
      <c r="C692" s="214"/>
      <c r="D692" s="215" t="s">
        <v>79</v>
      </c>
      <c r="E692" s="216" t="s">
        <v>4605</v>
      </c>
      <c r="F692" s="216" t="s">
        <v>4606</v>
      </c>
      <c r="G692" s="214"/>
      <c r="H692" s="214"/>
      <c r="I692" s="217"/>
      <c r="J692" s="218">
        <f>BK692</f>
        <v>0</v>
      </c>
      <c r="K692" s="214"/>
      <c r="L692" s="219"/>
      <c r="M692" s="220"/>
      <c r="N692" s="221"/>
      <c r="O692" s="221"/>
      <c r="P692" s="222">
        <f>SUM(P693:P700)</f>
        <v>0</v>
      </c>
      <c r="Q692" s="221"/>
      <c r="R692" s="222">
        <f>SUM(R693:R700)</f>
        <v>0.00019000000000000001</v>
      </c>
      <c r="S692" s="221"/>
      <c r="T692" s="223">
        <f>SUM(T693:T700)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4" t="s">
        <v>87</v>
      </c>
      <c r="AT692" s="225" t="s">
        <v>79</v>
      </c>
      <c r="AU692" s="225" t="s">
        <v>80</v>
      </c>
      <c r="AY692" s="224" t="s">
        <v>222</v>
      </c>
      <c r="BK692" s="226">
        <f>SUM(BK693:BK700)</f>
        <v>0</v>
      </c>
    </row>
    <row r="693" s="2" customFormat="1" ht="16.5" customHeight="1">
      <c r="A693" s="40"/>
      <c r="B693" s="41"/>
      <c r="C693" s="229" t="s">
        <v>940</v>
      </c>
      <c r="D693" s="229" t="s">
        <v>225</v>
      </c>
      <c r="E693" s="230" t="s">
        <v>4607</v>
      </c>
      <c r="F693" s="231" t="s">
        <v>4608</v>
      </c>
      <c r="G693" s="232" t="s">
        <v>477</v>
      </c>
      <c r="H693" s="233">
        <v>1</v>
      </c>
      <c r="I693" s="234"/>
      <c r="J693" s="235">
        <f>ROUND(I693*H693,2)</f>
        <v>0</v>
      </c>
      <c r="K693" s="231" t="s">
        <v>229</v>
      </c>
      <c r="L693" s="46"/>
      <c r="M693" s="236" t="s">
        <v>1</v>
      </c>
      <c r="N693" s="237" t="s">
        <v>45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267</v>
      </c>
      <c r="AT693" s="240" t="s">
        <v>225</v>
      </c>
      <c r="AU693" s="240" t="s">
        <v>87</v>
      </c>
      <c r="AY693" s="19" t="s">
        <v>222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87</v>
      </c>
      <c r="BK693" s="241">
        <f>ROUND(I693*H693,2)</f>
        <v>0</v>
      </c>
      <c r="BL693" s="19" t="s">
        <v>267</v>
      </c>
      <c r="BM693" s="240" t="s">
        <v>1657</v>
      </c>
    </row>
    <row r="694" s="2" customFormat="1">
      <c r="A694" s="40"/>
      <c r="B694" s="41"/>
      <c r="C694" s="42"/>
      <c r="D694" s="242" t="s">
        <v>231</v>
      </c>
      <c r="E694" s="42"/>
      <c r="F694" s="243" t="s">
        <v>4609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231</v>
      </c>
      <c r="AU694" s="19" t="s">
        <v>87</v>
      </c>
    </row>
    <row r="695" s="13" customFormat="1">
      <c r="A695" s="13"/>
      <c r="B695" s="247"/>
      <c r="C695" s="248"/>
      <c r="D695" s="249" t="s">
        <v>233</v>
      </c>
      <c r="E695" s="250" t="s">
        <v>1</v>
      </c>
      <c r="F695" s="251" t="s">
        <v>234</v>
      </c>
      <c r="G695" s="248"/>
      <c r="H695" s="250" t="s">
        <v>1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7" t="s">
        <v>233</v>
      </c>
      <c r="AU695" s="257" t="s">
        <v>87</v>
      </c>
      <c r="AV695" s="13" t="s">
        <v>87</v>
      </c>
      <c r="AW695" s="13" t="s">
        <v>35</v>
      </c>
      <c r="AX695" s="13" t="s">
        <v>80</v>
      </c>
      <c r="AY695" s="257" t="s">
        <v>222</v>
      </c>
    </row>
    <row r="696" s="13" customFormat="1">
      <c r="A696" s="13"/>
      <c r="B696" s="247"/>
      <c r="C696" s="248"/>
      <c r="D696" s="249" t="s">
        <v>233</v>
      </c>
      <c r="E696" s="250" t="s">
        <v>1</v>
      </c>
      <c r="F696" s="251" t="s">
        <v>3702</v>
      </c>
      <c r="G696" s="248"/>
      <c r="H696" s="250" t="s">
        <v>1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7" t="s">
        <v>233</v>
      </c>
      <c r="AU696" s="257" t="s">
        <v>87</v>
      </c>
      <c r="AV696" s="13" t="s">
        <v>87</v>
      </c>
      <c r="AW696" s="13" t="s">
        <v>35</v>
      </c>
      <c r="AX696" s="13" t="s">
        <v>80</v>
      </c>
      <c r="AY696" s="257" t="s">
        <v>222</v>
      </c>
    </row>
    <row r="697" s="13" customFormat="1">
      <c r="A697" s="13"/>
      <c r="B697" s="247"/>
      <c r="C697" s="248"/>
      <c r="D697" s="249" t="s">
        <v>233</v>
      </c>
      <c r="E697" s="250" t="s">
        <v>1</v>
      </c>
      <c r="F697" s="251" t="s">
        <v>237</v>
      </c>
      <c r="G697" s="248"/>
      <c r="H697" s="250" t="s">
        <v>1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7" t="s">
        <v>233</v>
      </c>
      <c r="AU697" s="257" t="s">
        <v>87</v>
      </c>
      <c r="AV697" s="13" t="s">
        <v>87</v>
      </c>
      <c r="AW697" s="13" t="s">
        <v>35</v>
      </c>
      <c r="AX697" s="13" t="s">
        <v>80</v>
      </c>
      <c r="AY697" s="257" t="s">
        <v>222</v>
      </c>
    </row>
    <row r="698" s="14" customFormat="1">
      <c r="A698" s="14"/>
      <c r="B698" s="258"/>
      <c r="C698" s="259"/>
      <c r="D698" s="249" t="s">
        <v>233</v>
      </c>
      <c r="E698" s="260" t="s">
        <v>1</v>
      </c>
      <c r="F698" s="261" t="s">
        <v>1142</v>
      </c>
      <c r="G698" s="259"/>
      <c r="H698" s="262">
        <v>1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8" t="s">
        <v>233</v>
      </c>
      <c r="AU698" s="268" t="s">
        <v>87</v>
      </c>
      <c r="AV698" s="14" t="s">
        <v>89</v>
      </c>
      <c r="AW698" s="14" t="s">
        <v>35</v>
      </c>
      <c r="AX698" s="14" t="s">
        <v>80</v>
      </c>
      <c r="AY698" s="268" t="s">
        <v>222</v>
      </c>
    </row>
    <row r="699" s="15" customFormat="1">
      <c r="A699" s="15"/>
      <c r="B699" s="269"/>
      <c r="C699" s="270"/>
      <c r="D699" s="249" t="s">
        <v>233</v>
      </c>
      <c r="E699" s="271" t="s">
        <v>1</v>
      </c>
      <c r="F699" s="272" t="s">
        <v>242</v>
      </c>
      <c r="G699" s="270"/>
      <c r="H699" s="273">
        <v>1</v>
      </c>
      <c r="I699" s="274"/>
      <c r="J699" s="270"/>
      <c r="K699" s="270"/>
      <c r="L699" s="275"/>
      <c r="M699" s="276"/>
      <c r="N699" s="277"/>
      <c r="O699" s="277"/>
      <c r="P699" s="277"/>
      <c r="Q699" s="277"/>
      <c r="R699" s="277"/>
      <c r="S699" s="277"/>
      <c r="T699" s="27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9" t="s">
        <v>233</v>
      </c>
      <c r="AU699" s="279" t="s">
        <v>87</v>
      </c>
      <c r="AV699" s="15" t="s">
        <v>114</v>
      </c>
      <c r="AW699" s="15" t="s">
        <v>35</v>
      </c>
      <c r="AX699" s="15" t="s">
        <v>87</v>
      </c>
      <c r="AY699" s="279" t="s">
        <v>222</v>
      </c>
    </row>
    <row r="700" s="2" customFormat="1" ht="24.15" customHeight="1">
      <c r="A700" s="40"/>
      <c r="B700" s="41"/>
      <c r="C700" s="280" t="s">
        <v>1296</v>
      </c>
      <c r="D700" s="280" t="s">
        <v>367</v>
      </c>
      <c r="E700" s="281" t="s">
        <v>4610</v>
      </c>
      <c r="F700" s="282" t="s">
        <v>4611</v>
      </c>
      <c r="G700" s="283" t="s">
        <v>477</v>
      </c>
      <c r="H700" s="284">
        <v>1</v>
      </c>
      <c r="I700" s="285"/>
      <c r="J700" s="286">
        <f>ROUND(I700*H700,2)</f>
        <v>0</v>
      </c>
      <c r="K700" s="282" t="s">
        <v>229</v>
      </c>
      <c r="L700" s="287"/>
      <c r="M700" s="288" t="s">
        <v>1</v>
      </c>
      <c r="N700" s="289" t="s">
        <v>45</v>
      </c>
      <c r="O700" s="93"/>
      <c r="P700" s="238">
        <f>O700*H700</f>
        <v>0</v>
      </c>
      <c r="Q700" s="238">
        <v>0.00019000000000000001</v>
      </c>
      <c r="R700" s="238">
        <f>Q700*H700</f>
        <v>0.00019000000000000001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468</v>
      </c>
      <c r="AT700" s="240" t="s">
        <v>367</v>
      </c>
      <c r="AU700" s="240" t="s">
        <v>87</v>
      </c>
      <c r="AY700" s="19" t="s">
        <v>222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87</v>
      </c>
      <c r="BK700" s="241">
        <f>ROUND(I700*H700,2)</f>
        <v>0</v>
      </c>
      <c r="BL700" s="19" t="s">
        <v>267</v>
      </c>
      <c r="BM700" s="240" t="s">
        <v>1664</v>
      </c>
    </row>
    <row r="701" s="12" customFormat="1" ht="25.92" customHeight="1">
      <c r="A701" s="12"/>
      <c r="B701" s="213"/>
      <c r="C701" s="214"/>
      <c r="D701" s="215" t="s">
        <v>79</v>
      </c>
      <c r="E701" s="216" t="s">
        <v>4612</v>
      </c>
      <c r="F701" s="216" t="s">
        <v>4613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SUM(P702:P710)</f>
        <v>0</v>
      </c>
      <c r="Q701" s="221"/>
      <c r="R701" s="222">
        <f>SUM(R702:R710)</f>
        <v>0.00027999999999999998</v>
      </c>
      <c r="S701" s="221"/>
      <c r="T701" s="223">
        <f>SUM(T702:T710)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87</v>
      </c>
      <c r="AT701" s="225" t="s">
        <v>79</v>
      </c>
      <c r="AU701" s="225" t="s">
        <v>80</v>
      </c>
      <c r="AY701" s="224" t="s">
        <v>222</v>
      </c>
      <c r="BK701" s="226">
        <f>SUM(BK702:BK710)</f>
        <v>0</v>
      </c>
    </row>
    <row r="702" s="2" customFormat="1" ht="16.5" customHeight="1">
      <c r="A702" s="40"/>
      <c r="B702" s="41"/>
      <c r="C702" s="229" t="s">
        <v>944</v>
      </c>
      <c r="D702" s="229" t="s">
        <v>225</v>
      </c>
      <c r="E702" s="230" t="s">
        <v>4614</v>
      </c>
      <c r="F702" s="231" t="s">
        <v>4615</v>
      </c>
      <c r="G702" s="232" t="s">
        <v>477</v>
      </c>
      <c r="H702" s="233">
        <v>2</v>
      </c>
      <c r="I702" s="234"/>
      <c r="J702" s="235">
        <f>ROUND(I702*H702,2)</f>
        <v>0</v>
      </c>
      <c r="K702" s="231" t="s">
        <v>229</v>
      </c>
      <c r="L702" s="46"/>
      <c r="M702" s="236" t="s">
        <v>1</v>
      </c>
      <c r="N702" s="237" t="s">
        <v>45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267</v>
      </c>
      <c r="AT702" s="240" t="s">
        <v>225</v>
      </c>
      <c r="AU702" s="240" t="s">
        <v>87</v>
      </c>
      <c r="AY702" s="19" t="s">
        <v>222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87</v>
      </c>
      <c r="BK702" s="241">
        <f>ROUND(I702*H702,2)</f>
        <v>0</v>
      </c>
      <c r="BL702" s="19" t="s">
        <v>267</v>
      </c>
      <c r="BM702" s="240" t="s">
        <v>4616</v>
      </c>
    </row>
    <row r="703" s="2" customFormat="1">
      <c r="A703" s="40"/>
      <c r="B703" s="41"/>
      <c r="C703" s="42"/>
      <c r="D703" s="242" t="s">
        <v>231</v>
      </c>
      <c r="E703" s="42"/>
      <c r="F703" s="243" t="s">
        <v>4617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231</v>
      </c>
      <c r="AU703" s="19" t="s">
        <v>87</v>
      </c>
    </row>
    <row r="704" s="13" customFormat="1">
      <c r="A704" s="13"/>
      <c r="B704" s="247"/>
      <c r="C704" s="248"/>
      <c r="D704" s="249" t="s">
        <v>233</v>
      </c>
      <c r="E704" s="250" t="s">
        <v>1</v>
      </c>
      <c r="F704" s="251" t="s">
        <v>234</v>
      </c>
      <c r="G704" s="248"/>
      <c r="H704" s="250" t="s">
        <v>1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7" t="s">
        <v>233</v>
      </c>
      <c r="AU704" s="257" t="s">
        <v>87</v>
      </c>
      <c r="AV704" s="13" t="s">
        <v>87</v>
      </c>
      <c r="AW704" s="13" t="s">
        <v>35</v>
      </c>
      <c r="AX704" s="13" t="s">
        <v>80</v>
      </c>
      <c r="AY704" s="257" t="s">
        <v>222</v>
      </c>
    </row>
    <row r="705" s="13" customFormat="1">
      <c r="A705" s="13"/>
      <c r="B705" s="247"/>
      <c r="C705" s="248"/>
      <c r="D705" s="249" t="s">
        <v>233</v>
      </c>
      <c r="E705" s="250" t="s">
        <v>1</v>
      </c>
      <c r="F705" s="251" t="s">
        <v>3702</v>
      </c>
      <c r="G705" s="248"/>
      <c r="H705" s="250" t="s">
        <v>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7" t="s">
        <v>233</v>
      </c>
      <c r="AU705" s="257" t="s">
        <v>87</v>
      </c>
      <c r="AV705" s="13" t="s">
        <v>87</v>
      </c>
      <c r="AW705" s="13" t="s">
        <v>35</v>
      </c>
      <c r="AX705" s="13" t="s">
        <v>80</v>
      </c>
      <c r="AY705" s="257" t="s">
        <v>222</v>
      </c>
    </row>
    <row r="706" s="13" customFormat="1">
      <c r="A706" s="13"/>
      <c r="B706" s="247"/>
      <c r="C706" s="248"/>
      <c r="D706" s="249" t="s">
        <v>233</v>
      </c>
      <c r="E706" s="250" t="s">
        <v>1</v>
      </c>
      <c r="F706" s="251" t="s">
        <v>237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233</v>
      </c>
      <c r="AU706" s="257" t="s">
        <v>87</v>
      </c>
      <c r="AV706" s="13" t="s">
        <v>87</v>
      </c>
      <c r="AW706" s="13" t="s">
        <v>35</v>
      </c>
      <c r="AX706" s="13" t="s">
        <v>80</v>
      </c>
      <c r="AY706" s="257" t="s">
        <v>222</v>
      </c>
    </row>
    <row r="707" s="13" customFormat="1">
      <c r="A707" s="13"/>
      <c r="B707" s="247"/>
      <c r="C707" s="248"/>
      <c r="D707" s="249" t="s">
        <v>233</v>
      </c>
      <c r="E707" s="250" t="s">
        <v>1</v>
      </c>
      <c r="F707" s="251" t="s">
        <v>4618</v>
      </c>
      <c r="G707" s="248"/>
      <c r="H707" s="250" t="s">
        <v>1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7" t="s">
        <v>233</v>
      </c>
      <c r="AU707" s="257" t="s">
        <v>87</v>
      </c>
      <c r="AV707" s="13" t="s">
        <v>87</v>
      </c>
      <c r="AW707" s="13" t="s">
        <v>35</v>
      </c>
      <c r="AX707" s="13" t="s">
        <v>80</v>
      </c>
      <c r="AY707" s="257" t="s">
        <v>222</v>
      </c>
    </row>
    <row r="708" s="14" customFormat="1">
      <c r="A708" s="14"/>
      <c r="B708" s="258"/>
      <c r="C708" s="259"/>
      <c r="D708" s="249" t="s">
        <v>233</v>
      </c>
      <c r="E708" s="260" t="s">
        <v>1</v>
      </c>
      <c r="F708" s="261" t="s">
        <v>2946</v>
      </c>
      <c r="G708" s="259"/>
      <c r="H708" s="262">
        <v>2</v>
      </c>
      <c r="I708" s="263"/>
      <c r="J708" s="259"/>
      <c r="K708" s="259"/>
      <c r="L708" s="264"/>
      <c r="M708" s="265"/>
      <c r="N708" s="266"/>
      <c r="O708" s="266"/>
      <c r="P708" s="266"/>
      <c r="Q708" s="266"/>
      <c r="R708" s="266"/>
      <c r="S708" s="266"/>
      <c r="T708" s="26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8" t="s">
        <v>233</v>
      </c>
      <c r="AU708" s="268" t="s">
        <v>87</v>
      </c>
      <c r="AV708" s="14" t="s">
        <v>89</v>
      </c>
      <c r="AW708" s="14" t="s">
        <v>35</v>
      </c>
      <c r="AX708" s="14" t="s">
        <v>80</v>
      </c>
      <c r="AY708" s="268" t="s">
        <v>222</v>
      </c>
    </row>
    <row r="709" s="15" customFormat="1">
      <c r="A709" s="15"/>
      <c r="B709" s="269"/>
      <c r="C709" s="270"/>
      <c r="D709" s="249" t="s">
        <v>233</v>
      </c>
      <c r="E709" s="271" t="s">
        <v>1</v>
      </c>
      <c r="F709" s="272" t="s">
        <v>242</v>
      </c>
      <c r="G709" s="270"/>
      <c r="H709" s="273">
        <v>2</v>
      </c>
      <c r="I709" s="274"/>
      <c r="J709" s="270"/>
      <c r="K709" s="270"/>
      <c r="L709" s="275"/>
      <c r="M709" s="276"/>
      <c r="N709" s="277"/>
      <c r="O709" s="277"/>
      <c r="P709" s="277"/>
      <c r="Q709" s="277"/>
      <c r="R709" s="277"/>
      <c r="S709" s="277"/>
      <c r="T709" s="278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9" t="s">
        <v>233</v>
      </c>
      <c r="AU709" s="279" t="s">
        <v>87</v>
      </c>
      <c r="AV709" s="15" t="s">
        <v>114</v>
      </c>
      <c r="AW709" s="15" t="s">
        <v>35</v>
      </c>
      <c r="AX709" s="15" t="s">
        <v>87</v>
      </c>
      <c r="AY709" s="279" t="s">
        <v>222</v>
      </c>
    </row>
    <row r="710" s="2" customFormat="1" ht="16.5" customHeight="1">
      <c r="A710" s="40"/>
      <c r="B710" s="41"/>
      <c r="C710" s="280" t="s">
        <v>1308</v>
      </c>
      <c r="D710" s="280" t="s">
        <v>367</v>
      </c>
      <c r="E710" s="281" t="s">
        <v>4619</v>
      </c>
      <c r="F710" s="282" t="s">
        <v>4620</v>
      </c>
      <c r="G710" s="283" t="s">
        <v>477</v>
      </c>
      <c r="H710" s="284">
        <v>2</v>
      </c>
      <c r="I710" s="285"/>
      <c r="J710" s="286">
        <f>ROUND(I710*H710,2)</f>
        <v>0</v>
      </c>
      <c r="K710" s="282" t="s">
        <v>229</v>
      </c>
      <c r="L710" s="287"/>
      <c r="M710" s="288" t="s">
        <v>1</v>
      </c>
      <c r="N710" s="289" t="s">
        <v>45</v>
      </c>
      <c r="O710" s="93"/>
      <c r="P710" s="238">
        <f>O710*H710</f>
        <v>0</v>
      </c>
      <c r="Q710" s="238">
        <v>0.00013999999999999999</v>
      </c>
      <c r="R710" s="238">
        <f>Q710*H710</f>
        <v>0.00027999999999999998</v>
      </c>
      <c r="S710" s="238">
        <v>0</v>
      </c>
      <c r="T710" s="23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0" t="s">
        <v>299</v>
      </c>
      <c r="AT710" s="240" t="s">
        <v>367</v>
      </c>
      <c r="AU710" s="240" t="s">
        <v>87</v>
      </c>
      <c r="AY710" s="19" t="s">
        <v>222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9" t="s">
        <v>87</v>
      </c>
      <c r="BK710" s="241">
        <f>ROUND(I710*H710,2)</f>
        <v>0</v>
      </c>
      <c r="BL710" s="19" t="s">
        <v>114</v>
      </c>
      <c r="BM710" s="240" t="s">
        <v>4621</v>
      </c>
    </row>
    <row r="711" s="12" customFormat="1" ht="25.92" customHeight="1">
      <c r="A711" s="12"/>
      <c r="B711" s="213"/>
      <c r="C711" s="214"/>
      <c r="D711" s="215" t="s">
        <v>79</v>
      </c>
      <c r="E711" s="216" t="s">
        <v>4622</v>
      </c>
      <c r="F711" s="216" t="s">
        <v>4623</v>
      </c>
      <c r="G711" s="214"/>
      <c r="H711" s="214"/>
      <c r="I711" s="217"/>
      <c r="J711" s="218">
        <f>BK711</f>
        <v>0</v>
      </c>
      <c r="K711" s="214"/>
      <c r="L711" s="219"/>
      <c r="M711" s="220"/>
      <c r="N711" s="221"/>
      <c r="O711" s="221"/>
      <c r="P711" s="222">
        <f>SUM(P712:P785)</f>
        <v>0</v>
      </c>
      <c r="Q711" s="221"/>
      <c r="R711" s="222">
        <f>SUM(R712:R785)</f>
        <v>0.018822499999999995</v>
      </c>
      <c r="S711" s="221"/>
      <c r="T711" s="223">
        <f>SUM(T712:T785)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87</v>
      </c>
      <c r="AT711" s="225" t="s">
        <v>79</v>
      </c>
      <c r="AU711" s="225" t="s">
        <v>80</v>
      </c>
      <c r="AY711" s="224" t="s">
        <v>222</v>
      </c>
      <c r="BK711" s="226">
        <f>SUM(BK712:BK785)</f>
        <v>0</v>
      </c>
    </row>
    <row r="712" s="2" customFormat="1" ht="24.15" customHeight="1">
      <c r="A712" s="40"/>
      <c r="B712" s="41"/>
      <c r="C712" s="229" t="s">
        <v>949</v>
      </c>
      <c r="D712" s="229" t="s">
        <v>225</v>
      </c>
      <c r="E712" s="230" t="s">
        <v>4187</v>
      </c>
      <c r="F712" s="231" t="s">
        <v>4188</v>
      </c>
      <c r="G712" s="232" t="s">
        <v>526</v>
      </c>
      <c r="H712" s="233">
        <v>22.5</v>
      </c>
      <c r="I712" s="234"/>
      <c r="J712" s="235">
        <f>ROUND(I712*H712,2)</f>
        <v>0</v>
      </c>
      <c r="K712" s="231" t="s">
        <v>229</v>
      </c>
      <c r="L712" s="46"/>
      <c r="M712" s="236" t="s">
        <v>1</v>
      </c>
      <c r="N712" s="237" t="s">
        <v>45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114</v>
      </c>
      <c r="AT712" s="240" t="s">
        <v>225</v>
      </c>
      <c r="AU712" s="240" t="s">
        <v>87</v>
      </c>
      <c r="AY712" s="19" t="s">
        <v>222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87</v>
      </c>
      <c r="BK712" s="241">
        <f>ROUND(I712*H712,2)</f>
        <v>0</v>
      </c>
      <c r="BL712" s="19" t="s">
        <v>114</v>
      </c>
      <c r="BM712" s="240" t="s">
        <v>4624</v>
      </c>
    </row>
    <row r="713" s="2" customFormat="1">
      <c r="A713" s="40"/>
      <c r="B713" s="41"/>
      <c r="C713" s="42"/>
      <c r="D713" s="242" t="s">
        <v>231</v>
      </c>
      <c r="E713" s="42"/>
      <c r="F713" s="243" t="s">
        <v>4189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231</v>
      </c>
      <c r="AU713" s="19" t="s">
        <v>87</v>
      </c>
    </row>
    <row r="714" s="13" customFormat="1">
      <c r="A714" s="13"/>
      <c r="B714" s="247"/>
      <c r="C714" s="248"/>
      <c r="D714" s="249" t="s">
        <v>233</v>
      </c>
      <c r="E714" s="250" t="s">
        <v>1</v>
      </c>
      <c r="F714" s="251" t="s">
        <v>234</v>
      </c>
      <c r="G714" s="248"/>
      <c r="H714" s="250" t="s">
        <v>1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7" t="s">
        <v>233</v>
      </c>
      <c r="AU714" s="257" t="s">
        <v>87</v>
      </c>
      <c r="AV714" s="13" t="s">
        <v>87</v>
      </c>
      <c r="AW714" s="13" t="s">
        <v>35</v>
      </c>
      <c r="AX714" s="13" t="s">
        <v>80</v>
      </c>
      <c r="AY714" s="257" t="s">
        <v>222</v>
      </c>
    </row>
    <row r="715" s="13" customFormat="1">
      <c r="A715" s="13"/>
      <c r="B715" s="247"/>
      <c r="C715" s="248"/>
      <c r="D715" s="249" t="s">
        <v>233</v>
      </c>
      <c r="E715" s="250" t="s">
        <v>1</v>
      </c>
      <c r="F715" s="251" t="s">
        <v>3702</v>
      </c>
      <c r="G715" s="248"/>
      <c r="H715" s="250" t="s">
        <v>1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7" t="s">
        <v>233</v>
      </c>
      <c r="AU715" s="257" t="s">
        <v>87</v>
      </c>
      <c r="AV715" s="13" t="s">
        <v>87</v>
      </c>
      <c r="AW715" s="13" t="s">
        <v>35</v>
      </c>
      <c r="AX715" s="13" t="s">
        <v>80</v>
      </c>
      <c r="AY715" s="257" t="s">
        <v>222</v>
      </c>
    </row>
    <row r="716" s="13" customFormat="1">
      <c r="A716" s="13"/>
      <c r="B716" s="247"/>
      <c r="C716" s="248"/>
      <c r="D716" s="249" t="s">
        <v>233</v>
      </c>
      <c r="E716" s="250" t="s">
        <v>1</v>
      </c>
      <c r="F716" s="251" t="s">
        <v>237</v>
      </c>
      <c r="G716" s="248"/>
      <c r="H716" s="250" t="s">
        <v>1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7" t="s">
        <v>233</v>
      </c>
      <c r="AU716" s="257" t="s">
        <v>87</v>
      </c>
      <c r="AV716" s="13" t="s">
        <v>87</v>
      </c>
      <c r="AW716" s="13" t="s">
        <v>35</v>
      </c>
      <c r="AX716" s="13" t="s">
        <v>80</v>
      </c>
      <c r="AY716" s="257" t="s">
        <v>222</v>
      </c>
    </row>
    <row r="717" s="14" customFormat="1">
      <c r="A717" s="14"/>
      <c r="B717" s="258"/>
      <c r="C717" s="259"/>
      <c r="D717" s="249" t="s">
        <v>233</v>
      </c>
      <c r="E717" s="260" t="s">
        <v>1</v>
      </c>
      <c r="F717" s="261" t="s">
        <v>4625</v>
      </c>
      <c r="G717" s="259"/>
      <c r="H717" s="262">
        <v>22.5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8" t="s">
        <v>233</v>
      </c>
      <c r="AU717" s="268" t="s">
        <v>87</v>
      </c>
      <c r="AV717" s="14" t="s">
        <v>89</v>
      </c>
      <c r="AW717" s="14" t="s">
        <v>35</v>
      </c>
      <c r="AX717" s="14" t="s">
        <v>80</v>
      </c>
      <c r="AY717" s="268" t="s">
        <v>222</v>
      </c>
    </row>
    <row r="718" s="15" customFormat="1">
      <c r="A718" s="15"/>
      <c r="B718" s="269"/>
      <c r="C718" s="270"/>
      <c r="D718" s="249" t="s">
        <v>233</v>
      </c>
      <c r="E718" s="271" t="s">
        <v>1</v>
      </c>
      <c r="F718" s="272" t="s">
        <v>242</v>
      </c>
      <c r="G718" s="270"/>
      <c r="H718" s="273">
        <v>22.5</v>
      </c>
      <c r="I718" s="274"/>
      <c r="J718" s="270"/>
      <c r="K718" s="270"/>
      <c r="L718" s="275"/>
      <c r="M718" s="276"/>
      <c r="N718" s="277"/>
      <c r="O718" s="277"/>
      <c r="P718" s="277"/>
      <c r="Q718" s="277"/>
      <c r="R718" s="277"/>
      <c r="S718" s="277"/>
      <c r="T718" s="27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9" t="s">
        <v>233</v>
      </c>
      <c r="AU718" s="279" t="s">
        <v>87</v>
      </c>
      <c r="AV718" s="15" t="s">
        <v>114</v>
      </c>
      <c r="AW718" s="15" t="s">
        <v>35</v>
      </c>
      <c r="AX718" s="15" t="s">
        <v>87</v>
      </c>
      <c r="AY718" s="279" t="s">
        <v>222</v>
      </c>
    </row>
    <row r="719" s="2" customFormat="1" ht="24.15" customHeight="1">
      <c r="A719" s="40"/>
      <c r="B719" s="41"/>
      <c r="C719" s="280" t="s">
        <v>1319</v>
      </c>
      <c r="D719" s="280" t="s">
        <v>367</v>
      </c>
      <c r="E719" s="281" t="s">
        <v>4191</v>
      </c>
      <c r="F719" s="282" t="s">
        <v>4192</v>
      </c>
      <c r="G719" s="283" t="s">
        <v>526</v>
      </c>
      <c r="H719" s="284">
        <v>23.625</v>
      </c>
      <c r="I719" s="285"/>
      <c r="J719" s="286">
        <f>ROUND(I719*H719,2)</f>
        <v>0</v>
      </c>
      <c r="K719" s="282" t="s">
        <v>229</v>
      </c>
      <c r="L719" s="287"/>
      <c r="M719" s="288" t="s">
        <v>1</v>
      </c>
      <c r="N719" s="289" t="s">
        <v>45</v>
      </c>
      <c r="O719" s="93"/>
      <c r="P719" s="238">
        <f>O719*H719</f>
        <v>0</v>
      </c>
      <c r="Q719" s="238">
        <v>0.00027999999999999998</v>
      </c>
      <c r="R719" s="238">
        <f>Q719*H719</f>
        <v>0.0066149999999999994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299</v>
      </c>
      <c r="AT719" s="240" t="s">
        <v>367</v>
      </c>
      <c r="AU719" s="240" t="s">
        <v>87</v>
      </c>
      <c r="AY719" s="19" t="s">
        <v>222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87</v>
      </c>
      <c r="BK719" s="241">
        <f>ROUND(I719*H719,2)</f>
        <v>0</v>
      </c>
      <c r="BL719" s="19" t="s">
        <v>114</v>
      </c>
      <c r="BM719" s="240" t="s">
        <v>4626</v>
      </c>
    </row>
    <row r="720" s="14" customFormat="1">
      <c r="A720" s="14"/>
      <c r="B720" s="258"/>
      <c r="C720" s="259"/>
      <c r="D720" s="249" t="s">
        <v>233</v>
      </c>
      <c r="E720" s="260" t="s">
        <v>1</v>
      </c>
      <c r="F720" s="261" t="s">
        <v>4627</v>
      </c>
      <c r="G720" s="259"/>
      <c r="H720" s="262">
        <v>22.5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233</v>
      </c>
      <c r="AU720" s="268" t="s">
        <v>87</v>
      </c>
      <c r="AV720" s="14" t="s">
        <v>89</v>
      </c>
      <c r="AW720" s="14" t="s">
        <v>35</v>
      </c>
      <c r="AX720" s="14" t="s">
        <v>80</v>
      </c>
      <c r="AY720" s="268" t="s">
        <v>222</v>
      </c>
    </row>
    <row r="721" s="15" customFormat="1">
      <c r="A721" s="15"/>
      <c r="B721" s="269"/>
      <c r="C721" s="270"/>
      <c r="D721" s="249" t="s">
        <v>233</v>
      </c>
      <c r="E721" s="271" t="s">
        <v>1</v>
      </c>
      <c r="F721" s="272" t="s">
        <v>242</v>
      </c>
      <c r="G721" s="270"/>
      <c r="H721" s="273">
        <v>22.5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233</v>
      </c>
      <c r="AU721" s="279" t="s">
        <v>87</v>
      </c>
      <c r="AV721" s="15" t="s">
        <v>114</v>
      </c>
      <c r="AW721" s="15" t="s">
        <v>35</v>
      </c>
      <c r="AX721" s="15" t="s">
        <v>80</v>
      </c>
      <c r="AY721" s="279" t="s">
        <v>222</v>
      </c>
    </row>
    <row r="722" s="14" customFormat="1">
      <c r="A722" s="14"/>
      <c r="B722" s="258"/>
      <c r="C722" s="259"/>
      <c r="D722" s="249" t="s">
        <v>233</v>
      </c>
      <c r="E722" s="260" t="s">
        <v>1</v>
      </c>
      <c r="F722" s="261" t="s">
        <v>4628</v>
      </c>
      <c r="G722" s="259"/>
      <c r="H722" s="262">
        <v>23.625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233</v>
      </c>
      <c r="AU722" s="268" t="s">
        <v>87</v>
      </c>
      <c r="AV722" s="14" t="s">
        <v>89</v>
      </c>
      <c r="AW722" s="14" t="s">
        <v>35</v>
      </c>
      <c r="AX722" s="14" t="s">
        <v>87</v>
      </c>
      <c r="AY722" s="268" t="s">
        <v>222</v>
      </c>
    </row>
    <row r="723" s="2" customFormat="1" ht="21.75" customHeight="1">
      <c r="A723" s="40"/>
      <c r="B723" s="41"/>
      <c r="C723" s="229" t="s">
        <v>953</v>
      </c>
      <c r="D723" s="229" t="s">
        <v>225</v>
      </c>
      <c r="E723" s="230" t="s">
        <v>4194</v>
      </c>
      <c r="F723" s="231" t="s">
        <v>4195</v>
      </c>
      <c r="G723" s="232" t="s">
        <v>477</v>
      </c>
      <c r="H723" s="233">
        <v>9</v>
      </c>
      <c r="I723" s="234"/>
      <c r="J723" s="235">
        <f>ROUND(I723*H723,2)</f>
        <v>0</v>
      </c>
      <c r="K723" s="231" t="s">
        <v>229</v>
      </c>
      <c r="L723" s="46"/>
      <c r="M723" s="236" t="s">
        <v>1</v>
      </c>
      <c r="N723" s="237" t="s">
        <v>45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114</v>
      </c>
      <c r="AT723" s="240" t="s">
        <v>225</v>
      </c>
      <c r="AU723" s="240" t="s">
        <v>87</v>
      </c>
      <c r="AY723" s="19" t="s">
        <v>222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9" t="s">
        <v>87</v>
      </c>
      <c r="BK723" s="241">
        <f>ROUND(I723*H723,2)</f>
        <v>0</v>
      </c>
      <c r="BL723" s="19" t="s">
        <v>114</v>
      </c>
      <c r="BM723" s="240" t="s">
        <v>4629</v>
      </c>
    </row>
    <row r="724" s="2" customFormat="1">
      <c r="A724" s="40"/>
      <c r="B724" s="41"/>
      <c r="C724" s="42"/>
      <c r="D724" s="242" t="s">
        <v>231</v>
      </c>
      <c r="E724" s="42"/>
      <c r="F724" s="243" t="s">
        <v>4197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231</v>
      </c>
      <c r="AU724" s="19" t="s">
        <v>87</v>
      </c>
    </row>
    <row r="725" s="13" customFormat="1">
      <c r="A725" s="13"/>
      <c r="B725" s="247"/>
      <c r="C725" s="248"/>
      <c r="D725" s="249" t="s">
        <v>233</v>
      </c>
      <c r="E725" s="250" t="s">
        <v>1</v>
      </c>
      <c r="F725" s="251" t="s">
        <v>234</v>
      </c>
      <c r="G725" s="248"/>
      <c r="H725" s="250" t="s">
        <v>1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7" t="s">
        <v>233</v>
      </c>
      <c r="AU725" s="257" t="s">
        <v>87</v>
      </c>
      <c r="AV725" s="13" t="s">
        <v>87</v>
      </c>
      <c r="AW725" s="13" t="s">
        <v>35</v>
      </c>
      <c r="AX725" s="13" t="s">
        <v>80</v>
      </c>
      <c r="AY725" s="257" t="s">
        <v>222</v>
      </c>
    </row>
    <row r="726" s="13" customFormat="1">
      <c r="A726" s="13"/>
      <c r="B726" s="247"/>
      <c r="C726" s="248"/>
      <c r="D726" s="249" t="s">
        <v>233</v>
      </c>
      <c r="E726" s="250" t="s">
        <v>1</v>
      </c>
      <c r="F726" s="251" t="s">
        <v>3702</v>
      </c>
      <c r="G726" s="248"/>
      <c r="H726" s="250" t="s">
        <v>1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7" t="s">
        <v>233</v>
      </c>
      <c r="AU726" s="257" t="s">
        <v>87</v>
      </c>
      <c r="AV726" s="13" t="s">
        <v>87</v>
      </c>
      <c r="AW726" s="13" t="s">
        <v>35</v>
      </c>
      <c r="AX726" s="13" t="s">
        <v>80</v>
      </c>
      <c r="AY726" s="257" t="s">
        <v>222</v>
      </c>
    </row>
    <row r="727" s="13" customFormat="1">
      <c r="A727" s="13"/>
      <c r="B727" s="247"/>
      <c r="C727" s="248"/>
      <c r="D727" s="249" t="s">
        <v>233</v>
      </c>
      <c r="E727" s="250" t="s">
        <v>1</v>
      </c>
      <c r="F727" s="251" t="s">
        <v>237</v>
      </c>
      <c r="G727" s="248"/>
      <c r="H727" s="250" t="s">
        <v>1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7" t="s">
        <v>233</v>
      </c>
      <c r="AU727" s="257" t="s">
        <v>87</v>
      </c>
      <c r="AV727" s="13" t="s">
        <v>87</v>
      </c>
      <c r="AW727" s="13" t="s">
        <v>35</v>
      </c>
      <c r="AX727" s="13" t="s">
        <v>80</v>
      </c>
      <c r="AY727" s="257" t="s">
        <v>222</v>
      </c>
    </row>
    <row r="728" s="14" customFormat="1">
      <c r="A728" s="14"/>
      <c r="B728" s="258"/>
      <c r="C728" s="259"/>
      <c r="D728" s="249" t="s">
        <v>233</v>
      </c>
      <c r="E728" s="260" t="s">
        <v>1</v>
      </c>
      <c r="F728" s="261" t="s">
        <v>1693</v>
      </c>
      <c r="G728" s="259"/>
      <c r="H728" s="262">
        <v>9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8" t="s">
        <v>233</v>
      </c>
      <c r="AU728" s="268" t="s">
        <v>87</v>
      </c>
      <c r="AV728" s="14" t="s">
        <v>89</v>
      </c>
      <c r="AW728" s="14" t="s">
        <v>35</v>
      </c>
      <c r="AX728" s="14" t="s">
        <v>80</v>
      </c>
      <c r="AY728" s="268" t="s">
        <v>222</v>
      </c>
    </row>
    <row r="729" s="15" customFormat="1">
      <c r="A729" s="15"/>
      <c r="B729" s="269"/>
      <c r="C729" s="270"/>
      <c r="D729" s="249" t="s">
        <v>233</v>
      </c>
      <c r="E729" s="271" t="s">
        <v>1</v>
      </c>
      <c r="F729" s="272" t="s">
        <v>242</v>
      </c>
      <c r="G729" s="270"/>
      <c r="H729" s="273">
        <v>9</v>
      </c>
      <c r="I729" s="274"/>
      <c r="J729" s="270"/>
      <c r="K729" s="270"/>
      <c r="L729" s="275"/>
      <c r="M729" s="276"/>
      <c r="N729" s="277"/>
      <c r="O729" s="277"/>
      <c r="P729" s="277"/>
      <c r="Q729" s="277"/>
      <c r="R729" s="277"/>
      <c r="S729" s="277"/>
      <c r="T729" s="278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9" t="s">
        <v>233</v>
      </c>
      <c r="AU729" s="279" t="s">
        <v>87</v>
      </c>
      <c r="AV729" s="15" t="s">
        <v>114</v>
      </c>
      <c r="AW729" s="15" t="s">
        <v>35</v>
      </c>
      <c r="AX729" s="15" t="s">
        <v>87</v>
      </c>
      <c r="AY729" s="279" t="s">
        <v>222</v>
      </c>
    </row>
    <row r="730" s="2" customFormat="1" ht="16.5" customHeight="1">
      <c r="A730" s="40"/>
      <c r="B730" s="41"/>
      <c r="C730" s="280" t="s">
        <v>1330</v>
      </c>
      <c r="D730" s="280" t="s">
        <v>367</v>
      </c>
      <c r="E730" s="281" t="s">
        <v>4198</v>
      </c>
      <c r="F730" s="282" t="s">
        <v>4199</v>
      </c>
      <c r="G730" s="283" t="s">
        <v>477</v>
      </c>
      <c r="H730" s="284">
        <v>9</v>
      </c>
      <c r="I730" s="285"/>
      <c r="J730" s="286">
        <f>ROUND(I730*H730,2)</f>
        <v>0</v>
      </c>
      <c r="K730" s="282" t="s">
        <v>229</v>
      </c>
      <c r="L730" s="287"/>
      <c r="M730" s="288" t="s">
        <v>1</v>
      </c>
      <c r="N730" s="289" t="s">
        <v>45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299</v>
      </c>
      <c r="AT730" s="240" t="s">
        <v>367</v>
      </c>
      <c r="AU730" s="240" t="s">
        <v>87</v>
      </c>
      <c r="AY730" s="19" t="s">
        <v>222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87</v>
      </c>
      <c r="BK730" s="241">
        <f>ROUND(I730*H730,2)</f>
        <v>0</v>
      </c>
      <c r="BL730" s="19" t="s">
        <v>114</v>
      </c>
      <c r="BM730" s="240" t="s">
        <v>4630</v>
      </c>
    </row>
    <row r="731" s="2" customFormat="1" ht="21.75" customHeight="1">
      <c r="A731" s="40"/>
      <c r="B731" s="41"/>
      <c r="C731" s="229" t="s">
        <v>982</v>
      </c>
      <c r="D731" s="229" t="s">
        <v>225</v>
      </c>
      <c r="E731" s="230" t="s">
        <v>4217</v>
      </c>
      <c r="F731" s="231" t="s">
        <v>4218</v>
      </c>
      <c r="G731" s="232" t="s">
        <v>477</v>
      </c>
      <c r="H731" s="233">
        <v>50</v>
      </c>
      <c r="I731" s="234"/>
      <c r="J731" s="235">
        <f>ROUND(I731*H731,2)</f>
        <v>0</v>
      </c>
      <c r="K731" s="231" t="s">
        <v>229</v>
      </c>
      <c r="L731" s="46"/>
      <c r="M731" s="236" t="s">
        <v>1</v>
      </c>
      <c r="N731" s="237" t="s">
        <v>45</v>
      </c>
      <c r="O731" s="93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114</v>
      </c>
      <c r="AT731" s="240" t="s">
        <v>225</v>
      </c>
      <c r="AU731" s="240" t="s">
        <v>87</v>
      </c>
      <c r="AY731" s="19" t="s">
        <v>222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87</v>
      </c>
      <c r="BK731" s="241">
        <f>ROUND(I731*H731,2)</f>
        <v>0</v>
      </c>
      <c r="BL731" s="19" t="s">
        <v>114</v>
      </c>
      <c r="BM731" s="240" t="s">
        <v>4631</v>
      </c>
    </row>
    <row r="732" s="2" customFormat="1">
      <c r="A732" s="40"/>
      <c r="B732" s="41"/>
      <c r="C732" s="42"/>
      <c r="D732" s="242" t="s">
        <v>231</v>
      </c>
      <c r="E732" s="42"/>
      <c r="F732" s="243" t="s">
        <v>4220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231</v>
      </c>
      <c r="AU732" s="19" t="s">
        <v>87</v>
      </c>
    </row>
    <row r="733" s="13" customFormat="1">
      <c r="A733" s="13"/>
      <c r="B733" s="247"/>
      <c r="C733" s="248"/>
      <c r="D733" s="249" t="s">
        <v>233</v>
      </c>
      <c r="E733" s="250" t="s">
        <v>1</v>
      </c>
      <c r="F733" s="251" t="s">
        <v>234</v>
      </c>
      <c r="G733" s="248"/>
      <c r="H733" s="250" t="s">
        <v>1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7" t="s">
        <v>233</v>
      </c>
      <c r="AU733" s="257" t="s">
        <v>87</v>
      </c>
      <c r="AV733" s="13" t="s">
        <v>87</v>
      </c>
      <c r="AW733" s="13" t="s">
        <v>35</v>
      </c>
      <c r="AX733" s="13" t="s">
        <v>80</v>
      </c>
      <c r="AY733" s="257" t="s">
        <v>222</v>
      </c>
    </row>
    <row r="734" s="13" customFormat="1">
      <c r="A734" s="13"/>
      <c r="B734" s="247"/>
      <c r="C734" s="248"/>
      <c r="D734" s="249" t="s">
        <v>233</v>
      </c>
      <c r="E734" s="250" t="s">
        <v>1</v>
      </c>
      <c r="F734" s="251" t="s">
        <v>3702</v>
      </c>
      <c r="G734" s="248"/>
      <c r="H734" s="250" t="s">
        <v>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233</v>
      </c>
      <c r="AU734" s="257" t="s">
        <v>87</v>
      </c>
      <c r="AV734" s="13" t="s">
        <v>87</v>
      </c>
      <c r="AW734" s="13" t="s">
        <v>35</v>
      </c>
      <c r="AX734" s="13" t="s">
        <v>80</v>
      </c>
      <c r="AY734" s="257" t="s">
        <v>222</v>
      </c>
    </row>
    <row r="735" s="13" customFormat="1">
      <c r="A735" s="13"/>
      <c r="B735" s="247"/>
      <c r="C735" s="248"/>
      <c r="D735" s="249" t="s">
        <v>233</v>
      </c>
      <c r="E735" s="250" t="s">
        <v>1</v>
      </c>
      <c r="F735" s="251" t="s">
        <v>237</v>
      </c>
      <c r="G735" s="248"/>
      <c r="H735" s="250" t="s">
        <v>1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7" t="s">
        <v>233</v>
      </c>
      <c r="AU735" s="257" t="s">
        <v>87</v>
      </c>
      <c r="AV735" s="13" t="s">
        <v>87</v>
      </c>
      <c r="AW735" s="13" t="s">
        <v>35</v>
      </c>
      <c r="AX735" s="13" t="s">
        <v>80</v>
      </c>
      <c r="AY735" s="257" t="s">
        <v>222</v>
      </c>
    </row>
    <row r="736" s="14" customFormat="1">
      <c r="A736" s="14"/>
      <c r="B736" s="258"/>
      <c r="C736" s="259"/>
      <c r="D736" s="249" t="s">
        <v>233</v>
      </c>
      <c r="E736" s="260" t="s">
        <v>1</v>
      </c>
      <c r="F736" s="261" t="s">
        <v>533</v>
      </c>
      <c r="G736" s="259"/>
      <c r="H736" s="262">
        <v>50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233</v>
      </c>
      <c r="AU736" s="268" t="s">
        <v>87</v>
      </c>
      <c r="AV736" s="14" t="s">
        <v>89</v>
      </c>
      <c r="AW736" s="14" t="s">
        <v>35</v>
      </c>
      <c r="AX736" s="14" t="s">
        <v>80</v>
      </c>
      <c r="AY736" s="268" t="s">
        <v>222</v>
      </c>
    </row>
    <row r="737" s="15" customFormat="1">
      <c r="A737" s="15"/>
      <c r="B737" s="269"/>
      <c r="C737" s="270"/>
      <c r="D737" s="249" t="s">
        <v>233</v>
      </c>
      <c r="E737" s="271" t="s">
        <v>1</v>
      </c>
      <c r="F737" s="272" t="s">
        <v>242</v>
      </c>
      <c r="G737" s="270"/>
      <c r="H737" s="273">
        <v>50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233</v>
      </c>
      <c r="AU737" s="279" t="s">
        <v>87</v>
      </c>
      <c r="AV737" s="15" t="s">
        <v>114</v>
      </c>
      <c r="AW737" s="15" t="s">
        <v>35</v>
      </c>
      <c r="AX737" s="15" t="s">
        <v>87</v>
      </c>
      <c r="AY737" s="279" t="s">
        <v>222</v>
      </c>
    </row>
    <row r="738" s="2" customFormat="1" ht="24.15" customHeight="1">
      <c r="A738" s="40"/>
      <c r="B738" s="41"/>
      <c r="C738" s="280" t="s">
        <v>1345</v>
      </c>
      <c r="D738" s="280" t="s">
        <v>367</v>
      </c>
      <c r="E738" s="281" t="s">
        <v>4222</v>
      </c>
      <c r="F738" s="282" t="s">
        <v>4223</v>
      </c>
      <c r="G738" s="283" t="s">
        <v>477</v>
      </c>
      <c r="H738" s="284">
        <v>50</v>
      </c>
      <c r="I738" s="285"/>
      <c r="J738" s="286">
        <f>ROUND(I738*H738,2)</f>
        <v>0</v>
      </c>
      <c r="K738" s="282" t="s">
        <v>229</v>
      </c>
      <c r="L738" s="287"/>
      <c r="M738" s="288" t="s">
        <v>1</v>
      </c>
      <c r="N738" s="289" t="s">
        <v>45</v>
      </c>
      <c r="O738" s="93"/>
      <c r="P738" s="238">
        <f>O738*H738</f>
        <v>0</v>
      </c>
      <c r="Q738" s="238">
        <v>1.0000000000000001E-05</v>
      </c>
      <c r="R738" s="238">
        <f>Q738*H738</f>
        <v>0.00050000000000000001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299</v>
      </c>
      <c r="AT738" s="240" t="s">
        <v>367</v>
      </c>
      <c r="AU738" s="240" t="s">
        <v>87</v>
      </c>
      <c r="AY738" s="19" t="s">
        <v>222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87</v>
      </c>
      <c r="BK738" s="241">
        <f>ROUND(I738*H738,2)</f>
        <v>0</v>
      </c>
      <c r="BL738" s="19" t="s">
        <v>114</v>
      </c>
      <c r="BM738" s="240" t="s">
        <v>4632</v>
      </c>
    </row>
    <row r="739" s="2" customFormat="1" ht="24.15" customHeight="1">
      <c r="A739" s="40"/>
      <c r="B739" s="41"/>
      <c r="C739" s="229" t="s">
        <v>986</v>
      </c>
      <c r="D739" s="229" t="s">
        <v>225</v>
      </c>
      <c r="E739" s="230" t="s">
        <v>4224</v>
      </c>
      <c r="F739" s="231" t="s">
        <v>4225</v>
      </c>
      <c r="G739" s="232" t="s">
        <v>526</v>
      </c>
      <c r="H739" s="233">
        <v>120</v>
      </c>
      <c r="I739" s="234"/>
      <c r="J739" s="235">
        <f>ROUND(I739*H739,2)</f>
        <v>0</v>
      </c>
      <c r="K739" s="231" t="s">
        <v>229</v>
      </c>
      <c r="L739" s="46"/>
      <c r="M739" s="236" t="s">
        <v>1</v>
      </c>
      <c r="N739" s="237" t="s">
        <v>45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114</v>
      </c>
      <c r="AT739" s="240" t="s">
        <v>225</v>
      </c>
      <c r="AU739" s="240" t="s">
        <v>87</v>
      </c>
      <c r="AY739" s="19" t="s">
        <v>222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9" t="s">
        <v>87</v>
      </c>
      <c r="BK739" s="241">
        <f>ROUND(I739*H739,2)</f>
        <v>0</v>
      </c>
      <c r="BL739" s="19" t="s">
        <v>114</v>
      </c>
      <c r="BM739" s="240" t="s">
        <v>4633</v>
      </c>
    </row>
    <row r="740" s="2" customFormat="1">
      <c r="A740" s="40"/>
      <c r="B740" s="41"/>
      <c r="C740" s="42"/>
      <c r="D740" s="242" t="s">
        <v>231</v>
      </c>
      <c r="E740" s="42"/>
      <c r="F740" s="243" t="s">
        <v>4226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231</v>
      </c>
      <c r="AU740" s="19" t="s">
        <v>87</v>
      </c>
    </row>
    <row r="741" s="13" customFormat="1">
      <c r="A741" s="13"/>
      <c r="B741" s="247"/>
      <c r="C741" s="248"/>
      <c r="D741" s="249" t="s">
        <v>233</v>
      </c>
      <c r="E741" s="250" t="s">
        <v>1</v>
      </c>
      <c r="F741" s="251" t="s">
        <v>234</v>
      </c>
      <c r="G741" s="248"/>
      <c r="H741" s="250" t="s">
        <v>1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233</v>
      </c>
      <c r="AU741" s="257" t="s">
        <v>87</v>
      </c>
      <c r="AV741" s="13" t="s">
        <v>87</v>
      </c>
      <c r="AW741" s="13" t="s">
        <v>35</v>
      </c>
      <c r="AX741" s="13" t="s">
        <v>80</v>
      </c>
      <c r="AY741" s="257" t="s">
        <v>222</v>
      </c>
    </row>
    <row r="742" s="13" customFormat="1">
      <c r="A742" s="13"/>
      <c r="B742" s="247"/>
      <c r="C742" s="248"/>
      <c r="D742" s="249" t="s">
        <v>233</v>
      </c>
      <c r="E742" s="250" t="s">
        <v>1</v>
      </c>
      <c r="F742" s="251" t="s">
        <v>3702</v>
      </c>
      <c r="G742" s="248"/>
      <c r="H742" s="250" t="s">
        <v>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233</v>
      </c>
      <c r="AU742" s="257" t="s">
        <v>87</v>
      </c>
      <c r="AV742" s="13" t="s">
        <v>87</v>
      </c>
      <c r="AW742" s="13" t="s">
        <v>35</v>
      </c>
      <c r="AX742" s="13" t="s">
        <v>80</v>
      </c>
      <c r="AY742" s="257" t="s">
        <v>222</v>
      </c>
    </row>
    <row r="743" s="13" customFormat="1">
      <c r="A743" s="13"/>
      <c r="B743" s="247"/>
      <c r="C743" s="248"/>
      <c r="D743" s="249" t="s">
        <v>233</v>
      </c>
      <c r="E743" s="250" t="s">
        <v>1</v>
      </c>
      <c r="F743" s="251" t="s">
        <v>237</v>
      </c>
      <c r="G743" s="248"/>
      <c r="H743" s="250" t="s">
        <v>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233</v>
      </c>
      <c r="AU743" s="257" t="s">
        <v>87</v>
      </c>
      <c r="AV743" s="13" t="s">
        <v>87</v>
      </c>
      <c r="AW743" s="13" t="s">
        <v>35</v>
      </c>
      <c r="AX743" s="13" t="s">
        <v>80</v>
      </c>
      <c r="AY743" s="257" t="s">
        <v>222</v>
      </c>
    </row>
    <row r="744" s="14" customFormat="1">
      <c r="A744" s="14"/>
      <c r="B744" s="258"/>
      <c r="C744" s="259"/>
      <c r="D744" s="249" t="s">
        <v>233</v>
      </c>
      <c r="E744" s="260" t="s">
        <v>1</v>
      </c>
      <c r="F744" s="261" t="s">
        <v>812</v>
      </c>
      <c r="G744" s="259"/>
      <c r="H744" s="262">
        <v>120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233</v>
      </c>
      <c r="AU744" s="268" t="s">
        <v>87</v>
      </c>
      <c r="AV744" s="14" t="s">
        <v>89</v>
      </c>
      <c r="AW744" s="14" t="s">
        <v>35</v>
      </c>
      <c r="AX744" s="14" t="s">
        <v>80</v>
      </c>
      <c r="AY744" s="268" t="s">
        <v>222</v>
      </c>
    </row>
    <row r="745" s="15" customFormat="1">
      <c r="A745" s="15"/>
      <c r="B745" s="269"/>
      <c r="C745" s="270"/>
      <c r="D745" s="249" t="s">
        <v>233</v>
      </c>
      <c r="E745" s="271" t="s">
        <v>1</v>
      </c>
      <c r="F745" s="272" t="s">
        <v>242</v>
      </c>
      <c r="G745" s="270"/>
      <c r="H745" s="273">
        <v>120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233</v>
      </c>
      <c r="AU745" s="279" t="s">
        <v>87</v>
      </c>
      <c r="AV745" s="15" t="s">
        <v>114</v>
      </c>
      <c r="AW745" s="15" t="s">
        <v>35</v>
      </c>
      <c r="AX745" s="15" t="s">
        <v>87</v>
      </c>
      <c r="AY745" s="279" t="s">
        <v>222</v>
      </c>
    </row>
    <row r="746" s="2" customFormat="1" ht="24.15" customHeight="1">
      <c r="A746" s="40"/>
      <c r="B746" s="41"/>
      <c r="C746" s="229" t="s">
        <v>1358</v>
      </c>
      <c r="D746" s="229" t="s">
        <v>225</v>
      </c>
      <c r="E746" s="230" t="s">
        <v>4228</v>
      </c>
      <c r="F746" s="231" t="s">
        <v>4229</v>
      </c>
      <c r="G746" s="232" t="s">
        <v>526</v>
      </c>
      <c r="H746" s="233">
        <v>22.5</v>
      </c>
      <c r="I746" s="234"/>
      <c r="J746" s="235">
        <f>ROUND(I746*H746,2)</f>
        <v>0</v>
      </c>
      <c r="K746" s="231" t="s">
        <v>229</v>
      </c>
      <c r="L746" s="46"/>
      <c r="M746" s="236" t="s">
        <v>1</v>
      </c>
      <c r="N746" s="237" t="s">
        <v>45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114</v>
      </c>
      <c r="AT746" s="240" t="s">
        <v>225</v>
      </c>
      <c r="AU746" s="240" t="s">
        <v>87</v>
      </c>
      <c r="AY746" s="19" t="s">
        <v>222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87</v>
      </c>
      <c r="BK746" s="241">
        <f>ROUND(I746*H746,2)</f>
        <v>0</v>
      </c>
      <c r="BL746" s="19" t="s">
        <v>114</v>
      </c>
      <c r="BM746" s="240" t="s">
        <v>4634</v>
      </c>
    </row>
    <row r="747" s="2" customFormat="1">
      <c r="A747" s="40"/>
      <c r="B747" s="41"/>
      <c r="C747" s="42"/>
      <c r="D747" s="242" t="s">
        <v>231</v>
      </c>
      <c r="E747" s="42"/>
      <c r="F747" s="243" t="s">
        <v>4230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231</v>
      </c>
      <c r="AU747" s="19" t="s">
        <v>87</v>
      </c>
    </row>
    <row r="748" s="13" customFormat="1">
      <c r="A748" s="13"/>
      <c r="B748" s="247"/>
      <c r="C748" s="248"/>
      <c r="D748" s="249" t="s">
        <v>233</v>
      </c>
      <c r="E748" s="250" t="s">
        <v>1</v>
      </c>
      <c r="F748" s="251" t="s">
        <v>234</v>
      </c>
      <c r="G748" s="248"/>
      <c r="H748" s="250" t="s">
        <v>1</v>
      </c>
      <c r="I748" s="252"/>
      <c r="J748" s="248"/>
      <c r="K748" s="248"/>
      <c r="L748" s="253"/>
      <c r="M748" s="254"/>
      <c r="N748" s="255"/>
      <c r="O748" s="255"/>
      <c r="P748" s="255"/>
      <c r="Q748" s="255"/>
      <c r="R748" s="255"/>
      <c r="S748" s="255"/>
      <c r="T748" s="25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7" t="s">
        <v>233</v>
      </c>
      <c r="AU748" s="257" t="s">
        <v>87</v>
      </c>
      <c r="AV748" s="13" t="s">
        <v>87</v>
      </c>
      <c r="AW748" s="13" t="s">
        <v>35</v>
      </c>
      <c r="AX748" s="13" t="s">
        <v>80</v>
      </c>
      <c r="AY748" s="257" t="s">
        <v>222</v>
      </c>
    </row>
    <row r="749" s="13" customFormat="1">
      <c r="A749" s="13"/>
      <c r="B749" s="247"/>
      <c r="C749" s="248"/>
      <c r="D749" s="249" t="s">
        <v>233</v>
      </c>
      <c r="E749" s="250" t="s">
        <v>1</v>
      </c>
      <c r="F749" s="251" t="s">
        <v>3702</v>
      </c>
      <c r="G749" s="248"/>
      <c r="H749" s="250" t="s">
        <v>1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7" t="s">
        <v>233</v>
      </c>
      <c r="AU749" s="257" t="s">
        <v>87</v>
      </c>
      <c r="AV749" s="13" t="s">
        <v>87</v>
      </c>
      <c r="AW749" s="13" t="s">
        <v>35</v>
      </c>
      <c r="AX749" s="13" t="s">
        <v>80</v>
      </c>
      <c r="AY749" s="257" t="s">
        <v>222</v>
      </c>
    </row>
    <row r="750" s="13" customFormat="1">
      <c r="A750" s="13"/>
      <c r="B750" s="247"/>
      <c r="C750" s="248"/>
      <c r="D750" s="249" t="s">
        <v>233</v>
      </c>
      <c r="E750" s="250" t="s">
        <v>1</v>
      </c>
      <c r="F750" s="251" t="s">
        <v>237</v>
      </c>
      <c r="G750" s="248"/>
      <c r="H750" s="250" t="s">
        <v>1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7" t="s">
        <v>233</v>
      </c>
      <c r="AU750" s="257" t="s">
        <v>87</v>
      </c>
      <c r="AV750" s="13" t="s">
        <v>87</v>
      </c>
      <c r="AW750" s="13" t="s">
        <v>35</v>
      </c>
      <c r="AX750" s="13" t="s">
        <v>80</v>
      </c>
      <c r="AY750" s="257" t="s">
        <v>222</v>
      </c>
    </row>
    <row r="751" s="14" customFormat="1">
      <c r="A751" s="14"/>
      <c r="B751" s="258"/>
      <c r="C751" s="259"/>
      <c r="D751" s="249" t="s">
        <v>233</v>
      </c>
      <c r="E751" s="260" t="s">
        <v>1</v>
      </c>
      <c r="F751" s="261" t="s">
        <v>4627</v>
      </c>
      <c r="G751" s="259"/>
      <c r="H751" s="262">
        <v>22.5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8" t="s">
        <v>233</v>
      </c>
      <c r="AU751" s="268" t="s">
        <v>87</v>
      </c>
      <c r="AV751" s="14" t="s">
        <v>89</v>
      </c>
      <c r="AW751" s="14" t="s">
        <v>35</v>
      </c>
      <c r="AX751" s="14" t="s">
        <v>80</v>
      </c>
      <c r="AY751" s="268" t="s">
        <v>222</v>
      </c>
    </row>
    <row r="752" s="15" customFormat="1">
      <c r="A752" s="15"/>
      <c r="B752" s="269"/>
      <c r="C752" s="270"/>
      <c r="D752" s="249" t="s">
        <v>233</v>
      </c>
      <c r="E752" s="271" t="s">
        <v>1</v>
      </c>
      <c r="F752" s="272" t="s">
        <v>242</v>
      </c>
      <c r="G752" s="270"/>
      <c r="H752" s="273">
        <v>22.5</v>
      </c>
      <c r="I752" s="274"/>
      <c r="J752" s="270"/>
      <c r="K752" s="270"/>
      <c r="L752" s="275"/>
      <c r="M752" s="276"/>
      <c r="N752" s="277"/>
      <c r="O752" s="277"/>
      <c r="P752" s="277"/>
      <c r="Q752" s="277"/>
      <c r="R752" s="277"/>
      <c r="S752" s="277"/>
      <c r="T752" s="278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9" t="s">
        <v>233</v>
      </c>
      <c r="AU752" s="279" t="s">
        <v>87</v>
      </c>
      <c r="AV752" s="15" t="s">
        <v>114</v>
      </c>
      <c r="AW752" s="15" t="s">
        <v>35</v>
      </c>
      <c r="AX752" s="15" t="s">
        <v>87</v>
      </c>
      <c r="AY752" s="279" t="s">
        <v>222</v>
      </c>
    </row>
    <row r="753" s="2" customFormat="1" ht="44.25" customHeight="1">
      <c r="A753" s="40"/>
      <c r="B753" s="41"/>
      <c r="C753" s="280" t="s">
        <v>998</v>
      </c>
      <c r="D753" s="280" t="s">
        <v>367</v>
      </c>
      <c r="E753" s="281" t="s">
        <v>4231</v>
      </c>
      <c r="F753" s="282" t="s">
        <v>4232</v>
      </c>
      <c r="G753" s="283" t="s">
        <v>526</v>
      </c>
      <c r="H753" s="284">
        <v>149.625</v>
      </c>
      <c r="I753" s="285"/>
      <c r="J753" s="286">
        <f>ROUND(I753*H753,2)</f>
        <v>0</v>
      </c>
      <c r="K753" s="282" t="s">
        <v>229</v>
      </c>
      <c r="L753" s="287"/>
      <c r="M753" s="288" t="s">
        <v>1</v>
      </c>
      <c r="N753" s="289" t="s">
        <v>45</v>
      </c>
      <c r="O753" s="93"/>
      <c r="P753" s="238">
        <f>O753*H753</f>
        <v>0</v>
      </c>
      <c r="Q753" s="238">
        <v>6.0000000000000002E-05</v>
      </c>
      <c r="R753" s="238">
        <f>Q753*H753</f>
        <v>0.0089774999999999994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299</v>
      </c>
      <c r="AT753" s="240" t="s">
        <v>367</v>
      </c>
      <c r="AU753" s="240" t="s">
        <v>87</v>
      </c>
      <c r="AY753" s="19" t="s">
        <v>222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9" t="s">
        <v>87</v>
      </c>
      <c r="BK753" s="241">
        <f>ROUND(I753*H753,2)</f>
        <v>0</v>
      </c>
      <c r="BL753" s="19" t="s">
        <v>114</v>
      </c>
      <c r="BM753" s="240" t="s">
        <v>4635</v>
      </c>
    </row>
    <row r="754" s="14" customFormat="1">
      <c r="A754" s="14"/>
      <c r="B754" s="258"/>
      <c r="C754" s="259"/>
      <c r="D754" s="249" t="s">
        <v>233</v>
      </c>
      <c r="E754" s="260" t="s">
        <v>1</v>
      </c>
      <c r="F754" s="261" t="s">
        <v>4636</v>
      </c>
      <c r="G754" s="259"/>
      <c r="H754" s="262">
        <v>142.5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8" t="s">
        <v>233</v>
      </c>
      <c r="AU754" s="268" t="s">
        <v>87</v>
      </c>
      <c r="AV754" s="14" t="s">
        <v>89</v>
      </c>
      <c r="AW754" s="14" t="s">
        <v>35</v>
      </c>
      <c r="AX754" s="14" t="s">
        <v>80</v>
      </c>
      <c r="AY754" s="268" t="s">
        <v>222</v>
      </c>
    </row>
    <row r="755" s="15" customFormat="1">
      <c r="A755" s="15"/>
      <c r="B755" s="269"/>
      <c r="C755" s="270"/>
      <c r="D755" s="249" t="s">
        <v>233</v>
      </c>
      <c r="E755" s="271" t="s">
        <v>1</v>
      </c>
      <c r="F755" s="272" t="s">
        <v>242</v>
      </c>
      <c r="G755" s="270"/>
      <c r="H755" s="273">
        <v>142.5</v>
      </c>
      <c r="I755" s="274"/>
      <c r="J755" s="270"/>
      <c r="K755" s="270"/>
      <c r="L755" s="275"/>
      <c r="M755" s="276"/>
      <c r="N755" s="277"/>
      <c r="O755" s="277"/>
      <c r="P755" s="277"/>
      <c r="Q755" s="277"/>
      <c r="R755" s="277"/>
      <c r="S755" s="277"/>
      <c r="T755" s="27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9" t="s">
        <v>233</v>
      </c>
      <c r="AU755" s="279" t="s">
        <v>87</v>
      </c>
      <c r="AV755" s="15" t="s">
        <v>114</v>
      </c>
      <c r="AW755" s="15" t="s">
        <v>35</v>
      </c>
      <c r="AX755" s="15" t="s">
        <v>80</v>
      </c>
      <c r="AY755" s="279" t="s">
        <v>222</v>
      </c>
    </row>
    <row r="756" s="14" customFormat="1">
      <c r="A756" s="14"/>
      <c r="B756" s="258"/>
      <c r="C756" s="259"/>
      <c r="D756" s="249" t="s">
        <v>233</v>
      </c>
      <c r="E756" s="260" t="s">
        <v>1</v>
      </c>
      <c r="F756" s="261" t="s">
        <v>4637</v>
      </c>
      <c r="G756" s="259"/>
      <c r="H756" s="262">
        <v>149.625</v>
      </c>
      <c r="I756" s="263"/>
      <c r="J756" s="259"/>
      <c r="K756" s="259"/>
      <c r="L756" s="264"/>
      <c r="M756" s="265"/>
      <c r="N756" s="266"/>
      <c r="O756" s="266"/>
      <c r="P756" s="266"/>
      <c r="Q756" s="266"/>
      <c r="R756" s="266"/>
      <c r="S756" s="266"/>
      <c r="T756" s="26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8" t="s">
        <v>233</v>
      </c>
      <c r="AU756" s="268" t="s">
        <v>87</v>
      </c>
      <c r="AV756" s="14" t="s">
        <v>89</v>
      </c>
      <c r="AW756" s="14" t="s">
        <v>35</v>
      </c>
      <c r="AX756" s="14" t="s">
        <v>87</v>
      </c>
      <c r="AY756" s="268" t="s">
        <v>222</v>
      </c>
    </row>
    <row r="757" s="2" customFormat="1" ht="24.15" customHeight="1">
      <c r="A757" s="40"/>
      <c r="B757" s="41"/>
      <c r="C757" s="229" t="s">
        <v>1370</v>
      </c>
      <c r="D757" s="229" t="s">
        <v>225</v>
      </c>
      <c r="E757" s="230" t="s">
        <v>2832</v>
      </c>
      <c r="F757" s="231" t="s">
        <v>2833</v>
      </c>
      <c r="G757" s="232" t="s">
        <v>477</v>
      </c>
      <c r="H757" s="233">
        <v>9</v>
      </c>
      <c r="I757" s="234"/>
      <c r="J757" s="235">
        <f>ROUND(I757*H757,2)</f>
        <v>0</v>
      </c>
      <c r="K757" s="231" t="s">
        <v>229</v>
      </c>
      <c r="L757" s="46"/>
      <c r="M757" s="236" t="s">
        <v>1</v>
      </c>
      <c r="N757" s="237" t="s">
        <v>45</v>
      </c>
      <c r="O757" s="93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114</v>
      </c>
      <c r="AT757" s="240" t="s">
        <v>225</v>
      </c>
      <c r="AU757" s="240" t="s">
        <v>87</v>
      </c>
      <c r="AY757" s="19" t="s">
        <v>222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87</v>
      </c>
      <c r="BK757" s="241">
        <f>ROUND(I757*H757,2)</f>
        <v>0</v>
      </c>
      <c r="BL757" s="19" t="s">
        <v>114</v>
      </c>
      <c r="BM757" s="240" t="s">
        <v>4638</v>
      </c>
    </row>
    <row r="758" s="2" customFormat="1">
      <c r="A758" s="40"/>
      <c r="B758" s="41"/>
      <c r="C758" s="42"/>
      <c r="D758" s="242" t="s">
        <v>231</v>
      </c>
      <c r="E758" s="42"/>
      <c r="F758" s="243" t="s">
        <v>2834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231</v>
      </c>
      <c r="AU758" s="19" t="s">
        <v>87</v>
      </c>
    </row>
    <row r="759" s="13" customFormat="1">
      <c r="A759" s="13"/>
      <c r="B759" s="247"/>
      <c r="C759" s="248"/>
      <c r="D759" s="249" t="s">
        <v>233</v>
      </c>
      <c r="E759" s="250" t="s">
        <v>1</v>
      </c>
      <c r="F759" s="251" t="s">
        <v>234</v>
      </c>
      <c r="G759" s="248"/>
      <c r="H759" s="250" t="s">
        <v>1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233</v>
      </c>
      <c r="AU759" s="257" t="s">
        <v>87</v>
      </c>
      <c r="AV759" s="13" t="s">
        <v>87</v>
      </c>
      <c r="AW759" s="13" t="s">
        <v>35</v>
      </c>
      <c r="AX759" s="13" t="s">
        <v>80</v>
      </c>
      <c r="AY759" s="257" t="s">
        <v>222</v>
      </c>
    </row>
    <row r="760" s="13" customFormat="1">
      <c r="A760" s="13"/>
      <c r="B760" s="247"/>
      <c r="C760" s="248"/>
      <c r="D760" s="249" t="s">
        <v>233</v>
      </c>
      <c r="E760" s="250" t="s">
        <v>1</v>
      </c>
      <c r="F760" s="251" t="s">
        <v>3702</v>
      </c>
      <c r="G760" s="248"/>
      <c r="H760" s="250" t="s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233</v>
      </c>
      <c r="AU760" s="257" t="s">
        <v>87</v>
      </c>
      <c r="AV760" s="13" t="s">
        <v>87</v>
      </c>
      <c r="AW760" s="13" t="s">
        <v>35</v>
      </c>
      <c r="AX760" s="13" t="s">
        <v>80</v>
      </c>
      <c r="AY760" s="257" t="s">
        <v>222</v>
      </c>
    </row>
    <row r="761" s="13" customFormat="1">
      <c r="A761" s="13"/>
      <c r="B761" s="247"/>
      <c r="C761" s="248"/>
      <c r="D761" s="249" t="s">
        <v>233</v>
      </c>
      <c r="E761" s="250" t="s">
        <v>1</v>
      </c>
      <c r="F761" s="251" t="s">
        <v>237</v>
      </c>
      <c r="G761" s="248"/>
      <c r="H761" s="250" t="s">
        <v>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233</v>
      </c>
      <c r="AU761" s="257" t="s">
        <v>87</v>
      </c>
      <c r="AV761" s="13" t="s">
        <v>87</v>
      </c>
      <c r="AW761" s="13" t="s">
        <v>35</v>
      </c>
      <c r="AX761" s="13" t="s">
        <v>80</v>
      </c>
      <c r="AY761" s="257" t="s">
        <v>222</v>
      </c>
    </row>
    <row r="762" s="14" customFormat="1">
      <c r="A762" s="14"/>
      <c r="B762" s="258"/>
      <c r="C762" s="259"/>
      <c r="D762" s="249" t="s">
        <v>233</v>
      </c>
      <c r="E762" s="260" t="s">
        <v>1</v>
      </c>
      <c r="F762" s="261" t="s">
        <v>1693</v>
      </c>
      <c r="G762" s="259"/>
      <c r="H762" s="262">
        <v>9</v>
      </c>
      <c r="I762" s="263"/>
      <c r="J762" s="259"/>
      <c r="K762" s="259"/>
      <c r="L762" s="264"/>
      <c r="M762" s="265"/>
      <c r="N762" s="266"/>
      <c r="O762" s="266"/>
      <c r="P762" s="266"/>
      <c r="Q762" s="266"/>
      <c r="R762" s="266"/>
      <c r="S762" s="266"/>
      <c r="T762" s="26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8" t="s">
        <v>233</v>
      </c>
      <c r="AU762" s="268" t="s">
        <v>87</v>
      </c>
      <c r="AV762" s="14" t="s">
        <v>89</v>
      </c>
      <c r="AW762" s="14" t="s">
        <v>35</v>
      </c>
      <c r="AX762" s="14" t="s">
        <v>80</v>
      </c>
      <c r="AY762" s="268" t="s">
        <v>222</v>
      </c>
    </row>
    <row r="763" s="15" customFormat="1">
      <c r="A763" s="15"/>
      <c r="B763" s="269"/>
      <c r="C763" s="270"/>
      <c r="D763" s="249" t="s">
        <v>233</v>
      </c>
      <c r="E763" s="271" t="s">
        <v>1</v>
      </c>
      <c r="F763" s="272" t="s">
        <v>242</v>
      </c>
      <c r="G763" s="270"/>
      <c r="H763" s="273">
        <v>9</v>
      </c>
      <c r="I763" s="274"/>
      <c r="J763" s="270"/>
      <c r="K763" s="270"/>
      <c r="L763" s="275"/>
      <c r="M763" s="276"/>
      <c r="N763" s="277"/>
      <c r="O763" s="277"/>
      <c r="P763" s="277"/>
      <c r="Q763" s="277"/>
      <c r="R763" s="277"/>
      <c r="S763" s="277"/>
      <c r="T763" s="278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9" t="s">
        <v>233</v>
      </c>
      <c r="AU763" s="279" t="s">
        <v>87</v>
      </c>
      <c r="AV763" s="15" t="s">
        <v>114</v>
      </c>
      <c r="AW763" s="15" t="s">
        <v>35</v>
      </c>
      <c r="AX763" s="15" t="s">
        <v>87</v>
      </c>
      <c r="AY763" s="279" t="s">
        <v>222</v>
      </c>
    </row>
    <row r="764" s="2" customFormat="1" ht="24.15" customHeight="1">
      <c r="A764" s="40"/>
      <c r="B764" s="41"/>
      <c r="C764" s="280" t="s">
        <v>1375</v>
      </c>
      <c r="D764" s="280" t="s">
        <v>367</v>
      </c>
      <c r="E764" s="281" t="s">
        <v>4239</v>
      </c>
      <c r="F764" s="282" t="s">
        <v>4240</v>
      </c>
      <c r="G764" s="283" t="s">
        <v>477</v>
      </c>
      <c r="H764" s="284">
        <v>9</v>
      </c>
      <c r="I764" s="285"/>
      <c r="J764" s="286">
        <f>ROUND(I764*H764,2)</f>
        <v>0</v>
      </c>
      <c r="K764" s="282" t="s">
        <v>229</v>
      </c>
      <c r="L764" s="287"/>
      <c r="M764" s="288" t="s">
        <v>1</v>
      </c>
      <c r="N764" s="289" t="s">
        <v>45</v>
      </c>
      <c r="O764" s="93"/>
      <c r="P764" s="238">
        <f>O764*H764</f>
        <v>0</v>
      </c>
      <c r="Q764" s="238">
        <v>2.0000000000000002E-05</v>
      </c>
      <c r="R764" s="238">
        <f>Q764*H764</f>
        <v>0.00018000000000000001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299</v>
      </c>
      <c r="AT764" s="240" t="s">
        <v>367</v>
      </c>
      <c r="AU764" s="240" t="s">
        <v>87</v>
      </c>
      <c r="AY764" s="19" t="s">
        <v>222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87</v>
      </c>
      <c r="BK764" s="241">
        <f>ROUND(I764*H764,2)</f>
        <v>0</v>
      </c>
      <c r="BL764" s="19" t="s">
        <v>114</v>
      </c>
      <c r="BM764" s="240" t="s">
        <v>4639</v>
      </c>
    </row>
    <row r="765" s="14" customFormat="1">
      <c r="A765" s="14"/>
      <c r="B765" s="258"/>
      <c r="C765" s="259"/>
      <c r="D765" s="249" t="s">
        <v>233</v>
      </c>
      <c r="E765" s="260" t="s">
        <v>1</v>
      </c>
      <c r="F765" s="261" t="s">
        <v>305</v>
      </c>
      <c r="G765" s="259"/>
      <c r="H765" s="262">
        <v>9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8" t="s">
        <v>233</v>
      </c>
      <c r="AU765" s="268" t="s">
        <v>87</v>
      </c>
      <c r="AV765" s="14" t="s">
        <v>89</v>
      </c>
      <c r="AW765" s="14" t="s">
        <v>35</v>
      </c>
      <c r="AX765" s="14" t="s">
        <v>80</v>
      </c>
      <c r="AY765" s="268" t="s">
        <v>222</v>
      </c>
    </row>
    <row r="766" s="15" customFormat="1">
      <c r="A766" s="15"/>
      <c r="B766" s="269"/>
      <c r="C766" s="270"/>
      <c r="D766" s="249" t="s">
        <v>233</v>
      </c>
      <c r="E766" s="271" t="s">
        <v>1</v>
      </c>
      <c r="F766" s="272" t="s">
        <v>242</v>
      </c>
      <c r="G766" s="270"/>
      <c r="H766" s="273">
        <v>9</v>
      </c>
      <c r="I766" s="274"/>
      <c r="J766" s="270"/>
      <c r="K766" s="270"/>
      <c r="L766" s="275"/>
      <c r="M766" s="276"/>
      <c r="N766" s="277"/>
      <c r="O766" s="277"/>
      <c r="P766" s="277"/>
      <c r="Q766" s="277"/>
      <c r="R766" s="277"/>
      <c r="S766" s="277"/>
      <c r="T766" s="278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9" t="s">
        <v>233</v>
      </c>
      <c r="AU766" s="279" t="s">
        <v>87</v>
      </c>
      <c r="AV766" s="15" t="s">
        <v>114</v>
      </c>
      <c r="AW766" s="15" t="s">
        <v>35</v>
      </c>
      <c r="AX766" s="15" t="s">
        <v>87</v>
      </c>
      <c r="AY766" s="279" t="s">
        <v>222</v>
      </c>
    </row>
    <row r="767" s="2" customFormat="1" ht="21.75" customHeight="1">
      <c r="A767" s="40"/>
      <c r="B767" s="41"/>
      <c r="C767" s="229" t="s">
        <v>1380</v>
      </c>
      <c r="D767" s="229" t="s">
        <v>225</v>
      </c>
      <c r="E767" s="230" t="s">
        <v>4242</v>
      </c>
      <c r="F767" s="231" t="s">
        <v>4243</v>
      </c>
      <c r="G767" s="232" t="s">
        <v>477</v>
      </c>
      <c r="H767" s="233">
        <v>1</v>
      </c>
      <c r="I767" s="234"/>
      <c r="J767" s="235">
        <f>ROUND(I767*H767,2)</f>
        <v>0</v>
      </c>
      <c r="K767" s="231" t="s">
        <v>229</v>
      </c>
      <c r="L767" s="46"/>
      <c r="M767" s="236" t="s">
        <v>1</v>
      </c>
      <c r="N767" s="237" t="s">
        <v>45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114</v>
      </c>
      <c r="AT767" s="240" t="s">
        <v>225</v>
      </c>
      <c r="AU767" s="240" t="s">
        <v>87</v>
      </c>
      <c r="AY767" s="19" t="s">
        <v>222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87</v>
      </c>
      <c r="BK767" s="241">
        <f>ROUND(I767*H767,2)</f>
        <v>0</v>
      </c>
      <c r="BL767" s="19" t="s">
        <v>114</v>
      </c>
      <c r="BM767" s="240" t="s">
        <v>4640</v>
      </c>
    </row>
    <row r="768" s="2" customFormat="1">
      <c r="A768" s="40"/>
      <c r="B768" s="41"/>
      <c r="C768" s="42"/>
      <c r="D768" s="242" t="s">
        <v>231</v>
      </c>
      <c r="E768" s="42"/>
      <c r="F768" s="243" t="s">
        <v>4245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231</v>
      </c>
      <c r="AU768" s="19" t="s">
        <v>87</v>
      </c>
    </row>
    <row r="769" s="13" customFormat="1">
      <c r="A769" s="13"/>
      <c r="B769" s="247"/>
      <c r="C769" s="248"/>
      <c r="D769" s="249" t="s">
        <v>233</v>
      </c>
      <c r="E769" s="250" t="s">
        <v>1</v>
      </c>
      <c r="F769" s="251" t="s">
        <v>234</v>
      </c>
      <c r="G769" s="248"/>
      <c r="H769" s="250" t="s">
        <v>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233</v>
      </c>
      <c r="AU769" s="257" t="s">
        <v>87</v>
      </c>
      <c r="AV769" s="13" t="s">
        <v>87</v>
      </c>
      <c r="AW769" s="13" t="s">
        <v>35</v>
      </c>
      <c r="AX769" s="13" t="s">
        <v>80</v>
      </c>
      <c r="AY769" s="257" t="s">
        <v>222</v>
      </c>
    </row>
    <row r="770" s="13" customFormat="1">
      <c r="A770" s="13"/>
      <c r="B770" s="247"/>
      <c r="C770" s="248"/>
      <c r="D770" s="249" t="s">
        <v>233</v>
      </c>
      <c r="E770" s="250" t="s">
        <v>1</v>
      </c>
      <c r="F770" s="251" t="s">
        <v>3702</v>
      </c>
      <c r="G770" s="248"/>
      <c r="H770" s="250" t="s">
        <v>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7" t="s">
        <v>233</v>
      </c>
      <c r="AU770" s="257" t="s">
        <v>87</v>
      </c>
      <c r="AV770" s="13" t="s">
        <v>87</v>
      </c>
      <c r="AW770" s="13" t="s">
        <v>35</v>
      </c>
      <c r="AX770" s="13" t="s">
        <v>80</v>
      </c>
      <c r="AY770" s="257" t="s">
        <v>222</v>
      </c>
    </row>
    <row r="771" s="13" customFormat="1">
      <c r="A771" s="13"/>
      <c r="B771" s="247"/>
      <c r="C771" s="248"/>
      <c r="D771" s="249" t="s">
        <v>233</v>
      </c>
      <c r="E771" s="250" t="s">
        <v>1</v>
      </c>
      <c r="F771" s="251" t="s">
        <v>237</v>
      </c>
      <c r="G771" s="248"/>
      <c r="H771" s="250" t="s">
        <v>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233</v>
      </c>
      <c r="AU771" s="257" t="s">
        <v>87</v>
      </c>
      <c r="AV771" s="13" t="s">
        <v>87</v>
      </c>
      <c r="AW771" s="13" t="s">
        <v>35</v>
      </c>
      <c r="AX771" s="13" t="s">
        <v>80</v>
      </c>
      <c r="AY771" s="257" t="s">
        <v>222</v>
      </c>
    </row>
    <row r="772" s="14" customFormat="1">
      <c r="A772" s="14"/>
      <c r="B772" s="258"/>
      <c r="C772" s="259"/>
      <c r="D772" s="249" t="s">
        <v>233</v>
      </c>
      <c r="E772" s="260" t="s">
        <v>1</v>
      </c>
      <c r="F772" s="261" t="s">
        <v>1142</v>
      </c>
      <c r="G772" s="259"/>
      <c r="H772" s="262">
        <v>1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8" t="s">
        <v>233</v>
      </c>
      <c r="AU772" s="268" t="s">
        <v>87</v>
      </c>
      <c r="AV772" s="14" t="s">
        <v>89</v>
      </c>
      <c r="AW772" s="14" t="s">
        <v>35</v>
      </c>
      <c r="AX772" s="14" t="s">
        <v>80</v>
      </c>
      <c r="AY772" s="268" t="s">
        <v>222</v>
      </c>
    </row>
    <row r="773" s="15" customFormat="1">
      <c r="A773" s="15"/>
      <c r="B773" s="269"/>
      <c r="C773" s="270"/>
      <c r="D773" s="249" t="s">
        <v>233</v>
      </c>
      <c r="E773" s="271" t="s">
        <v>1</v>
      </c>
      <c r="F773" s="272" t="s">
        <v>242</v>
      </c>
      <c r="G773" s="270"/>
      <c r="H773" s="273">
        <v>1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9" t="s">
        <v>233</v>
      </c>
      <c r="AU773" s="279" t="s">
        <v>87</v>
      </c>
      <c r="AV773" s="15" t="s">
        <v>114</v>
      </c>
      <c r="AW773" s="15" t="s">
        <v>35</v>
      </c>
      <c r="AX773" s="15" t="s">
        <v>87</v>
      </c>
      <c r="AY773" s="279" t="s">
        <v>222</v>
      </c>
    </row>
    <row r="774" s="2" customFormat="1" ht="24.15" customHeight="1">
      <c r="A774" s="40"/>
      <c r="B774" s="41"/>
      <c r="C774" s="280" t="s">
        <v>1014</v>
      </c>
      <c r="D774" s="280" t="s">
        <v>367</v>
      </c>
      <c r="E774" s="281" t="s">
        <v>4246</v>
      </c>
      <c r="F774" s="282" t="s">
        <v>4247</v>
      </c>
      <c r="G774" s="283" t="s">
        <v>477</v>
      </c>
      <c r="H774" s="284">
        <v>1</v>
      </c>
      <c r="I774" s="285"/>
      <c r="J774" s="286">
        <f>ROUND(I774*H774,2)</f>
        <v>0</v>
      </c>
      <c r="K774" s="282" t="s">
        <v>229</v>
      </c>
      <c r="L774" s="287"/>
      <c r="M774" s="288" t="s">
        <v>1</v>
      </c>
      <c r="N774" s="289" t="s">
        <v>45</v>
      </c>
      <c r="O774" s="93"/>
      <c r="P774" s="238">
        <f>O774*H774</f>
        <v>0</v>
      </c>
      <c r="Q774" s="238">
        <v>3.0000000000000001E-05</v>
      </c>
      <c r="R774" s="238">
        <f>Q774*H774</f>
        <v>3.0000000000000001E-05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299</v>
      </c>
      <c r="AT774" s="240" t="s">
        <v>367</v>
      </c>
      <c r="AU774" s="240" t="s">
        <v>87</v>
      </c>
      <c r="AY774" s="19" t="s">
        <v>222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87</v>
      </c>
      <c r="BK774" s="241">
        <f>ROUND(I774*H774,2)</f>
        <v>0</v>
      </c>
      <c r="BL774" s="19" t="s">
        <v>114</v>
      </c>
      <c r="BM774" s="240" t="s">
        <v>4641</v>
      </c>
    </row>
    <row r="775" s="2" customFormat="1" ht="24.15" customHeight="1">
      <c r="A775" s="40"/>
      <c r="B775" s="41"/>
      <c r="C775" s="229" t="s">
        <v>1396</v>
      </c>
      <c r="D775" s="229" t="s">
        <v>225</v>
      </c>
      <c r="E775" s="230" t="s">
        <v>4642</v>
      </c>
      <c r="F775" s="231" t="s">
        <v>4643</v>
      </c>
      <c r="G775" s="232" t="s">
        <v>477</v>
      </c>
      <c r="H775" s="233">
        <v>9</v>
      </c>
      <c r="I775" s="234"/>
      <c r="J775" s="235">
        <f>ROUND(I775*H775,2)</f>
        <v>0</v>
      </c>
      <c r="K775" s="231" t="s">
        <v>229</v>
      </c>
      <c r="L775" s="46"/>
      <c r="M775" s="236" t="s">
        <v>1</v>
      </c>
      <c r="N775" s="237" t="s">
        <v>45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114</v>
      </c>
      <c r="AT775" s="240" t="s">
        <v>225</v>
      </c>
      <c r="AU775" s="240" t="s">
        <v>87</v>
      </c>
      <c r="AY775" s="19" t="s">
        <v>222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87</v>
      </c>
      <c r="BK775" s="241">
        <f>ROUND(I775*H775,2)</f>
        <v>0</v>
      </c>
      <c r="BL775" s="19" t="s">
        <v>114</v>
      </c>
      <c r="BM775" s="240" t="s">
        <v>4644</v>
      </c>
    </row>
    <row r="776" s="2" customFormat="1">
      <c r="A776" s="40"/>
      <c r="B776" s="41"/>
      <c r="C776" s="42"/>
      <c r="D776" s="242" t="s">
        <v>231</v>
      </c>
      <c r="E776" s="42"/>
      <c r="F776" s="243" t="s">
        <v>4645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231</v>
      </c>
      <c r="AU776" s="19" t="s">
        <v>87</v>
      </c>
    </row>
    <row r="777" s="2" customFormat="1" ht="16.5" customHeight="1">
      <c r="A777" s="40"/>
      <c r="B777" s="41"/>
      <c r="C777" s="280" t="s">
        <v>1025</v>
      </c>
      <c r="D777" s="280" t="s">
        <v>367</v>
      </c>
      <c r="E777" s="281" t="s">
        <v>4646</v>
      </c>
      <c r="F777" s="282" t="s">
        <v>4647</v>
      </c>
      <c r="G777" s="283" t="s">
        <v>477</v>
      </c>
      <c r="H777" s="284">
        <v>9</v>
      </c>
      <c r="I777" s="285"/>
      <c r="J777" s="286">
        <f>ROUND(I777*H777,2)</f>
        <v>0</v>
      </c>
      <c r="K777" s="282" t="s">
        <v>229</v>
      </c>
      <c r="L777" s="287"/>
      <c r="M777" s="288" t="s">
        <v>1</v>
      </c>
      <c r="N777" s="289" t="s">
        <v>45</v>
      </c>
      <c r="O777" s="93"/>
      <c r="P777" s="238">
        <f>O777*H777</f>
        <v>0</v>
      </c>
      <c r="Q777" s="238">
        <v>6.9999999999999994E-05</v>
      </c>
      <c r="R777" s="238">
        <f>Q777*H777</f>
        <v>0.00062999999999999992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299</v>
      </c>
      <c r="AT777" s="240" t="s">
        <v>367</v>
      </c>
      <c r="AU777" s="240" t="s">
        <v>87</v>
      </c>
      <c r="AY777" s="19" t="s">
        <v>222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87</v>
      </c>
      <c r="BK777" s="241">
        <f>ROUND(I777*H777,2)</f>
        <v>0</v>
      </c>
      <c r="BL777" s="19" t="s">
        <v>114</v>
      </c>
      <c r="BM777" s="240" t="s">
        <v>4648</v>
      </c>
    </row>
    <row r="778" s="2" customFormat="1" ht="16.5" customHeight="1">
      <c r="A778" s="40"/>
      <c r="B778" s="41"/>
      <c r="C778" s="280" t="s">
        <v>1410</v>
      </c>
      <c r="D778" s="280" t="s">
        <v>367</v>
      </c>
      <c r="E778" s="281" t="s">
        <v>4649</v>
      </c>
      <c r="F778" s="282" t="s">
        <v>4650</v>
      </c>
      <c r="G778" s="283" t="s">
        <v>477</v>
      </c>
      <c r="H778" s="284">
        <v>9</v>
      </c>
      <c r="I778" s="285"/>
      <c r="J778" s="286">
        <f>ROUND(I778*H778,2)</f>
        <v>0</v>
      </c>
      <c r="K778" s="282" t="s">
        <v>229</v>
      </c>
      <c r="L778" s="287"/>
      <c r="M778" s="288" t="s">
        <v>1</v>
      </c>
      <c r="N778" s="289" t="s">
        <v>45</v>
      </c>
      <c r="O778" s="93"/>
      <c r="P778" s="238">
        <f>O778*H778</f>
        <v>0</v>
      </c>
      <c r="Q778" s="238">
        <v>1.0000000000000001E-05</v>
      </c>
      <c r="R778" s="238">
        <f>Q778*H778</f>
        <v>9.0000000000000006E-05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299</v>
      </c>
      <c r="AT778" s="240" t="s">
        <v>367</v>
      </c>
      <c r="AU778" s="240" t="s">
        <v>87</v>
      </c>
      <c r="AY778" s="19" t="s">
        <v>222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9" t="s">
        <v>87</v>
      </c>
      <c r="BK778" s="241">
        <f>ROUND(I778*H778,2)</f>
        <v>0</v>
      </c>
      <c r="BL778" s="19" t="s">
        <v>114</v>
      </c>
      <c r="BM778" s="240" t="s">
        <v>4651</v>
      </c>
    </row>
    <row r="779" s="2" customFormat="1" ht="24.15" customHeight="1">
      <c r="A779" s="40"/>
      <c r="B779" s="41"/>
      <c r="C779" s="229" t="s">
        <v>1020</v>
      </c>
      <c r="D779" s="229" t="s">
        <v>225</v>
      </c>
      <c r="E779" s="230" t="s">
        <v>4326</v>
      </c>
      <c r="F779" s="231" t="s">
        <v>4327</v>
      </c>
      <c r="G779" s="232" t="s">
        <v>477</v>
      </c>
      <c r="H779" s="233">
        <v>9</v>
      </c>
      <c r="I779" s="234"/>
      <c r="J779" s="235">
        <f>ROUND(I779*H779,2)</f>
        <v>0</v>
      </c>
      <c r="K779" s="231" t="s">
        <v>229</v>
      </c>
      <c r="L779" s="46"/>
      <c r="M779" s="236" t="s">
        <v>1</v>
      </c>
      <c r="N779" s="237" t="s">
        <v>45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114</v>
      </c>
      <c r="AT779" s="240" t="s">
        <v>225</v>
      </c>
      <c r="AU779" s="240" t="s">
        <v>87</v>
      </c>
      <c r="AY779" s="19" t="s">
        <v>222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87</v>
      </c>
      <c r="BK779" s="241">
        <f>ROUND(I779*H779,2)</f>
        <v>0</v>
      </c>
      <c r="BL779" s="19" t="s">
        <v>114</v>
      </c>
      <c r="BM779" s="240" t="s">
        <v>4652</v>
      </c>
    </row>
    <row r="780" s="2" customFormat="1">
      <c r="A780" s="40"/>
      <c r="B780" s="41"/>
      <c r="C780" s="42"/>
      <c r="D780" s="242" t="s">
        <v>231</v>
      </c>
      <c r="E780" s="42"/>
      <c r="F780" s="243" t="s">
        <v>4329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231</v>
      </c>
      <c r="AU780" s="19" t="s">
        <v>87</v>
      </c>
    </row>
    <row r="781" s="13" customFormat="1">
      <c r="A781" s="13"/>
      <c r="B781" s="247"/>
      <c r="C781" s="248"/>
      <c r="D781" s="249" t="s">
        <v>233</v>
      </c>
      <c r="E781" s="250" t="s">
        <v>1</v>
      </c>
      <c r="F781" s="251" t="s">
        <v>234</v>
      </c>
      <c r="G781" s="248"/>
      <c r="H781" s="250" t="s">
        <v>1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7" t="s">
        <v>233</v>
      </c>
      <c r="AU781" s="257" t="s">
        <v>87</v>
      </c>
      <c r="AV781" s="13" t="s">
        <v>87</v>
      </c>
      <c r="AW781" s="13" t="s">
        <v>35</v>
      </c>
      <c r="AX781" s="13" t="s">
        <v>80</v>
      </c>
      <c r="AY781" s="257" t="s">
        <v>222</v>
      </c>
    </row>
    <row r="782" s="13" customFormat="1">
      <c r="A782" s="13"/>
      <c r="B782" s="247"/>
      <c r="C782" s="248"/>
      <c r="D782" s="249" t="s">
        <v>233</v>
      </c>
      <c r="E782" s="250" t="s">
        <v>1</v>
      </c>
      <c r="F782" s="251" t="s">
        <v>3702</v>
      </c>
      <c r="G782" s="248"/>
      <c r="H782" s="250" t="s">
        <v>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233</v>
      </c>
      <c r="AU782" s="257" t="s">
        <v>87</v>
      </c>
      <c r="AV782" s="13" t="s">
        <v>87</v>
      </c>
      <c r="AW782" s="13" t="s">
        <v>35</v>
      </c>
      <c r="AX782" s="13" t="s">
        <v>80</v>
      </c>
      <c r="AY782" s="257" t="s">
        <v>222</v>
      </c>
    </row>
    <row r="783" s="14" customFormat="1">
      <c r="A783" s="14"/>
      <c r="B783" s="258"/>
      <c r="C783" s="259"/>
      <c r="D783" s="249" t="s">
        <v>233</v>
      </c>
      <c r="E783" s="260" t="s">
        <v>1</v>
      </c>
      <c r="F783" s="261" t="s">
        <v>305</v>
      </c>
      <c r="G783" s="259"/>
      <c r="H783" s="262">
        <v>9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233</v>
      </c>
      <c r="AU783" s="268" t="s">
        <v>87</v>
      </c>
      <c r="AV783" s="14" t="s">
        <v>89</v>
      </c>
      <c r="AW783" s="14" t="s">
        <v>35</v>
      </c>
      <c r="AX783" s="14" t="s">
        <v>80</v>
      </c>
      <c r="AY783" s="268" t="s">
        <v>222</v>
      </c>
    </row>
    <row r="784" s="15" customFormat="1">
      <c r="A784" s="15"/>
      <c r="B784" s="269"/>
      <c r="C784" s="270"/>
      <c r="D784" s="249" t="s">
        <v>233</v>
      </c>
      <c r="E784" s="271" t="s">
        <v>1</v>
      </c>
      <c r="F784" s="272" t="s">
        <v>242</v>
      </c>
      <c r="G784" s="270"/>
      <c r="H784" s="273">
        <v>9</v>
      </c>
      <c r="I784" s="274"/>
      <c r="J784" s="270"/>
      <c r="K784" s="270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233</v>
      </c>
      <c r="AU784" s="279" t="s">
        <v>87</v>
      </c>
      <c r="AV784" s="15" t="s">
        <v>114</v>
      </c>
      <c r="AW784" s="15" t="s">
        <v>35</v>
      </c>
      <c r="AX784" s="15" t="s">
        <v>87</v>
      </c>
      <c r="AY784" s="279" t="s">
        <v>222</v>
      </c>
    </row>
    <row r="785" s="2" customFormat="1" ht="16.5" customHeight="1">
      <c r="A785" s="40"/>
      <c r="B785" s="41"/>
      <c r="C785" s="280" t="s">
        <v>1421</v>
      </c>
      <c r="D785" s="280" t="s">
        <v>367</v>
      </c>
      <c r="E785" s="281" t="s">
        <v>4332</v>
      </c>
      <c r="F785" s="282" t="s">
        <v>4333</v>
      </c>
      <c r="G785" s="283" t="s">
        <v>477</v>
      </c>
      <c r="H785" s="284">
        <v>9</v>
      </c>
      <c r="I785" s="285"/>
      <c r="J785" s="286">
        <f>ROUND(I785*H785,2)</f>
        <v>0</v>
      </c>
      <c r="K785" s="282" t="s">
        <v>229</v>
      </c>
      <c r="L785" s="287"/>
      <c r="M785" s="288" t="s">
        <v>1</v>
      </c>
      <c r="N785" s="289" t="s">
        <v>45</v>
      </c>
      <c r="O785" s="93"/>
      <c r="P785" s="238">
        <f>O785*H785</f>
        <v>0</v>
      </c>
      <c r="Q785" s="238">
        <v>0.00020000000000000001</v>
      </c>
      <c r="R785" s="238">
        <f>Q785*H785</f>
        <v>0.0018000000000000002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299</v>
      </c>
      <c r="AT785" s="240" t="s">
        <v>367</v>
      </c>
      <c r="AU785" s="240" t="s">
        <v>87</v>
      </c>
      <c r="AY785" s="19" t="s">
        <v>222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87</v>
      </c>
      <c r="BK785" s="241">
        <f>ROUND(I785*H785,2)</f>
        <v>0</v>
      </c>
      <c r="BL785" s="19" t="s">
        <v>114</v>
      </c>
      <c r="BM785" s="240" t="s">
        <v>4653</v>
      </c>
    </row>
    <row r="786" s="12" customFormat="1" ht="25.92" customHeight="1">
      <c r="A786" s="12"/>
      <c r="B786" s="213"/>
      <c r="C786" s="214"/>
      <c r="D786" s="215" t="s">
        <v>79</v>
      </c>
      <c r="E786" s="216" t="s">
        <v>2399</v>
      </c>
      <c r="F786" s="216" t="s">
        <v>2400</v>
      </c>
      <c r="G786" s="214"/>
      <c r="H786" s="214"/>
      <c r="I786" s="217"/>
      <c r="J786" s="218">
        <f>BK786</f>
        <v>0</v>
      </c>
      <c r="K786" s="214"/>
      <c r="L786" s="219"/>
      <c r="M786" s="220"/>
      <c r="N786" s="221"/>
      <c r="O786" s="221"/>
      <c r="P786" s="222">
        <f>SUM(P787:P798)</f>
        <v>0</v>
      </c>
      <c r="Q786" s="221"/>
      <c r="R786" s="222">
        <f>SUM(R787:R798)</f>
        <v>0</v>
      </c>
      <c r="S786" s="221"/>
      <c r="T786" s="223">
        <f>SUM(T787:T798)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24" t="s">
        <v>114</v>
      </c>
      <c r="AT786" s="225" t="s">
        <v>79</v>
      </c>
      <c r="AU786" s="225" t="s">
        <v>80</v>
      </c>
      <c r="AY786" s="224" t="s">
        <v>222</v>
      </c>
      <c r="BK786" s="226">
        <f>SUM(BK787:BK798)</f>
        <v>0</v>
      </c>
    </row>
    <row r="787" s="2" customFormat="1" ht="21.75" customHeight="1">
      <c r="A787" s="40"/>
      <c r="B787" s="41"/>
      <c r="C787" s="229" t="s">
        <v>1427</v>
      </c>
      <c r="D787" s="229" t="s">
        <v>225</v>
      </c>
      <c r="E787" s="230" t="s">
        <v>2768</v>
      </c>
      <c r="F787" s="231" t="s">
        <v>2769</v>
      </c>
      <c r="G787" s="232" t="s">
        <v>1198</v>
      </c>
      <c r="H787" s="233">
        <v>30</v>
      </c>
      <c r="I787" s="234"/>
      <c r="J787" s="235">
        <f>ROUND(I787*H787,2)</f>
        <v>0</v>
      </c>
      <c r="K787" s="231" t="s">
        <v>229</v>
      </c>
      <c r="L787" s="46"/>
      <c r="M787" s="236" t="s">
        <v>1</v>
      </c>
      <c r="N787" s="237" t="s">
        <v>45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2418</v>
      </c>
      <c r="AT787" s="240" t="s">
        <v>225</v>
      </c>
      <c r="AU787" s="240" t="s">
        <v>87</v>
      </c>
      <c r="AY787" s="19" t="s">
        <v>222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87</v>
      </c>
      <c r="BK787" s="241">
        <f>ROUND(I787*H787,2)</f>
        <v>0</v>
      </c>
      <c r="BL787" s="19" t="s">
        <v>2418</v>
      </c>
      <c r="BM787" s="240" t="s">
        <v>4654</v>
      </c>
    </row>
    <row r="788" s="2" customFormat="1">
      <c r="A788" s="40"/>
      <c r="B788" s="41"/>
      <c r="C788" s="42"/>
      <c r="D788" s="242" t="s">
        <v>231</v>
      </c>
      <c r="E788" s="42"/>
      <c r="F788" s="243" t="s">
        <v>2770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231</v>
      </c>
      <c r="AU788" s="19" t="s">
        <v>87</v>
      </c>
    </row>
    <row r="789" s="14" customFormat="1">
      <c r="A789" s="14"/>
      <c r="B789" s="258"/>
      <c r="C789" s="259"/>
      <c r="D789" s="249" t="s">
        <v>233</v>
      </c>
      <c r="E789" s="260" t="s">
        <v>1</v>
      </c>
      <c r="F789" s="261" t="s">
        <v>4028</v>
      </c>
      <c r="G789" s="259"/>
      <c r="H789" s="262">
        <v>30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233</v>
      </c>
      <c r="AU789" s="268" t="s">
        <v>87</v>
      </c>
      <c r="AV789" s="14" t="s">
        <v>89</v>
      </c>
      <c r="AW789" s="14" t="s">
        <v>35</v>
      </c>
      <c r="AX789" s="14" t="s">
        <v>80</v>
      </c>
      <c r="AY789" s="268" t="s">
        <v>222</v>
      </c>
    </row>
    <row r="790" s="15" customFormat="1">
      <c r="A790" s="15"/>
      <c r="B790" s="269"/>
      <c r="C790" s="270"/>
      <c r="D790" s="249" t="s">
        <v>233</v>
      </c>
      <c r="E790" s="271" t="s">
        <v>1</v>
      </c>
      <c r="F790" s="272" t="s">
        <v>242</v>
      </c>
      <c r="G790" s="270"/>
      <c r="H790" s="273">
        <v>30</v>
      </c>
      <c r="I790" s="274"/>
      <c r="J790" s="270"/>
      <c r="K790" s="270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233</v>
      </c>
      <c r="AU790" s="279" t="s">
        <v>87</v>
      </c>
      <c r="AV790" s="15" t="s">
        <v>114</v>
      </c>
      <c r="AW790" s="15" t="s">
        <v>35</v>
      </c>
      <c r="AX790" s="15" t="s">
        <v>87</v>
      </c>
      <c r="AY790" s="279" t="s">
        <v>222</v>
      </c>
    </row>
    <row r="791" s="2" customFormat="1" ht="24.15" customHeight="1">
      <c r="A791" s="40"/>
      <c r="B791" s="41"/>
      <c r="C791" s="229" t="s">
        <v>1432</v>
      </c>
      <c r="D791" s="229" t="s">
        <v>225</v>
      </c>
      <c r="E791" s="230" t="s">
        <v>4655</v>
      </c>
      <c r="F791" s="231" t="s">
        <v>4656</v>
      </c>
      <c r="G791" s="232" t="s">
        <v>1198</v>
      </c>
      <c r="H791" s="233">
        <v>20</v>
      </c>
      <c r="I791" s="234"/>
      <c r="J791" s="235">
        <f>ROUND(I791*H791,2)</f>
        <v>0</v>
      </c>
      <c r="K791" s="231" t="s">
        <v>229</v>
      </c>
      <c r="L791" s="46"/>
      <c r="M791" s="236" t="s">
        <v>1</v>
      </c>
      <c r="N791" s="237" t="s">
        <v>45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267</v>
      </c>
      <c r="AT791" s="240" t="s">
        <v>225</v>
      </c>
      <c r="AU791" s="240" t="s">
        <v>87</v>
      </c>
      <c r="AY791" s="19" t="s">
        <v>222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87</v>
      </c>
      <c r="BK791" s="241">
        <f>ROUND(I791*H791,2)</f>
        <v>0</v>
      </c>
      <c r="BL791" s="19" t="s">
        <v>267</v>
      </c>
      <c r="BM791" s="240" t="s">
        <v>4657</v>
      </c>
    </row>
    <row r="792" s="2" customFormat="1">
      <c r="A792" s="40"/>
      <c r="B792" s="41"/>
      <c r="C792" s="42"/>
      <c r="D792" s="242" t="s">
        <v>231</v>
      </c>
      <c r="E792" s="42"/>
      <c r="F792" s="243" t="s">
        <v>4658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231</v>
      </c>
      <c r="AU792" s="19" t="s">
        <v>87</v>
      </c>
    </row>
    <row r="793" s="14" customFormat="1">
      <c r="A793" s="14"/>
      <c r="B793" s="258"/>
      <c r="C793" s="259"/>
      <c r="D793" s="249" t="s">
        <v>233</v>
      </c>
      <c r="E793" s="260" t="s">
        <v>1</v>
      </c>
      <c r="F793" s="261" t="s">
        <v>2374</v>
      </c>
      <c r="G793" s="259"/>
      <c r="H793" s="262">
        <v>20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233</v>
      </c>
      <c r="AU793" s="268" t="s">
        <v>87</v>
      </c>
      <c r="AV793" s="14" t="s">
        <v>89</v>
      </c>
      <c r="AW793" s="14" t="s">
        <v>35</v>
      </c>
      <c r="AX793" s="14" t="s">
        <v>80</v>
      </c>
      <c r="AY793" s="268" t="s">
        <v>222</v>
      </c>
    </row>
    <row r="794" s="15" customFormat="1">
      <c r="A794" s="15"/>
      <c r="B794" s="269"/>
      <c r="C794" s="270"/>
      <c r="D794" s="249" t="s">
        <v>233</v>
      </c>
      <c r="E794" s="271" t="s">
        <v>1</v>
      </c>
      <c r="F794" s="272" t="s">
        <v>242</v>
      </c>
      <c r="G794" s="270"/>
      <c r="H794" s="273">
        <v>20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233</v>
      </c>
      <c r="AU794" s="279" t="s">
        <v>87</v>
      </c>
      <c r="AV794" s="15" t="s">
        <v>114</v>
      </c>
      <c r="AW794" s="15" t="s">
        <v>35</v>
      </c>
      <c r="AX794" s="15" t="s">
        <v>87</v>
      </c>
      <c r="AY794" s="279" t="s">
        <v>222</v>
      </c>
    </row>
    <row r="795" s="2" customFormat="1" ht="24.15" customHeight="1">
      <c r="A795" s="40"/>
      <c r="B795" s="41"/>
      <c r="C795" s="229" t="s">
        <v>1030</v>
      </c>
      <c r="D795" s="229" t="s">
        <v>225</v>
      </c>
      <c r="E795" s="230" t="s">
        <v>4659</v>
      </c>
      <c r="F795" s="231" t="s">
        <v>4660</v>
      </c>
      <c r="G795" s="232" t="s">
        <v>1198</v>
      </c>
      <c r="H795" s="233">
        <v>10.5</v>
      </c>
      <c r="I795" s="234"/>
      <c r="J795" s="235">
        <f>ROUND(I795*H795,2)</f>
        <v>0</v>
      </c>
      <c r="K795" s="231" t="s">
        <v>229</v>
      </c>
      <c r="L795" s="46"/>
      <c r="M795" s="236" t="s">
        <v>1</v>
      </c>
      <c r="N795" s="237" t="s">
        <v>45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1199</v>
      </c>
      <c r="AT795" s="240" t="s">
        <v>225</v>
      </c>
      <c r="AU795" s="240" t="s">
        <v>87</v>
      </c>
      <c r="AY795" s="19" t="s">
        <v>222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87</v>
      </c>
      <c r="BK795" s="241">
        <f>ROUND(I795*H795,2)</f>
        <v>0</v>
      </c>
      <c r="BL795" s="19" t="s">
        <v>1199</v>
      </c>
      <c r="BM795" s="240" t="s">
        <v>4661</v>
      </c>
    </row>
    <row r="796" s="2" customFormat="1">
      <c r="A796" s="40"/>
      <c r="B796" s="41"/>
      <c r="C796" s="42"/>
      <c r="D796" s="242" t="s">
        <v>231</v>
      </c>
      <c r="E796" s="42"/>
      <c r="F796" s="243" t="s">
        <v>4662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231</v>
      </c>
      <c r="AU796" s="19" t="s">
        <v>87</v>
      </c>
    </row>
    <row r="797" s="14" customFormat="1">
      <c r="A797" s="14"/>
      <c r="B797" s="258"/>
      <c r="C797" s="259"/>
      <c r="D797" s="249" t="s">
        <v>233</v>
      </c>
      <c r="E797" s="260" t="s">
        <v>1</v>
      </c>
      <c r="F797" s="261" t="s">
        <v>4663</v>
      </c>
      <c r="G797" s="259"/>
      <c r="H797" s="262">
        <v>10.5</v>
      </c>
      <c r="I797" s="263"/>
      <c r="J797" s="259"/>
      <c r="K797" s="259"/>
      <c r="L797" s="264"/>
      <c r="M797" s="265"/>
      <c r="N797" s="266"/>
      <c r="O797" s="266"/>
      <c r="P797" s="266"/>
      <c r="Q797" s="266"/>
      <c r="R797" s="266"/>
      <c r="S797" s="266"/>
      <c r="T797" s="26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8" t="s">
        <v>233</v>
      </c>
      <c r="AU797" s="268" t="s">
        <v>87</v>
      </c>
      <c r="AV797" s="14" t="s">
        <v>89</v>
      </c>
      <c r="AW797" s="14" t="s">
        <v>35</v>
      </c>
      <c r="AX797" s="14" t="s">
        <v>80</v>
      </c>
      <c r="AY797" s="268" t="s">
        <v>222</v>
      </c>
    </row>
    <row r="798" s="15" customFormat="1">
      <c r="A798" s="15"/>
      <c r="B798" s="269"/>
      <c r="C798" s="270"/>
      <c r="D798" s="249" t="s">
        <v>233</v>
      </c>
      <c r="E798" s="271" t="s">
        <v>1</v>
      </c>
      <c r="F798" s="272" t="s">
        <v>242</v>
      </c>
      <c r="G798" s="270"/>
      <c r="H798" s="273">
        <v>10.5</v>
      </c>
      <c r="I798" s="274"/>
      <c r="J798" s="270"/>
      <c r="K798" s="270"/>
      <c r="L798" s="275"/>
      <c r="M798" s="315"/>
      <c r="N798" s="316"/>
      <c r="O798" s="316"/>
      <c r="P798" s="316"/>
      <c r="Q798" s="316"/>
      <c r="R798" s="316"/>
      <c r="S798" s="316"/>
      <c r="T798" s="31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9" t="s">
        <v>233</v>
      </c>
      <c r="AU798" s="279" t="s">
        <v>87</v>
      </c>
      <c r="AV798" s="15" t="s">
        <v>114</v>
      </c>
      <c r="AW798" s="15" t="s">
        <v>35</v>
      </c>
      <c r="AX798" s="15" t="s">
        <v>87</v>
      </c>
      <c r="AY798" s="279" t="s">
        <v>222</v>
      </c>
    </row>
    <row r="799" s="2" customFormat="1" ht="6.96" customHeight="1">
      <c r="A799" s="40"/>
      <c r="B799" s="68"/>
      <c r="C799" s="69"/>
      <c r="D799" s="69"/>
      <c r="E799" s="69"/>
      <c r="F799" s="69"/>
      <c r="G799" s="69"/>
      <c r="H799" s="69"/>
      <c r="I799" s="69"/>
      <c r="J799" s="69"/>
      <c r="K799" s="69"/>
      <c r="L799" s="46"/>
      <c r="M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</sheetData>
  <sheetProtection sheet="1" autoFilter="0" formatColumns="0" formatRows="0" objects="1" scenarios="1" spinCount="100000" saltValue="0mjiURnpDunIjXcxSj4h84mRheuw9rTiw2/mZYmQ2zs1JsRQa22sV8JTScGh056P/sRoQ0aZfeO2J8oNKrmj4A==" hashValue="cnslIxzzxvgGKq4+4mR4tD5K4uciG3nPQOS2Lb+xr7gBZSGrSHX11mu0+Xpr+T2hcl5zEb/vHCAXKZaWIOQQuQ==" algorithmName="SHA-512" password="CC35"/>
  <autoFilter ref="C132:K7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6" r:id="rId1" display="https://podminky.urs.cz/item/CS_URS_2024_01/741110052"/>
    <hyperlink ref="F147" r:id="rId2" display="https://podminky.urs.cz/item/CS_URS_2024_01/741110062"/>
    <hyperlink ref="F158" r:id="rId3" display="https://podminky.urs.cz/item/CS_URS_2024_01/741135032"/>
    <hyperlink ref="F161" r:id="rId4" display="https://podminky.urs.cz/item/CS_URS_2024_01/742110102"/>
    <hyperlink ref="F174" r:id="rId5" display="https://podminky.urs.cz/item/CS_URS_2024_01/742110161"/>
    <hyperlink ref="F182" r:id="rId6" display="https://podminky.urs.cz/item/CS_URS_2024_01/742124001"/>
    <hyperlink ref="F189" r:id="rId7" display="https://podminky.urs.cz/item/CS_URS_2024_01/742124002"/>
    <hyperlink ref="F200" r:id="rId8" display="https://podminky.urs.cz/item/CS_URS_2024_01/742124005"/>
    <hyperlink ref="F213" r:id="rId9" display="https://podminky.urs.cz/item/CS_URS_2024_01/742123001"/>
    <hyperlink ref="F221" r:id="rId10" display="https://podminky.urs.cz/item/CS_URS_2024_01/742124013"/>
    <hyperlink ref="F229" r:id="rId11" display="https://podminky.urs.cz/item/CS_URS_2024_01/742128002"/>
    <hyperlink ref="F237" r:id="rId12" display="https://podminky.urs.cz/item/CS_URS_2024_01/742128003"/>
    <hyperlink ref="F241" r:id="rId13" display="https://podminky.urs.cz/item/CS_URS_2024_01/742330005"/>
    <hyperlink ref="F250" r:id="rId14" display="https://podminky.urs.cz/item/CS_URS_2024_01/742330012"/>
    <hyperlink ref="F256" r:id="rId15" display="https://podminky.urs.cz/item/CS_URS_2024_01/742330022"/>
    <hyperlink ref="F264" r:id="rId16" display="https://podminky.urs.cz/item/CS_URS_2024_01/742330023"/>
    <hyperlink ref="F272" r:id="rId17" display="https://podminky.urs.cz/item/CS_URS_2024_01/742330035"/>
    <hyperlink ref="F280" r:id="rId18" display="https://podminky.urs.cz/item/CS_URS_2024_01/742330037"/>
    <hyperlink ref="F288" r:id="rId19" display="https://podminky.urs.cz/item/CS_URS_2024_01/742330044"/>
    <hyperlink ref="F305" r:id="rId20" display="https://podminky.urs.cz/item/CS_URS_2024_01/742330046"/>
    <hyperlink ref="F313" r:id="rId21" display="https://podminky.urs.cz/item/CS_URS_2024_01/220260025"/>
    <hyperlink ref="F324" r:id="rId22" display="https://podminky.urs.cz/item/CS_URS_2024_01/742330036"/>
    <hyperlink ref="F332" r:id="rId23" display="https://podminky.urs.cz/item/CS_URS_2024_01/HZS3221"/>
    <hyperlink ref="F339" r:id="rId24" display="https://podminky.urs.cz/item/CS_URS_2024_01/742330102"/>
    <hyperlink ref="F346" r:id="rId25" display="https://podminky.urs.cz/item/CS_URS_2024_01/220182024"/>
    <hyperlink ref="F349" r:id="rId26" display="https://podminky.urs.cz/item/CS_URS_2024_01/220523001"/>
    <hyperlink ref="F360" r:id="rId27" display="https://podminky.urs.cz/item/CS_URS_2024_01/220450002"/>
    <hyperlink ref="F368" r:id="rId28" display="https://podminky.urs.cz/item/CS_URS_2024_01/228060303"/>
    <hyperlink ref="F375" r:id="rId29" display="https://podminky.urs.cz/item/CS_URS_2024_01/998742101"/>
    <hyperlink ref="F378" r:id="rId30" display="https://podminky.urs.cz/item/CS_URS_2024_01/210812011"/>
    <hyperlink ref="F389" r:id="rId31" display="https://podminky.urs.cz/item/CS_URS_2024_01/741751613"/>
    <hyperlink ref="F397" r:id="rId32" display="https://podminky.urs.cz/item/CS_URS_2024_01/742110002"/>
    <hyperlink ref="F408" r:id="rId33" display="https://podminky.urs.cz/item/CS_URS_2024_01/742121001"/>
    <hyperlink ref="F423" r:id="rId34" display="https://podminky.urs.cz/item/CS_URS_2024_01/742123001"/>
    <hyperlink ref="F431" r:id="rId35" display="https://podminky.urs.cz/item/CS_URS_2024_01/742220007"/>
    <hyperlink ref="F437" r:id="rId36" display="https://podminky.urs.cz/item/CS_URS_2024_01/742220141"/>
    <hyperlink ref="F445" r:id="rId37" display="https://podminky.urs.cz/item/CS_URS_2024_01/742220161"/>
    <hyperlink ref="F453" r:id="rId38" display="https://podminky.urs.cz/item/CS_URS_2024_01/742220171"/>
    <hyperlink ref="F461" r:id="rId39" display="https://podminky.urs.cz/item/CS_URS_2024_01/742220172"/>
    <hyperlink ref="F469" r:id="rId40" display="https://podminky.urs.cz/item/CS_URS_2024_01/742220232"/>
    <hyperlink ref="F478" r:id="rId41" display="https://podminky.urs.cz/item/CS_URS_2024_01/742220235"/>
    <hyperlink ref="F487" r:id="rId42" display="https://podminky.urs.cz/item/CS_URS_2024_01/742220255"/>
    <hyperlink ref="F495" r:id="rId43" display="https://podminky.urs.cz/item/CS_URS_2024_01/742220256"/>
    <hyperlink ref="F503" r:id="rId44" display="https://podminky.urs.cz/item/CS_URS_2024_01/220450021"/>
    <hyperlink ref="F505" r:id="rId45" display="https://podminky.urs.cz/item/CS_URS_2024_01/998742101"/>
    <hyperlink ref="F508" r:id="rId46" display="https://podminky.urs.cz/item/CS_URS_2024_01/742110002"/>
    <hyperlink ref="F510" r:id="rId47" display="https://podminky.urs.cz/item/CS_URS_2024_01/742110003"/>
    <hyperlink ref="F516" r:id="rId48" display="https://podminky.urs.cz/item/CS_URS_2024_01/742123001"/>
    <hyperlink ref="F519" r:id="rId49" display="https://podminky.urs.cz/item/CS_URS_2024_01/742124001"/>
    <hyperlink ref="F530" r:id="rId50" display="https://podminky.urs.cz/item/CS_URS_2024_01/742230001"/>
    <hyperlink ref="F538" r:id="rId51" display="https://podminky.urs.cz/item/CS_URS_2024_01/742230002"/>
    <hyperlink ref="F546" r:id="rId52" display="https://podminky.urs.cz/item/CS_URS_2024_01/742230003"/>
    <hyperlink ref="F554" r:id="rId53" display="https://podminky.urs.cz/item/CS_URS_2024_01/742230004"/>
    <hyperlink ref="F563" r:id="rId54" display="https://podminky.urs.cz/item/CS_URS_2024_01/742230007"/>
    <hyperlink ref="F571" r:id="rId55" display="https://podminky.urs.cz/item/CS_URS_2024_01/742330012"/>
    <hyperlink ref="F579" r:id="rId56" display="https://podminky.urs.cz/item/CS_URS_2024_01/742330046"/>
    <hyperlink ref="F587" r:id="rId57" display="https://podminky.urs.cz/item/CS_URS_2024_01/742230102"/>
    <hyperlink ref="F595" r:id="rId58" display="https://podminky.urs.cz/item/CS_URS_2024_01/742330101"/>
    <hyperlink ref="F597" r:id="rId59" display="https://podminky.urs.cz/item/CS_URS_2024_01/220111502"/>
    <hyperlink ref="F599" r:id="rId60" display="https://podminky.urs.cz/item/CS_URS_2024_01/998742101"/>
    <hyperlink ref="F602" r:id="rId61" display="https://podminky.urs.cz/item/CS_URS_2024_01/742110002"/>
    <hyperlink ref="F613" r:id="rId62" display="https://podminky.urs.cz/item/CS_URS_2024_01/742121001"/>
    <hyperlink ref="F624" r:id="rId63" display="https://podminky.urs.cz/item/CS_URS_2024_01/742320052"/>
    <hyperlink ref="F632" r:id="rId64" display="https://podminky.urs.cz/item/CS_URS_2024_01/742420051"/>
    <hyperlink ref="F640" r:id="rId65" display="https://podminky.urs.cz/item/CS_URS_2024_01/742420001"/>
    <hyperlink ref="F648" r:id="rId66" display="https://podminky.urs.cz/item/CS_URS_2024_01/742420021"/>
    <hyperlink ref="F656" r:id="rId67" display="https://podminky.urs.cz/item/CS_URS_2024_01/742420121"/>
    <hyperlink ref="F666" r:id="rId68" display="https://podminky.urs.cz/item/CS_URS_2024_01/220300642"/>
    <hyperlink ref="F668" r:id="rId69" display="https://podminky.urs.cz/item/CS_URS_2024_01/220111436"/>
    <hyperlink ref="F670" r:id="rId70" display="https://podminky.urs.cz/item/CS_URS_2024_01/998742101"/>
    <hyperlink ref="F673" r:id="rId71" display="https://podminky.urs.cz/item/CS_URS_2024_01/742110013"/>
    <hyperlink ref="F685" r:id="rId72" display="https://podminky.urs.cz/item/CS_URS_2024_01/220320201"/>
    <hyperlink ref="F688" r:id="rId73" display="https://podminky.urs.cz/item/CS_URS_2024_01/220320233"/>
    <hyperlink ref="F691" r:id="rId74" display="https://podminky.urs.cz/item/CS_URS_2024_01/998742101"/>
    <hyperlink ref="F694" r:id="rId75" display="https://podminky.urs.cz/item/CS_URS_2024_01/742210151"/>
    <hyperlink ref="F703" r:id="rId76" display="https://podminky.urs.cz/item/CS_URS_2024_01/742210121"/>
    <hyperlink ref="F713" r:id="rId77" display="https://podminky.urs.cz/item/CS_URS_2024_01/741110062"/>
    <hyperlink ref="F724" r:id="rId78" display="https://podminky.urs.cz/item/CS_URS_2024_01/741135032"/>
    <hyperlink ref="F732" r:id="rId79" display="https://podminky.urs.cz/item/CS_URS_2024_01/742110161"/>
    <hyperlink ref="F740" r:id="rId80" display="https://podminky.urs.cz/item/CS_URS_2024_01/742124001"/>
    <hyperlink ref="F747" r:id="rId81" display="https://podminky.urs.cz/item/CS_URS_2024_01/742124002"/>
    <hyperlink ref="F758" r:id="rId82" display="https://podminky.urs.cz/item/CS_URS_2024_01/742124005"/>
    <hyperlink ref="F768" r:id="rId83" display="https://podminky.urs.cz/item/CS_URS_2024_01/742123001"/>
    <hyperlink ref="F776" r:id="rId84" display="https://podminky.urs.cz/item/CS_URS_2024_01/741310221"/>
    <hyperlink ref="F780" r:id="rId85" display="https://podminky.urs.cz/item/CS_URS_2024_01/220260025"/>
    <hyperlink ref="F788" r:id="rId86" display="https://podminky.urs.cz/item/CS_URS_2024_01/HZS2491"/>
    <hyperlink ref="F792" r:id="rId87" display="https://podminky.urs.cz/item/CS_URS_2024_01/HZS3222"/>
    <hyperlink ref="F796" r:id="rId88" display="https://podminky.urs.cz/item/CS_URS_2024_01/HZS3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4664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29. 5. 2024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ROUND((SUM(BE139:BE470)),  2)</f>
        <v>0</v>
      </c>
      <c r="G33" s="40"/>
      <c r="H33" s="40"/>
      <c r="I33" s="167">
        <v>0.20999999999999999</v>
      </c>
      <c r="J33" s="166">
        <f>ROUND(((SUM(BE139:BE470))*I33),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ROUND((SUM(BF139:BF470)),  2)</f>
        <v>0</v>
      </c>
      <c r="G34" s="40"/>
      <c r="H34" s="40"/>
      <c r="I34" s="167">
        <v>0.12</v>
      </c>
      <c r="J34" s="166">
        <f>ROUND(((SUM(BF139:BF470))*I34),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ROUND((SUM(BG139:BG470)),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ROUND((SUM(BH139:BH470)),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ROUND((SUM(BI139:BI470)),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D.2 - Dopravní část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29. 5. 2024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159</v>
      </c>
      <c r="E97" s="194"/>
      <c r="F97" s="194"/>
      <c r="G97" s="194"/>
      <c r="H97" s="194"/>
      <c r="I97" s="194"/>
      <c r="J97" s="195">
        <f>J140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160</v>
      </c>
      <c r="E98" s="199"/>
      <c r="F98" s="199"/>
      <c r="G98" s="199"/>
      <c r="H98" s="199"/>
      <c r="I98" s="199"/>
      <c r="J98" s="200">
        <f>J141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3165</v>
      </c>
      <c r="E99" s="199"/>
      <c r="F99" s="199"/>
      <c r="G99" s="199"/>
      <c r="H99" s="199"/>
      <c r="I99" s="199"/>
      <c r="J99" s="200">
        <f>J142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5"/>
      <c r="D100" s="198" t="s">
        <v>161</v>
      </c>
      <c r="E100" s="199"/>
      <c r="F100" s="199"/>
      <c r="G100" s="199"/>
      <c r="H100" s="199"/>
      <c r="I100" s="199"/>
      <c r="J100" s="200">
        <f>J151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162</v>
      </c>
      <c r="E101" s="199"/>
      <c r="F101" s="199"/>
      <c r="G101" s="199"/>
      <c r="H101" s="199"/>
      <c r="I101" s="199"/>
      <c r="J101" s="200">
        <f>J160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J189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J207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166</v>
      </c>
      <c r="E105" s="199"/>
      <c r="F105" s="199"/>
      <c r="G105" s="199"/>
      <c r="H105" s="199"/>
      <c r="I105" s="199"/>
      <c r="J105" s="200">
        <f>J217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167</v>
      </c>
      <c r="E106" s="199"/>
      <c r="F106" s="199"/>
      <c r="G106" s="199"/>
      <c r="H106" s="199"/>
      <c r="I106" s="199"/>
      <c r="J106" s="200">
        <f>J218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168</v>
      </c>
      <c r="E107" s="199"/>
      <c r="F107" s="199"/>
      <c r="G107" s="199"/>
      <c r="H107" s="199"/>
      <c r="I107" s="199"/>
      <c r="J107" s="200">
        <f>J226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4665</v>
      </c>
      <c r="E108" s="199"/>
      <c r="F108" s="199"/>
      <c r="G108" s="199"/>
      <c r="H108" s="199"/>
      <c r="I108" s="199"/>
      <c r="J108" s="200">
        <f>J227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170</v>
      </c>
      <c r="E109" s="199"/>
      <c r="F109" s="199"/>
      <c r="G109" s="199"/>
      <c r="H109" s="199"/>
      <c r="I109" s="199"/>
      <c r="J109" s="200">
        <f>J259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4666</v>
      </c>
      <c r="E110" s="199"/>
      <c r="F110" s="199"/>
      <c r="G110" s="199"/>
      <c r="H110" s="199"/>
      <c r="I110" s="199"/>
      <c r="J110" s="200">
        <f>J323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4667</v>
      </c>
      <c r="E111" s="199"/>
      <c r="F111" s="199"/>
      <c r="G111" s="199"/>
      <c r="H111" s="199"/>
      <c r="I111" s="199"/>
      <c r="J111" s="200">
        <f>J324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4668</v>
      </c>
      <c r="E112" s="199"/>
      <c r="F112" s="199"/>
      <c r="G112" s="199"/>
      <c r="H112" s="199"/>
      <c r="I112" s="199"/>
      <c r="J112" s="200">
        <f>J355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4669</v>
      </c>
      <c r="E113" s="199"/>
      <c r="F113" s="199"/>
      <c r="G113" s="199"/>
      <c r="H113" s="199"/>
      <c r="I113" s="199"/>
      <c r="J113" s="200">
        <f>J364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178</v>
      </c>
      <c r="E114" s="199"/>
      <c r="F114" s="199"/>
      <c r="G114" s="199"/>
      <c r="H114" s="199"/>
      <c r="I114" s="199"/>
      <c r="J114" s="200">
        <f>J394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3542</v>
      </c>
      <c r="E115" s="199"/>
      <c r="F115" s="199"/>
      <c r="G115" s="199"/>
      <c r="H115" s="199"/>
      <c r="I115" s="199"/>
      <c r="J115" s="200">
        <f>J395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2423</v>
      </c>
      <c r="E116" s="199"/>
      <c r="F116" s="199"/>
      <c r="G116" s="199"/>
      <c r="H116" s="199"/>
      <c r="I116" s="199"/>
      <c r="J116" s="200">
        <f>J447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7"/>
      <c r="C117" s="135"/>
      <c r="D117" s="198" t="s">
        <v>181</v>
      </c>
      <c r="E117" s="199"/>
      <c r="F117" s="199"/>
      <c r="G117" s="199"/>
      <c r="H117" s="199"/>
      <c r="I117" s="199"/>
      <c r="J117" s="200">
        <f>J457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97"/>
      <c r="C118" s="135"/>
      <c r="D118" s="198" t="s">
        <v>2774</v>
      </c>
      <c r="E118" s="199"/>
      <c r="F118" s="199"/>
      <c r="G118" s="199"/>
      <c r="H118" s="199"/>
      <c r="I118" s="199"/>
      <c r="J118" s="200">
        <f>J458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97"/>
      <c r="C119" s="135"/>
      <c r="D119" s="198" t="s">
        <v>182</v>
      </c>
      <c r="E119" s="199"/>
      <c r="F119" s="199"/>
      <c r="G119" s="199"/>
      <c r="H119" s="199"/>
      <c r="I119" s="199"/>
      <c r="J119" s="200">
        <f>J468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5" t="s">
        <v>207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6" t="str">
        <f>E7</f>
        <v>Výstavba výjezdové základny ZZS KVK v Lubech</v>
      </c>
      <c r="F129" s="34"/>
      <c r="G129" s="34"/>
      <c r="H129" s="34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150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D.2 - Dopravní část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F12</f>
        <v>Luby</v>
      </c>
      <c r="G133" s="42"/>
      <c r="H133" s="42"/>
      <c r="I133" s="34" t="s">
        <v>22</v>
      </c>
      <c r="J133" s="81" t="str">
        <f>IF(J12="","",J12)</f>
        <v>29. 5. 2024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24</v>
      </c>
      <c r="D135" s="42"/>
      <c r="E135" s="42"/>
      <c r="F135" s="29" t="str">
        <f>E15</f>
        <v>Zdravotnická záchranná služba KVK, p. o.</v>
      </c>
      <c r="G135" s="42"/>
      <c r="H135" s="42"/>
      <c r="I135" s="34" t="s">
        <v>31</v>
      </c>
      <c r="J135" s="38" t="str">
        <f>E21</f>
        <v>PR architekti s.r.o.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29</v>
      </c>
      <c r="D136" s="42"/>
      <c r="E136" s="42"/>
      <c r="F136" s="29" t="str">
        <f>IF(E18="","",E18)</f>
        <v>Vyplň údaj</v>
      </c>
      <c r="G136" s="42"/>
      <c r="H136" s="42"/>
      <c r="I136" s="34" t="s">
        <v>36</v>
      </c>
      <c r="J136" s="38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02"/>
      <c r="B138" s="203"/>
      <c r="C138" s="204" t="s">
        <v>208</v>
      </c>
      <c r="D138" s="205" t="s">
        <v>65</v>
      </c>
      <c r="E138" s="205" t="s">
        <v>61</v>
      </c>
      <c r="F138" s="205" t="s">
        <v>62</v>
      </c>
      <c r="G138" s="205" t="s">
        <v>209</v>
      </c>
      <c r="H138" s="205" t="s">
        <v>210</v>
      </c>
      <c r="I138" s="205" t="s">
        <v>211</v>
      </c>
      <c r="J138" s="205" t="s">
        <v>156</v>
      </c>
      <c r="K138" s="206" t="s">
        <v>212</v>
      </c>
      <c r="L138" s="207"/>
      <c r="M138" s="102" t="s">
        <v>1</v>
      </c>
      <c r="N138" s="103" t="s">
        <v>44</v>
      </c>
      <c r="O138" s="103" t="s">
        <v>213</v>
      </c>
      <c r="P138" s="103" t="s">
        <v>214</v>
      </c>
      <c r="Q138" s="103" t="s">
        <v>215</v>
      </c>
      <c r="R138" s="103" t="s">
        <v>216</v>
      </c>
      <c r="S138" s="103" t="s">
        <v>217</v>
      </c>
      <c r="T138" s="104" t="s">
        <v>218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40"/>
      <c r="B139" s="41"/>
      <c r="C139" s="109" t="s">
        <v>219</v>
      </c>
      <c r="D139" s="42"/>
      <c r="E139" s="42"/>
      <c r="F139" s="42"/>
      <c r="G139" s="42"/>
      <c r="H139" s="42"/>
      <c r="I139" s="42"/>
      <c r="J139" s="208">
        <f>BK139</f>
        <v>0</v>
      </c>
      <c r="K139" s="42"/>
      <c r="L139" s="46"/>
      <c r="M139" s="105"/>
      <c r="N139" s="209"/>
      <c r="O139" s="106"/>
      <c r="P139" s="210">
        <f>P140</f>
        <v>0</v>
      </c>
      <c r="Q139" s="106"/>
      <c r="R139" s="210">
        <f>R140</f>
        <v>236.77317189999999</v>
      </c>
      <c r="S139" s="106"/>
      <c r="T139" s="211">
        <f>T140</f>
        <v>0.69000000000000006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79</v>
      </c>
      <c r="AU139" s="19" t="s">
        <v>158</v>
      </c>
      <c r="BK139" s="212">
        <f>BK140</f>
        <v>0</v>
      </c>
    </row>
    <row r="140" s="12" customFormat="1" ht="25.92" customHeight="1">
      <c r="A140" s="12"/>
      <c r="B140" s="213"/>
      <c r="C140" s="214"/>
      <c r="D140" s="215" t="s">
        <v>79</v>
      </c>
      <c r="E140" s="216" t="s">
        <v>220</v>
      </c>
      <c r="F140" s="216" t="s">
        <v>221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P141+P217+P226+P323+P394</f>
        <v>0</v>
      </c>
      <c r="Q140" s="221"/>
      <c r="R140" s="222">
        <f>R141+R217+R226+R323+R394</f>
        <v>236.77317189999999</v>
      </c>
      <c r="S140" s="221"/>
      <c r="T140" s="223">
        <f>T141+T217+T226+T323+T394</f>
        <v>0.69000000000000006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87</v>
      </c>
      <c r="AT140" s="225" t="s">
        <v>79</v>
      </c>
      <c r="AU140" s="225" t="s">
        <v>80</v>
      </c>
      <c r="AY140" s="224" t="s">
        <v>222</v>
      </c>
      <c r="BK140" s="226">
        <f>BK141+BK217+BK226+BK323+BK394</f>
        <v>0</v>
      </c>
    </row>
    <row r="141" s="12" customFormat="1" ht="22.8" customHeight="1">
      <c r="A141" s="12"/>
      <c r="B141" s="213"/>
      <c r="C141" s="214"/>
      <c r="D141" s="215" t="s">
        <v>79</v>
      </c>
      <c r="E141" s="227" t="s">
        <v>87</v>
      </c>
      <c r="F141" s="227" t="s">
        <v>223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P142+P151+P160+P180+P189+P207</f>
        <v>0</v>
      </c>
      <c r="Q141" s="221"/>
      <c r="R141" s="222">
        <f>R142+R151+R160+R180+R189+R207</f>
        <v>0.00024000000000000003</v>
      </c>
      <c r="S141" s="221"/>
      <c r="T141" s="223">
        <f>T142+T151+T160+T180+T189+T207</f>
        <v>0.69000000000000006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79</v>
      </c>
      <c r="AU141" s="225" t="s">
        <v>87</v>
      </c>
      <c r="AY141" s="224" t="s">
        <v>222</v>
      </c>
      <c r="BK141" s="226">
        <f>BK142+BK151+BK160+BK180+BK189+BK207</f>
        <v>0</v>
      </c>
    </row>
    <row r="142" s="12" customFormat="1" ht="20.88" customHeight="1">
      <c r="A142" s="12"/>
      <c r="B142" s="213"/>
      <c r="C142" s="214"/>
      <c r="D142" s="215" t="s">
        <v>79</v>
      </c>
      <c r="E142" s="227" t="s">
        <v>326</v>
      </c>
      <c r="F142" s="227" t="s">
        <v>3171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0.00024000000000000003</v>
      </c>
      <c r="S142" s="221"/>
      <c r="T142" s="223">
        <f>SUM(T143:T150)</f>
        <v>0.69000000000000006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87</v>
      </c>
      <c r="AT142" s="225" t="s">
        <v>79</v>
      </c>
      <c r="AU142" s="225" t="s">
        <v>89</v>
      </c>
      <c r="AY142" s="224" t="s">
        <v>222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87</v>
      </c>
      <c r="D143" s="229" t="s">
        <v>225</v>
      </c>
      <c r="E143" s="230" t="s">
        <v>4670</v>
      </c>
      <c r="F143" s="231" t="s">
        <v>4671</v>
      </c>
      <c r="G143" s="232" t="s">
        <v>228</v>
      </c>
      <c r="H143" s="233">
        <v>6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4.0000000000000003E-05</v>
      </c>
      <c r="R143" s="238">
        <f>Q143*H143</f>
        <v>0.00024000000000000003</v>
      </c>
      <c r="S143" s="238">
        <v>0.11500000000000001</v>
      </c>
      <c r="T143" s="239">
        <f>S143*H143</f>
        <v>0.69000000000000006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114</v>
      </c>
      <c r="AT143" s="240" t="s">
        <v>225</v>
      </c>
      <c r="AU143" s="240" t="s">
        <v>14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114</v>
      </c>
      <c r="BM143" s="240" t="s">
        <v>4672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4673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14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234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3" customFormat="1">
      <c r="A146" s="13"/>
      <c r="B146" s="247"/>
      <c r="C146" s="248"/>
      <c r="D146" s="249" t="s">
        <v>233</v>
      </c>
      <c r="E146" s="250" t="s">
        <v>1</v>
      </c>
      <c r="F146" s="251" t="s">
        <v>4674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233</v>
      </c>
      <c r="AU146" s="257" t="s">
        <v>14</v>
      </c>
      <c r="AV146" s="13" t="s">
        <v>87</v>
      </c>
      <c r="AW146" s="13" t="s">
        <v>35</v>
      </c>
      <c r="AX146" s="13" t="s">
        <v>80</v>
      </c>
      <c r="AY146" s="257" t="s">
        <v>222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237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4675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4676</v>
      </c>
      <c r="G149" s="259"/>
      <c r="H149" s="262">
        <v>6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14</v>
      </c>
      <c r="AV149" s="14" t="s">
        <v>89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6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12" customFormat="1" ht="20.88" customHeight="1">
      <c r="A151" s="12"/>
      <c r="B151" s="213"/>
      <c r="C151" s="214"/>
      <c r="D151" s="215" t="s">
        <v>79</v>
      </c>
      <c r="E151" s="227" t="s">
        <v>8</v>
      </c>
      <c r="F151" s="227" t="s">
        <v>224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SUM(P152:P159)</f>
        <v>0</v>
      </c>
      <c r="Q151" s="221"/>
      <c r="R151" s="222">
        <f>SUM(R152:R159)</f>
        <v>0</v>
      </c>
      <c r="S151" s="221"/>
      <c r="T151" s="22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87</v>
      </c>
      <c r="AT151" s="225" t="s">
        <v>79</v>
      </c>
      <c r="AU151" s="225" t="s">
        <v>89</v>
      </c>
      <c r="AY151" s="224" t="s">
        <v>222</v>
      </c>
      <c r="BK151" s="226">
        <f>SUM(BK152:BK159)</f>
        <v>0</v>
      </c>
    </row>
    <row r="152" s="2" customFormat="1" ht="37.8" customHeight="1">
      <c r="A152" s="40"/>
      <c r="B152" s="41"/>
      <c r="C152" s="229" t="s">
        <v>89</v>
      </c>
      <c r="D152" s="229" t="s">
        <v>225</v>
      </c>
      <c r="E152" s="230" t="s">
        <v>4677</v>
      </c>
      <c r="F152" s="231" t="s">
        <v>4678</v>
      </c>
      <c r="G152" s="232" t="s">
        <v>247</v>
      </c>
      <c r="H152" s="233">
        <v>156.92500000000001</v>
      </c>
      <c r="I152" s="234"/>
      <c r="J152" s="235">
        <f>ROUND(I152*H152,2)</f>
        <v>0</v>
      </c>
      <c r="K152" s="231" t="s">
        <v>229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114</v>
      </c>
      <c r="AT152" s="240" t="s">
        <v>225</v>
      </c>
      <c r="AU152" s="240" t="s">
        <v>14</v>
      </c>
      <c r="AY152" s="19" t="s">
        <v>222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87</v>
      </c>
      <c r="BK152" s="241">
        <f>ROUND(I152*H152,2)</f>
        <v>0</v>
      </c>
      <c r="BL152" s="19" t="s">
        <v>114</v>
      </c>
      <c r="BM152" s="240" t="s">
        <v>89</v>
      </c>
    </row>
    <row r="153" s="2" customFormat="1">
      <c r="A153" s="40"/>
      <c r="B153" s="41"/>
      <c r="C153" s="42"/>
      <c r="D153" s="242" t="s">
        <v>231</v>
      </c>
      <c r="E153" s="42"/>
      <c r="F153" s="243" t="s">
        <v>4679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231</v>
      </c>
      <c r="AU153" s="19" t="s">
        <v>14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234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4674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237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4675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4" customFormat="1">
      <c r="A158" s="14"/>
      <c r="B158" s="258"/>
      <c r="C158" s="259"/>
      <c r="D158" s="249" t="s">
        <v>233</v>
      </c>
      <c r="E158" s="260" t="s">
        <v>1</v>
      </c>
      <c r="F158" s="261" t="s">
        <v>4680</v>
      </c>
      <c r="G158" s="259"/>
      <c r="H158" s="262">
        <v>156.92500000000001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233</v>
      </c>
      <c r="AU158" s="268" t="s">
        <v>14</v>
      </c>
      <c r="AV158" s="14" t="s">
        <v>89</v>
      </c>
      <c r="AW158" s="14" t="s">
        <v>35</v>
      </c>
      <c r="AX158" s="14" t="s">
        <v>80</v>
      </c>
      <c r="AY158" s="268" t="s">
        <v>222</v>
      </c>
    </row>
    <row r="159" s="15" customFormat="1">
      <c r="A159" s="15"/>
      <c r="B159" s="269"/>
      <c r="C159" s="270"/>
      <c r="D159" s="249" t="s">
        <v>233</v>
      </c>
      <c r="E159" s="271" t="s">
        <v>1</v>
      </c>
      <c r="F159" s="272" t="s">
        <v>242</v>
      </c>
      <c r="G159" s="270"/>
      <c r="H159" s="273">
        <v>156.92500000000001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233</v>
      </c>
      <c r="AU159" s="279" t="s">
        <v>14</v>
      </c>
      <c r="AV159" s="15" t="s">
        <v>114</v>
      </c>
      <c r="AW159" s="15" t="s">
        <v>35</v>
      </c>
      <c r="AX159" s="15" t="s">
        <v>87</v>
      </c>
      <c r="AY159" s="279" t="s">
        <v>222</v>
      </c>
    </row>
    <row r="160" s="12" customFormat="1" ht="20.88" customHeight="1">
      <c r="A160" s="12"/>
      <c r="B160" s="213"/>
      <c r="C160" s="214"/>
      <c r="D160" s="215" t="s">
        <v>79</v>
      </c>
      <c r="E160" s="227" t="s">
        <v>243</v>
      </c>
      <c r="F160" s="227" t="s">
        <v>244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SUM(P161:P179)</f>
        <v>0</v>
      </c>
      <c r="Q160" s="221"/>
      <c r="R160" s="222">
        <f>SUM(R161:R179)</f>
        <v>0</v>
      </c>
      <c r="S160" s="221"/>
      <c r="T160" s="223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87</v>
      </c>
      <c r="AT160" s="225" t="s">
        <v>79</v>
      </c>
      <c r="AU160" s="225" t="s">
        <v>89</v>
      </c>
      <c r="AY160" s="224" t="s">
        <v>222</v>
      </c>
      <c r="BK160" s="226">
        <f>SUM(BK161:BK179)</f>
        <v>0</v>
      </c>
    </row>
    <row r="161" s="2" customFormat="1" ht="24.15" customHeight="1">
      <c r="A161" s="40"/>
      <c r="B161" s="41"/>
      <c r="C161" s="229" t="s">
        <v>14</v>
      </c>
      <c r="D161" s="229" t="s">
        <v>225</v>
      </c>
      <c r="E161" s="230" t="s">
        <v>4681</v>
      </c>
      <c r="F161" s="231" t="s">
        <v>4682</v>
      </c>
      <c r="G161" s="232" t="s">
        <v>526</v>
      </c>
      <c r="H161" s="233">
        <v>26.399999999999999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114</v>
      </c>
      <c r="AT161" s="240" t="s">
        <v>225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4683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4684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14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234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4674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237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4685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4686</v>
      </c>
      <c r="G167" s="259"/>
      <c r="H167" s="262">
        <v>24.800000000000001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14</v>
      </c>
      <c r="AV167" s="14" t="s">
        <v>89</v>
      </c>
      <c r="AW167" s="14" t="s">
        <v>35</v>
      </c>
      <c r="AX167" s="14" t="s">
        <v>80</v>
      </c>
      <c r="AY167" s="268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4687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4688</v>
      </c>
      <c r="G169" s="259"/>
      <c r="H169" s="262">
        <v>1.6000000000000001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26.399999999999999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33" customHeight="1">
      <c r="A171" s="40"/>
      <c r="B171" s="41"/>
      <c r="C171" s="229" t="s">
        <v>114</v>
      </c>
      <c r="D171" s="229" t="s">
        <v>225</v>
      </c>
      <c r="E171" s="230" t="s">
        <v>252</v>
      </c>
      <c r="F171" s="231" t="s">
        <v>253</v>
      </c>
      <c r="G171" s="232" t="s">
        <v>247</v>
      </c>
      <c r="H171" s="233">
        <v>1.45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114</v>
      </c>
      <c r="AT171" s="240" t="s">
        <v>225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114</v>
      </c>
      <c r="BM171" s="240" t="s">
        <v>4689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254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14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234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14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4674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237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4690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4691</v>
      </c>
      <c r="G177" s="259"/>
      <c r="H177" s="262">
        <v>0.25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14</v>
      </c>
      <c r="AV177" s="14" t="s">
        <v>89</v>
      </c>
      <c r="AW177" s="14" t="s">
        <v>35</v>
      </c>
      <c r="AX177" s="14" t="s">
        <v>80</v>
      </c>
      <c r="AY177" s="268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4692</v>
      </c>
      <c r="G178" s="259"/>
      <c r="H178" s="262">
        <v>1.2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14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1.45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14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12" customFormat="1" ht="20.88" customHeight="1">
      <c r="A180" s="12"/>
      <c r="B180" s="213"/>
      <c r="C180" s="214"/>
      <c r="D180" s="215" t="s">
        <v>79</v>
      </c>
      <c r="E180" s="227" t="s">
        <v>347</v>
      </c>
      <c r="F180" s="227" t="s">
        <v>348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SUM(P181:P188)</f>
        <v>0</v>
      </c>
      <c r="Q180" s="221"/>
      <c r="R180" s="222">
        <f>SUM(R181:R188)</f>
        <v>0</v>
      </c>
      <c r="S180" s="221"/>
      <c r="T180" s="223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87</v>
      </c>
      <c r="AT180" s="225" t="s">
        <v>79</v>
      </c>
      <c r="AU180" s="225" t="s">
        <v>89</v>
      </c>
      <c r="AY180" s="224" t="s">
        <v>222</v>
      </c>
      <c r="BK180" s="226">
        <f>SUM(BK181:BK188)</f>
        <v>0</v>
      </c>
    </row>
    <row r="181" s="2" customFormat="1" ht="24.15" customHeight="1">
      <c r="A181" s="40"/>
      <c r="B181" s="41"/>
      <c r="C181" s="229" t="s">
        <v>276</v>
      </c>
      <c r="D181" s="229" t="s">
        <v>225</v>
      </c>
      <c r="E181" s="230" t="s">
        <v>4693</v>
      </c>
      <c r="F181" s="231" t="s">
        <v>4694</v>
      </c>
      <c r="G181" s="232" t="s">
        <v>228</v>
      </c>
      <c r="H181" s="233">
        <v>373.32999999999998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299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4695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4674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4675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4696</v>
      </c>
      <c r="G187" s="259"/>
      <c r="H187" s="262">
        <v>373.32999999999998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14</v>
      </c>
      <c r="AV187" s="14" t="s">
        <v>89</v>
      </c>
      <c r="AW187" s="14" t="s">
        <v>35</v>
      </c>
      <c r="AX187" s="14" t="s">
        <v>80</v>
      </c>
      <c r="AY187" s="268" t="s">
        <v>222</v>
      </c>
    </row>
    <row r="188" s="15" customFormat="1">
      <c r="A188" s="15"/>
      <c r="B188" s="269"/>
      <c r="C188" s="270"/>
      <c r="D188" s="249" t="s">
        <v>233</v>
      </c>
      <c r="E188" s="271" t="s">
        <v>1</v>
      </c>
      <c r="F188" s="272" t="s">
        <v>242</v>
      </c>
      <c r="G188" s="270"/>
      <c r="H188" s="273">
        <v>373.32999999999998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233</v>
      </c>
      <c r="AU188" s="279" t="s">
        <v>14</v>
      </c>
      <c r="AV188" s="15" t="s">
        <v>114</v>
      </c>
      <c r="AW188" s="15" t="s">
        <v>35</v>
      </c>
      <c r="AX188" s="15" t="s">
        <v>87</v>
      </c>
      <c r="AY188" s="279" t="s">
        <v>222</v>
      </c>
    </row>
    <row r="189" s="12" customFormat="1" ht="20.88" customHeight="1">
      <c r="A189" s="12"/>
      <c r="B189" s="213"/>
      <c r="C189" s="214"/>
      <c r="D189" s="215" t="s">
        <v>79</v>
      </c>
      <c r="E189" s="227" t="s">
        <v>267</v>
      </c>
      <c r="F189" s="227" t="s">
        <v>268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SUM(P190:P206)</f>
        <v>0</v>
      </c>
      <c r="Q189" s="221"/>
      <c r="R189" s="222">
        <f>SUM(R190:R206)</f>
        <v>0</v>
      </c>
      <c r="S189" s="221"/>
      <c r="T189" s="223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87</v>
      </c>
      <c r="AT189" s="225" t="s">
        <v>79</v>
      </c>
      <c r="AU189" s="225" t="s">
        <v>89</v>
      </c>
      <c r="AY189" s="224" t="s">
        <v>222</v>
      </c>
      <c r="BK189" s="226">
        <f>SUM(BK190:BK206)</f>
        <v>0</v>
      </c>
    </row>
    <row r="190" s="2" customFormat="1" ht="37.8" customHeight="1">
      <c r="A190" s="40"/>
      <c r="B190" s="41"/>
      <c r="C190" s="229" t="s">
        <v>283</v>
      </c>
      <c r="D190" s="229" t="s">
        <v>225</v>
      </c>
      <c r="E190" s="230" t="s">
        <v>294</v>
      </c>
      <c r="F190" s="231" t="s">
        <v>295</v>
      </c>
      <c r="G190" s="232" t="s">
        <v>247</v>
      </c>
      <c r="H190" s="233">
        <v>158.84100000000001</v>
      </c>
      <c r="I190" s="234"/>
      <c r="J190" s="235">
        <f>ROUND(I190*H190,2)</f>
        <v>0</v>
      </c>
      <c r="K190" s="231" t="s">
        <v>229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114</v>
      </c>
      <c r="AT190" s="240" t="s">
        <v>225</v>
      </c>
      <c r="AU190" s="240" t="s">
        <v>14</v>
      </c>
      <c r="AY190" s="19" t="s">
        <v>222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87</v>
      </c>
      <c r="BK190" s="241">
        <f>ROUND(I190*H190,2)</f>
        <v>0</v>
      </c>
      <c r="BL190" s="19" t="s">
        <v>114</v>
      </c>
      <c r="BM190" s="240" t="s">
        <v>4697</v>
      </c>
    </row>
    <row r="191" s="2" customFormat="1">
      <c r="A191" s="40"/>
      <c r="B191" s="41"/>
      <c r="C191" s="42"/>
      <c r="D191" s="242" t="s">
        <v>231</v>
      </c>
      <c r="E191" s="42"/>
      <c r="F191" s="243" t="s">
        <v>297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231</v>
      </c>
      <c r="AU191" s="19" t="s">
        <v>14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234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14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4674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237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4675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4680</v>
      </c>
      <c r="G196" s="259"/>
      <c r="H196" s="262">
        <v>156.92500000000001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89</v>
      </c>
      <c r="AW196" s="14" t="s">
        <v>35</v>
      </c>
      <c r="AX196" s="14" t="s">
        <v>80</v>
      </c>
      <c r="AY196" s="268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4698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4699</v>
      </c>
      <c r="G198" s="259"/>
      <c r="H198" s="262">
        <v>1.9159999999999999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14</v>
      </c>
      <c r="AV198" s="14" t="s">
        <v>89</v>
      </c>
      <c r="AW198" s="14" t="s">
        <v>35</v>
      </c>
      <c r="AX198" s="14" t="s">
        <v>80</v>
      </c>
      <c r="AY198" s="268" t="s">
        <v>222</v>
      </c>
    </row>
    <row r="199" s="15" customFormat="1">
      <c r="A199" s="15"/>
      <c r="B199" s="269"/>
      <c r="C199" s="270"/>
      <c r="D199" s="249" t="s">
        <v>233</v>
      </c>
      <c r="E199" s="271" t="s">
        <v>1</v>
      </c>
      <c r="F199" s="272" t="s">
        <v>242</v>
      </c>
      <c r="G199" s="270"/>
      <c r="H199" s="273">
        <v>158.84100000000001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233</v>
      </c>
      <c r="AU199" s="279" t="s">
        <v>14</v>
      </c>
      <c r="AV199" s="15" t="s">
        <v>114</v>
      </c>
      <c r="AW199" s="15" t="s">
        <v>35</v>
      </c>
      <c r="AX199" s="15" t="s">
        <v>87</v>
      </c>
      <c r="AY199" s="279" t="s">
        <v>222</v>
      </c>
    </row>
    <row r="200" s="2" customFormat="1" ht="37.8" customHeight="1">
      <c r="A200" s="40"/>
      <c r="B200" s="41"/>
      <c r="C200" s="229" t="s">
        <v>293</v>
      </c>
      <c r="D200" s="229" t="s">
        <v>225</v>
      </c>
      <c r="E200" s="230" t="s">
        <v>300</v>
      </c>
      <c r="F200" s="231" t="s">
        <v>301</v>
      </c>
      <c r="G200" s="232" t="s">
        <v>247</v>
      </c>
      <c r="H200" s="233">
        <v>1747.251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114</v>
      </c>
      <c r="AT200" s="240" t="s">
        <v>225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4700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303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14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234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4674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237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4701</v>
      </c>
      <c r="G205" s="259"/>
      <c r="H205" s="262">
        <v>1747.251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89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1747.251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12" customFormat="1" ht="20.88" customHeight="1">
      <c r="A207" s="12"/>
      <c r="B207" s="213"/>
      <c r="C207" s="214"/>
      <c r="D207" s="215" t="s">
        <v>79</v>
      </c>
      <c r="E207" s="227" t="s">
        <v>316</v>
      </c>
      <c r="F207" s="227" t="s">
        <v>317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87</v>
      </c>
      <c r="AT207" s="225" t="s">
        <v>79</v>
      </c>
      <c r="AU207" s="225" t="s">
        <v>89</v>
      </c>
      <c r="AY207" s="224" t="s">
        <v>222</v>
      </c>
      <c r="BK207" s="226">
        <f>SUM(BK208:BK216)</f>
        <v>0</v>
      </c>
    </row>
    <row r="208" s="2" customFormat="1" ht="33" customHeight="1">
      <c r="A208" s="40"/>
      <c r="B208" s="41"/>
      <c r="C208" s="229" t="s">
        <v>299</v>
      </c>
      <c r="D208" s="229" t="s">
        <v>225</v>
      </c>
      <c r="E208" s="230" t="s">
        <v>327</v>
      </c>
      <c r="F208" s="231" t="s">
        <v>328</v>
      </c>
      <c r="G208" s="232" t="s">
        <v>329</v>
      </c>
      <c r="H208" s="233">
        <v>285.68700000000001</v>
      </c>
      <c r="I208" s="234"/>
      <c r="J208" s="235">
        <f>ROUND(I208*H208,2)</f>
        <v>0</v>
      </c>
      <c r="K208" s="231" t="s">
        <v>229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114</v>
      </c>
      <c r="AT208" s="240" t="s">
        <v>225</v>
      </c>
      <c r="AU208" s="240" t="s">
        <v>14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4702</v>
      </c>
    </row>
    <row r="209" s="2" customFormat="1">
      <c r="A209" s="40"/>
      <c r="B209" s="41"/>
      <c r="C209" s="42"/>
      <c r="D209" s="242" t="s">
        <v>231</v>
      </c>
      <c r="E209" s="42"/>
      <c r="F209" s="243" t="s">
        <v>331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231</v>
      </c>
      <c r="AU209" s="19" t="s">
        <v>14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4703</v>
      </c>
      <c r="G210" s="259"/>
      <c r="H210" s="262">
        <v>285.68700000000001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14</v>
      </c>
      <c r="AV210" s="14" t="s">
        <v>89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285.68700000000001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14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16.5" customHeight="1">
      <c r="A212" s="40"/>
      <c r="B212" s="41"/>
      <c r="C212" s="229" t="s">
        <v>305</v>
      </c>
      <c r="D212" s="229" t="s">
        <v>225</v>
      </c>
      <c r="E212" s="230" t="s">
        <v>333</v>
      </c>
      <c r="F212" s="231" t="s">
        <v>334</v>
      </c>
      <c r="G212" s="232" t="s">
        <v>247</v>
      </c>
      <c r="H212" s="233">
        <v>158.84100000000001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114</v>
      </c>
      <c r="AT212" s="240" t="s">
        <v>225</v>
      </c>
      <c r="AU212" s="240" t="s">
        <v>14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4704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336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14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341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4705</v>
      </c>
      <c r="G215" s="259"/>
      <c r="H215" s="262">
        <v>158.84100000000001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14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158.84100000000001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12" customFormat="1" ht="22.8" customHeight="1">
      <c r="A217" s="12"/>
      <c r="B217" s="213"/>
      <c r="C217" s="214"/>
      <c r="D217" s="215" t="s">
        <v>79</v>
      </c>
      <c r="E217" s="227" t="s">
        <v>89</v>
      </c>
      <c r="F217" s="227" t="s">
        <v>402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P218</f>
        <v>0</v>
      </c>
      <c r="Q217" s="221"/>
      <c r="R217" s="222">
        <f>R218</f>
        <v>3.3364789999999998</v>
      </c>
      <c r="S217" s="221"/>
      <c r="T217" s="22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79</v>
      </c>
      <c r="AU217" s="225" t="s">
        <v>87</v>
      </c>
      <c r="AY217" s="224" t="s">
        <v>222</v>
      </c>
      <c r="BK217" s="226">
        <f>BK218</f>
        <v>0</v>
      </c>
    </row>
    <row r="218" s="12" customFormat="1" ht="20.88" customHeight="1">
      <c r="A218" s="12"/>
      <c r="B218" s="213"/>
      <c r="C218" s="214"/>
      <c r="D218" s="215" t="s">
        <v>79</v>
      </c>
      <c r="E218" s="227" t="s">
        <v>403</v>
      </c>
      <c r="F218" s="227" t="s">
        <v>404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SUM(P219:P225)</f>
        <v>0</v>
      </c>
      <c r="Q218" s="221"/>
      <c r="R218" s="222">
        <f>SUM(R219:R225)</f>
        <v>3.3364789999999998</v>
      </c>
      <c r="S218" s="221"/>
      <c r="T218" s="223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89</v>
      </c>
      <c r="AY218" s="224" t="s">
        <v>222</v>
      </c>
      <c r="BK218" s="226">
        <f>SUM(BK219:BK225)</f>
        <v>0</v>
      </c>
    </row>
    <row r="219" s="2" customFormat="1" ht="16.5" customHeight="1">
      <c r="A219" s="40"/>
      <c r="B219" s="41"/>
      <c r="C219" s="229" t="s">
        <v>318</v>
      </c>
      <c r="D219" s="229" t="s">
        <v>225</v>
      </c>
      <c r="E219" s="230" t="s">
        <v>4706</v>
      </c>
      <c r="F219" s="231" t="s">
        <v>4707</v>
      </c>
      <c r="G219" s="232" t="s">
        <v>247</v>
      </c>
      <c r="H219" s="233">
        <v>1.45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3.3364789999999998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114</v>
      </c>
      <c r="AT219" s="240" t="s">
        <v>225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4708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4709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14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14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4690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4" customFormat="1">
      <c r="A223" s="14"/>
      <c r="B223" s="258"/>
      <c r="C223" s="259"/>
      <c r="D223" s="249" t="s">
        <v>233</v>
      </c>
      <c r="E223" s="260" t="s">
        <v>1</v>
      </c>
      <c r="F223" s="261" t="s">
        <v>4691</v>
      </c>
      <c r="G223" s="259"/>
      <c r="H223" s="262">
        <v>0.25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233</v>
      </c>
      <c r="AU223" s="268" t="s">
        <v>14</v>
      </c>
      <c r="AV223" s="14" t="s">
        <v>89</v>
      </c>
      <c r="AW223" s="14" t="s">
        <v>35</v>
      </c>
      <c r="AX223" s="14" t="s">
        <v>80</v>
      </c>
      <c r="AY223" s="268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4692</v>
      </c>
      <c r="G224" s="259"/>
      <c r="H224" s="262">
        <v>1.2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89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1.45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14</v>
      </c>
      <c r="F226" s="227" t="s">
        <v>448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P227+P259</f>
        <v>0</v>
      </c>
      <c r="Q226" s="221"/>
      <c r="R226" s="222">
        <f>R227+R259</f>
        <v>9.4808500000000002</v>
      </c>
      <c r="S226" s="221"/>
      <c r="T226" s="223">
        <f>T227+T259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87</v>
      </c>
      <c r="AT226" s="225" t="s">
        <v>79</v>
      </c>
      <c r="AU226" s="225" t="s">
        <v>87</v>
      </c>
      <c r="AY226" s="224" t="s">
        <v>222</v>
      </c>
      <c r="BK226" s="226">
        <f>BK227+BK259</f>
        <v>0</v>
      </c>
    </row>
    <row r="227" s="12" customFormat="1" ht="20.88" customHeight="1">
      <c r="A227" s="12"/>
      <c r="B227" s="213"/>
      <c r="C227" s="214"/>
      <c r="D227" s="215" t="s">
        <v>79</v>
      </c>
      <c r="E227" s="227" t="s">
        <v>474</v>
      </c>
      <c r="F227" s="227" t="s">
        <v>4710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SUM(P228:P258)</f>
        <v>0</v>
      </c>
      <c r="Q227" s="221"/>
      <c r="R227" s="222">
        <f>SUM(R228:R258)</f>
        <v>6.0612699999999995</v>
      </c>
      <c r="S227" s="221"/>
      <c r="T227" s="223">
        <f>SUM(T228:T258)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87</v>
      </c>
      <c r="AT227" s="225" t="s">
        <v>79</v>
      </c>
      <c r="AU227" s="225" t="s">
        <v>89</v>
      </c>
      <c r="AY227" s="224" t="s">
        <v>222</v>
      </c>
      <c r="BK227" s="226">
        <f>SUM(BK228:BK258)</f>
        <v>0</v>
      </c>
    </row>
    <row r="228" s="2" customFormat="1" ht="24.15" customHeight="1">
      <c r="A228" s="40"/>
      <c r="B228" s="41"/>
      <c r="C228" s="229" t="s">
        <v>326</v>
      </c>
      <c r="D228" s="229" t="s">
        <v>225</v>
      </c>
      <c r="E228" s="230" t="s">
        <v>4711</v>
      </c>
      <c r="F228" s="231" t="s">
        <v>4712</v>
      </c>
      <c r="G228" s="232" t="s">
        <v>477</v>
      </c>
      <c r="H228" s="233">
        <v>25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14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4713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4714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14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4674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4715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2428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4" customFormat="1">
      <c r="A235" s="14"/>
      <c r="B235" s="258"/>
      <c r="C235" s="259"/>
      <c r="D235" s="249" t="s">
        <v>233</v>
      </c>
      <c r="E235" s="260" t="s">
        <v>1</v>
      </c>
      <c r="F235" s="261" t="s">
        <v>2420</v>
      </c>
      <c r="G235" s="259"/>
      <c r="H235" s="262">
        <v>25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233</v>
      </c>
      <c r="AU235" s="268" t="s">
        <v>14</v>
      </c>
      <c r="AV235" s="14" t="s">
        <v>89</v>
      </c>
      <c r="AW235" s="14" t="s">
        <v>35</v>
      </c>
      <c r="AX235" s="14" t="s">
        <v>80</v>
      </c>
      <c r="AY235" s="268" t="s">
        <v>222</v>
      </c>
    </row>
    <row r="236" s="15" customFormat="1">
      <c r="A236" s="15"/>
      <c r="B236" s="269"/>
      <c r="C236" s="270"/>
      <c r="D236" s="249" t="s">
        <v>233</v>
      </c>
      <c r="E236" s="271" t="s">
        <v>1</v>
      </c>
      <c r="F236" s="272" t="s">
        <v>242</v>
      </c>
      <c r="G236" s="270"/>
      <c r="H236" s="273">
        <v>25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233</v>
      </c>
      <c r="AU236" s="279" t="s">
        <v>14</v>
      </c>
      <c r="AV236" s="15" t="s">
        <v>114</v>
      </c>
      <c r="AW236" s="15" t="s">
        <v>35</v>
      </c>
      <c r="AX236" s="15" t="s">
        <v>87</v>
      </c>
      <c r="AY236" s="279" t="s">
        <v>222</v>
      </c>
    </row>
    <row r="237" s="2" customFormat="1" ht="37.8" customHeight="1">
      <c r="A237" s="40"/>
      <c r="B237" s="41"/>
      <c r="C237" s="280" t="s">
        <v>8</v>
      </c>
      <c r="D237" s="280" t="s">
        <v>367</v>
      </c>
      <c r="E237" s="281" t="s">
        <v>4716</v>
      </c>
      <c r="F237" s="282" t="s">
        <v>4717</v>
      </c>
      <c r="G237" s="283" t="s">
        <v>477</v>
      </c>
      <c r="H237" s="284">
        <v>25</v>
      </c>
      <c r="I237" s="285"/>
      <c r="J237" s="286">
        <f>ROUND(I237*H237,2)</f>
        <v>0</v>
      </c>
      <c r="K237" s="282" t="s">
        <v>229</v>
      </c>
      <c r="L237" s="287"/>
      <c r="M237" s="288" t="s">
        <v>1</v>
      </c>
      <c r="N237" s="289" t="s">
        <v>45</v>
      </c>
      <c r="O237" s="93"/>
      <c r="P237" s="238">
        <f>O237*H237</f>
        <v>0</v>
      </c>
      <c r="Q237" s="238">
        <v>0.0045999999999999999</v>
      </c>
      <c r="R237" s="238">
        <f>Q237*H237</f>
        <v>0.11499999999999999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299</v>
      </c>
      <c r="AT237" s="240" t="s">
        <v>367</v>
      </c>
      <c r="AU237" s="240" t="s">
        <v>14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4718</v>
      </c>
    </row>
    <row r="238" s="2" customFormat="1">
      <c r="A238" s="40"/>
      <c r="B238" s="41"/>
      <c r="C238" s="42"/>
      <c r="D238" s="249" t="s">
        <v>1184</v>
      </c>
      <c r="E238" s="42"/>
      <c r="F238" s="314" t="s">
        <v>4719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1184</v>
      </c>
      <c r="AU238" s="19" t="s">
        <v>14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4720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4" customFormat="1">
      <c r="A241" s="14"/>
      <c r="B241" s="258"/>
      <c r="C241" s="259"/>
      <c r="D241" s="249" t="s">
        <v>233</v>
      </c>
      <c r="E241" s="260" t="s">
        <v>1</v>
      </c>
      <c r="F241" s="261" t="s">
        <v>2420</v>
      </c>
      <c r="G241" s="259"/>
      <c r="H241" s="262">
        <v>25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233</v>
      </c>
      <c r="AU241" s="268" t="s">
        <v>14</v>
      </c>
      <c r="AV241" s="14" t="s">
        <v>89</v>
      </c>
      <c r="AW241" s="14" t="s">
        <v>35</v>
      </c>
      <c r="AX241" s="14" t="s">
        <v>80</v>
      </c>
      <c r="AY241" s="268" t="s">
        <v>222</v>
      </c>
    </row>
    <row r="242" s="15" customFormat="1">
      <c r="A242" s="15"/>
      <c r="B242" s="269"/>
      <c r="C242" s="270"/>
      <c r="D242" s="249" t="s">
        <v>233</v>
      </c>
      <c r="E242" s="271" t="s">
        <v>1</v>
      </c>
      <c r="F242" s="272" t="s">
        <v>242</v>
      </c>
      <c r="G242" s="270"/>
      <c r="H242" s="273">
        <v>25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233</v>
      </c>
      <c r="AU242" s="279" t="s">
        <v>14</v>
      </c>
      <c r="AV242" s="15" t="s">
        <v>114</v>
      </c>
      <c r="AW242" s="15" t="s">
        <v>35</v>
      </c>
      <c r="AX242" s="15" t="s">
        <v>87</v>
      </c>
      <c r="AY242" s="279" t="s">
        <v>222</v>
      </c>
    </row>
    <row r="243" s="2" customFormat="1" ht="24.15" customHeight="1">
      <c r="A243" s="40"/>
      <c r="B243" s="41"/>
      <c r="C243" s="229" t="s">
        <v>243</v>
      </c>
      <c r="D243" s="229" t="s">
        <v>225</v>
      </c>
      <c r="E243" s="230" t="s">
        <v>4721</v>
      </c>
      <c r="F243" s="231" t="s">
        <v>4722</v>
      </c>
      <c r="G243" s="232" t="s">
        <v>477</v>
      </c>
      <c r="H243" s="233">
        <v>33</v>
      </c>
      <c r="I243" s="234"/>
      <c r="J243" s="235">
        <f>ROUND(I243*H243,2)</f>
        <v>0</v>
      </c>
      <c r="K243" s="231" t="s">
        <v>229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0.17488999999999999</v>
      </c>
      <c r="R243" s="238">
        <f>Q243*H243</f>
        <v>5.7713699999999992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114</v>
      </c>
      <c r="AT243" s="240" t="s">
        <v>225</v>
      </c>
      <c r="AU243" s="240" t="s">
        <v>14</v>
      </c>
      <c r="AY243" s="19" t="s">
        <v>222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87</v>
      </c>
      <c r="BK243" s="241">
        <f>ROUND(I243*H243,2)</f>
        <v>0</v>
      </c>
      <c r="BL243" s="19" t="s">
        <v>114</v>
      </c>
      <c r="BM243" s="240" t="s">
        <v>4723</v>
      </c>
    </row>
    <row r="244" s="2" customFormat="1">
      <c r="A244" s="40"/>
      <c r="B244" s="41"/>
      <c r="C244" s="42"/>
      <c r="D244" s="242" t="s">
        <v>231</v>
      </c>
      <c r="E244" s="42"/>
      <c r="F244" s="243" t="s">
        <v>4724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231</v>
      </c>
      <c r="AU244" s="19" t="s">
        <v>14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234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4674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237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4725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4726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4727</v>
      </c>
      <c r="G250" s="259"/>
      <c r="H250" s="262">
        <v>31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14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4687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1179</v>
      </c>
      <c r="G252" s="259"/>
      <c r="H252" s="262">
        <v>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14</v>
      </c>
      <c r="AV252" s="14" t="s">
        <v>89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33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14</v>
      </c>
      <c r="AV253" s="15" t="s">
        <v>114</v>
      </c>
      <c r="AW253" s="15" t="s">
        <v>35</v>
      </c>
      <c r="AX253" s="15" t="s">
        <v>87</v>
      </c>
      <c r="AY253" s="279" t="s">
        <v>222</v>
      </c>
    </row>
    <row r="254" s="2" customFormat="1" ht="33" customHeight="1">
      <c r="A254" s="40"/>
      <c r="B254" s="41"/>
      <c r="C254" s="280" t="s">
        <v>349</v>
      </c>
      <c r="D254" s="280" t="s">
        <v>367</v>
      </c>
      <c r="E254" s="281" t="s">
        <v>4728</v>
      </c>
      <c r="F254" s="282" t="s">
        <v>4729</v>
      </c>
      <c r="G254" s="283" t="s">
        <v>477</v>
      </c>
      <c r="H254" s="284">
        <v>33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0.0053</v>
      </c>
      <c r="R254" s="238">
        <f>Q254*H254</f>
        <v>0.1749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299</v>
      </c>
      <c r="AT254" s="240" t="s">
        <v>367</v>
      </c>
      <c r="AU254" s="240" t="s">
        <v>14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4730</v>
      </c>
    </row>
    <row r="255" s="2" customFormat="1">
      <c r="A255" s="40"/>
      <c r="B255" s="41"/>
      <c r="C255" s="42"/>
      <c r="D255" s="249" t="s">
        <v>1184</v>
      </c>
      <c r="E255" s="42"/>
      <c r="F255" s="314" t="s">
        <v>4731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1184</v>
      </c>
      <c r="AU255" s="19" t="s">
        <v>14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4720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4732</v>
      </c>
      <c r="G257" s="259"/>
      <c r="H257" s="262">
        <v>33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14</v>
      </c>
      <c r="AV257" s="14" t="s">
        <v>89</v>
      </c>
      <c r="AW257" s="14" t="s">
        <v>35</v>
      </c>
      <c r="AX257" s="14" t="s">
        <v>80</v>
      </c>
      <c r="AY257" s="268" t="s">
        <v>222</v>
      </c>
    </row>
    <row r="258" s="15" customFormat="1">
      <c r="A258" s="15"/>
      <c r="B258" s="269"/>
      <c r="C258" s="270"/>
      <c r="D258" s="249" t="s">
        <v>233</v>
      </c>
      <c r="E258" s="271" t="s">
        <v>1</v>
      </c>
      <c r="F258" s="272" t="s">
        <v>242</v>
      </c>
      <c r="G258" s="270"/>
      <c r="H258" s="273">
        <v>33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233</v>
      </c>
      <c r="AU258" s="279" t="s">
        <v>14</v>
      </c>
      <c r="AV258" s="15" t="s">
        <v>114</v>
      </c>
      <c r="AW258" s="15" t="s">
        <v>35</v>
      </c>
      <c r="AX258" s="15" t="s">
        <v>87</v>
      </c>
      <c r="AY258" s="279" t="s">
        <v>222</v>
      </c>
    </row>
    <row r="259" s="12" customFormat="1" ht="20.88" customHeight="1">
      <c r="A259" s="12"/>
      <c r="B259" s="213"/>
      <c r="C259" s="214"/>
      <c r="D259" s="215" t="s">
        <v>79</v>
      </c>
      <c r="E259" s="227" t="s">
        <v>481</v>
      </c>
      <c r="F259" s="227" t="s">
        <v>555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SUM(P260:P322)</f>
        <v>0</v>
      </c>
      <c r="Q259" s="221"/>
      <c r="R259" s="222">
        <f>SUM(R260:R322)</f>
        <v>3.4195800000000003</v>
      </c>
      <c r="S259" s="221"/>
      <c r="T259" s="223">
        <f>SUM(T260:T322)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87</v>
      </c>
      <c r="AT259" s="225" t="s">
        <v>79</v>
      </c>
      <c r="AU259" s="225" t="s">
        <v>89</v>
      </c>
      <c r="AY259" s="224" t="s">
        <v>222</v>
      </c>
      <c r="BK259" s="226">
        <f>SUM(BK260:BK322)</f>
        <v>0</v>
      </c>
    </row>
    <row r="260" s="2" customFormat="1" ht="24.15" customHeight="1">
      <c r="A260" s="40"/>
      <c r="B260" s="41"/>
      <c r="C260" s="229" t="s">
        <v>361</v>
      </c>
      <c r="D260" s="229" t="s">
        <v>225</v>
      </c>
      <c r="E260" s="230" t="s">
        <v>4733</v>
      </c>
      <c r="F260" s="231" t="s">
        <v>4734</v>
      </c>
      <c r="G260" s="232" t="s">
        <v>477</v>
      </c>
      <c r="H260" s="233">
        <v>31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0.0011999999999999999</v>
      </c>
      <c r="R260" s="238">
        <f>Q260*H260</f>
        <v>0.037199999999999997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4735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4736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14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234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3" customFormat="1">
      <c r="A263" s="13"/>
      <c r="B263" s="247"/>
      <c r="C263" s="248"/>
      <c r="D263" s="249" t="s">
        <v>233</v>
      </c>
      <c r="E263" s="250" t="s">
        <v>1</v>
      </c>
      <c r="F263" s="251" t="s">
        <v>4674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233</v>
      </c>
      <c r="AU263" s="257" t="s">
        <v>14</v>
      </c>
      <c r="AV263" s="13" t="s">
        <v>87</v>
      </c>
      <c r="AW263" s="13" t="s">
        <v>35</v>
      </c>
      <c r="AX263" s="13" t="s">
        <v>80</v>
      </c>
      <c r="AY263" s="257" t="s">
        <v>222</v>
      </c>
    </row>
    <row r="264" s="13" customFormat="1">
      <c r="A264" s="13"/>
      <c r="B264" s="247"/>
      <c r="C264" s="248"/>
      <c r="D264" s="249" t="s">
        <v>233</v>
      </c>
      <c r="E264" s="250" t="s">
        <v>1</v>
      </c>
      <c r="F264" s="251" t="s">
        <v>237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233</v>
      </c>
      <c r="AU264" s="257" t="s">
        <v>14</v>
      </c>
      <c r="AV264" s="13" t="s">
        <v>87</v>
      </c>
      <c r="AW264" s="13" t="s">
        <v>35</v>
      </c>
      <c r="AX264" s="13" t="s">
        <v>80</v>
      </c>
      <c r="AY264" s="257" t="s">
        <v>222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4727</v>
      </c>
      <c r="G265" s="259"/>
      <c r="H265" s="262">
        <v>31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14</v>
      </c>
      <c r="AV265" s="14" t="s">
        <v>89</v>
      </c>
      <c r="AW265" s="14" t="s">
        <v>35</v>
      </c>
      <c r="AX265" s="14" t="s">
        <v>80</v>
      </c>
      <c r="AY265" s="268" t="s">
        <v>222</v>
      </c>
    </row>
    <row r="266" s="15" customFormat="1">
      <c r="A266" s="15"/>
      <c r="B266" s="269"/>
      <c r="C266" s="270"/>
      <c r="D266" s="249" t="s">
        <v>233</v>
      </c>
      <c r="E266" s="271" t="s">
        <v>1</v>
      </c>
      <c r="F266" s="272" t="s">
        <v>242</v>
      </c>
      <c r="G266" s="270"/>
      <c r="H266" s="273">
        <v>31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233</v>
      </c>
      <c r="AU266" s="279" t="s">
        <v>14</v>
      </c>
      <c r="AV266" s="15" t="s">
        <v>114</v>
      </c>
      <c r="AW266" s="15" t="s">
        <v>35</v>
      </c>
      <c r="AX266" s="15" t="s">
        <v>87</v>
      </c>
      <c r="AY266" s="279" t="s">
        <v>222</v>
      </c>
    </row>
    <row r="267" s="2" customFormat="1" ht="37.8" customHeight="1">
      <c r="A267" s="40"/>
      <c r="B267" s="41"/>
      <c r="C267" s="280" t="s">
        <v>267</v>
      </c>
      <c r="D267" s="280" t="s">
        <v>367</v>
      </c>
      <c r="E267" s="281" t="s">
        <v>4737</v>
      </c>
      <c r="F267" s="282" t="s">
        <v>4738</v>
      </c>
      <c r="G267" s="283" t="s">
        <v>477</v>
      </c>
      <c r="H267" s="284">
        <v>31</v>
      </c>
      <c r="I267" s="285"/>
      <c r="J267" s="286">
        <f>ROUND(I267*H267,2)</f>
        <v>0</v>
      </c>
      <c r="K267" s="282" t="s">
        <v>229</v>
      </c>
      <c r="L267" s="287"/>
      <c r="M267" s="288" t="s">
        <v>1</v>
      </c>
      <c r="N267" s="289" t="s">
        <v>45</v>
      </c>
      <c r="O267" s="93"/>
      <c r="P267" s="238">
        <f>O267*H267</f>
        <v>0</v>
      </c>
      <c r="Q267" s="238">
        <v>0.045999999999999999</v>
      </c>
      <c r="R267" s="238">
        <f>Q267*H267</f>
        <v>1.4259999999999999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299</v>
      </c>
      <c r="AT267" s="240" t="s">
        <v>367</v>
      </c>
      <c r="AU267" s="240" t="s">
        <v>14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114</v>
      </c>
      <c r="BM267" s="240" t="s">
        <v>4739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4727</v>
      </c>
      <c r="G268" s="259"/>
      <c r="H268" s="262">
        <v>31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14</v>
      </c>
      <c r="AV268" s="14" t="s">
        <v>89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31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24.15" customHeight="1">
      <c r="A270" s="40"/>
      <c r="B270" s="41"/>
      <c r="C270" s="229" t="s">
        <v>316</v>
      </c>
      <c r="D270" s="229" t="s">
        <v>225</v>
      </c>
      <c r="E270" s="230" t="s">
        <v>4740</v>
      </c>
      <c r="F270" s="231" t="s">
        <v>4741</v>
      </c>
      <c r="G270" s="232" t="s">
        <v>477</v>
      </c>
      <c r="H270" s="233">
        <v>1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4742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4743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234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4674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14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237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4744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1142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14</v>
      </c>
      <c r="AV276" s="14" t="s">
        <v>89</v>
      </c>
      <c r="AW276" s="14" t="s">
        <v>35</v>
      </c>
      <c r="AX276" s="14" t="s">
        <v>80</v>
      </c>
      <c r="AY276" s="268" t="s">
        <v>222</v>
      </c>
    </row>
    <row r="277" s="15" customFormat="1">
      <c r="A277" s="15"/>
      <c r="B277" s="269"/>
      <c r="C277" s="270"/>
      <c r="D277" s="249" t="s">
        <v>233</v>
      </c>
      <c r="E277" s="271" t="s">
        <v>1</v>
      </c>
      <c r="F277" s="272" t="s">
        <v>242</v>
      </c>
      <c r="G277" s="270"/>
      <c r="H277" s="273">
        <v>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233</v>
      </c>
      <c r="AU277" s="279" t="s">
        <v>14</v>
      </c>
      <c r="AV277" s="15" t="s">
        <v>114</v>
      </c>
      <c r="AW277" s="15" t="s">
        <v>35</v>
      </c>
      <c r="AX277" s="15" t="s">
        <v>87</v>
      </c>
      <c r="AY277" s="279" t="s">
        <v>222</v>
      </c>
    </row>
    <row r="278" s="2" customFormat="1" ht="24.15" customHeight="1">
      <c r="A278" s="40"/>
      <c r="B278" s="41"/>
      <c r="C278" s="280" t="s">
        <v>347</v>
      </c>
      <c r="D278" s="280" t="s">
        <v>367</v>
      </c>
      <c r="E278" s="281" t="s">
        <v>4745</v>
      </c>
      <c r="F278" s="282" t="s">
        <v>4746</v>
      </c>
      <c r="G278" s="283" t="s">
        <v>228</v>
      </c>
      <c r="H278" s="284">
        <v>12</v>
      </c>
      <c r="I278" s="285"/>
      <c r="J278" s="286">
        <f>ROUND(I278*H278,2)</f>
        <v>0</v>
      </c>
      <c r="K278" s="282" t="s">
        <v>229</v>
      </c>
      <c r="L278" s="287"/>
      <c r="M278" s="288" t="s">
        <v>1</v>
      </c>
      <c r="N278" s="289" t="s">
        <v>45</v>
      </c>
      <c r="O278" s="93"/>
      <c r="P278" s="238">
        <f>O278*H278</f>
        <v>0</v>
      </c>
      <c r="Q278" s="238">
        <v>0.058000000000000003</v>
      </c>
      <c r="R278" s="238">
        <f>Q278*H278</f>
        <v>0.69600000000000006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299</v>
      </c>
      <c r="AT278" s="240" t="s">
        <v>367</v>
      </c>
      <c r="AU278" s="240" t="s">
        <v>14</v>
      </c>
      <c r="AY278" s="19" t="s">
        <v>222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87</v>
      </c>
      <c r="BK278" s="241">
        <f>ROUND(I278*H278,2)</f>
        <v>0</v>
      </c>
      <c r="BL278" s="19" t="s">
        <v>114</v>
      </c>
      <c r="BM278" s="240" t="s">
        <v>4747</v>
      </c>
    </row>
    <row r="279" s="2" customFormat="1" ht="16.5" customHeight="1">
      <c r="A279" s="40"/>
      <c r="B279" s="41"/>
      <c r="C279" s="280" t="s">
        <v>381</v>
      </c>
      <c r="D279" s="280" t="s">
        <v>367</v>
      </c>
      <c r="E279" s="281" t="s">
        <v>4748</v>
      </c>
      <c r="F279" s="282" t="s">
        <v>4749</v>
      </c>
      <c r="G279" s="283" t="s">
        <v>1588</v>
      </c>
      <c r="H279" s="284">
        <v>1</v>
      </c>
      <c r="I279" s="285"/>
      <c r="J279" s="286">
        <f>ROUND(I279*H279,2)</f>
        <v>0</v>
      </c>
      <c r="K279" s="282" t="s">
        <v>229</v>
      </c>
      <c r="L279" s="287"/>
      <c r="M279" s="288" t="s">
        <v>1</v>
      </c>
      <c r="N279" s="289" t="s">
        <v>45</v>
      </c>
      <c r="O279" s="93"/>
      <c r="P279" s="238">
        <f>O279*H279</f>
        <v>0</v>
      </c>
      <c r="Q279" s="238">
        <v>0.12230000000000001</v>
      </c>
      <c r="R279" s="238">
        <f>Q279*H279</f>
        <v>0.12230000000000001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299</v>
      </c>
      <c r="AT279" s="240" t="s">
        <v>367</v>
      </c>
      <c r="AU279" s="240" t="s">
        <v>14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114</v>
      </c>
      <c r="BM279" s="240" t="s">
        <v>4750</v>
      </c>
    </row>
    <row r="280" s="2" customFormat="1" ht="16.5" customHeight="1">
      <c r="A280" s="40"/>
      <c r="B280" s="41"/>
      <c r="C280" s="280" t="s">
        <v>388</v>
      </c>
      <c r="D280" s="280" t="s">
        <v>367</v>
      </c>
      <c r="E280" s="281" t="s">
        <v>4751</v>
      </c>
      <c r="F280" s="282" t="s">
        <v>4752</v>
      </c>
      <c r="G280" s="283" t="s">
        <v>526</v>
      </c>
      <c r="H280" s="284">
        <v>9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0.00132</v>
      </c>
      <c r="R280" s="238">
        <f>Q280*H280</f>
        <v>0.01188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299</v>
      </c>
      <c r="AT280" s="240" t="s">
        <v>367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114</v>
      </c>
      <c r="BM280" s="240" t="s">
        <v>4753</v>
      </c>
    </row>
    <row r="281" s="2" customFormat="1" ht="16.5" customHeight="1">
      <c r="A281" s="40"/>
      <c r="B281" s="41"/>
      <c r="C281" s="280" t="s">
        <v>7</v>
      </c>
      <c r="D281" s="280" t="s">
        <v>367</v>
      </c>
      <c r="E281" s="281" t="s">
        <v>4754</v>
      </c>
      <c r="F281" s="282" t="s">
        <v>4755</v>
      </c>
      <c r="G281" s="283" t="s">
        <v>477</v>
      </c>
      <c r="H281" s="284">
        <v>1</v>
      </c>
      <c r="I281" s="285"/>
      <c r="J281" s="286">
        <f>ROUND(I281*H281,2)</f>
        <v>0</v>
      </c>
      <c r="K281" s="282" t="s">
        <v>229</v>
      </c>
      <c r="L281" s="287"/>
      <c r="M281" s="288" t="s">
        <v>1</v>
      </c>
      <c r="N281" s="289" t="s">
        <v>45</v>
      </c>
      <c r="O281" s="93"/>
      <c r="P281" s="238">
        <f>O281*H281</f>
        <v>0</v>
      </c>
      <c r="Q281" s="238">
        <v>0.016799999999999999</v>
      </c>
      <c r="R281" s="238">
        <f>Q281*H281</f>
        <v>0.016799999999999999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299</v>
      </c>
      <c r="AT281" s="240" t="s">
        <v>367</v>
      </c>
      <c r="AU281" s="240" t="s">
        <v>14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114</v>
      </c>
      <c r="BM281" s="240" t="s">
        <v>4756</v>
      </c>
    </row>
    <row r="282" s="2" customFormat="1" ht="16.5" customHeight="1">
      <c r="A282" s="40"/>
      <c r="B282" s="41"/>
      <c r="C282" s="229" t="s">
        <v>397</v>
      </c>
      <c r="D282" s="229" t="s">
        <v>225</v>
      </c>
      <c r="E282" s="230" t="s">
        <v>4757</v>
      </c>
      <c r="F282" s="231" t="s">
        <v>4758</v>
      </c>
      <c r="G282" s="232" t="s">
        <v>477</v>
      </c>
      <c r="H282" s="233">
        <v>2</v>
      </c>
      <c r="I282" s="234"/>
      <c r="J282" s="235">
        <f>ROUND(I282*H282,2)</f>
        <v>0</v>
      </c>
      <c r="K282" s="231" t="s">
        <v>229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114</v>
      </c>
      <c r="AT282" s="240" t="s">
        <v>225</v>
      </c>
      <c r="AU282" s="240" t="s">
        <v>14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114</v>
      </c>
      <c r="BM282" s="240" t="s">
        <v>4759</v>
      </c>
    </row>
    <row r="283" s="2" customFormat="1">
      <c r="A283" s="40"/>
      <c r="B283" s="41"/>
      <c r="C283" s="42"/>
      <c r="D283" s="242" t="s">
        <v>231</v>
      </c>
      <c r="E283" s="42"/>
      <c r="F283" s="243" t="s">
        <v>4760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231</v>
      </c>
      <c r="AU283" s="19" t="s">
        <v>14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4761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4762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1142</v>
      </c>
      <c r="G286" s="259"/>
      <c r="H286" s="262">
        <v>1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89</v>
      </c>
      <c r="AW286" s="14" t="s">
        <v>35</v>
      </c>
      <c r="AX286" s="14" t="s">
        <v>80</v>
      </c>
      <c r="AY286" s="268" t="s">
        <v>222</v>
      </c>
    </row>
    <row r="287" s="13" customFormat="1">
      <c r="A287" s="13"/>
      <c r="B287" s="247"/>
      <c r="C287" s="248"/>
      <c r="D287" s="249" t="s">
        <v>233</v>
      </c>
      <c r="E287" s="250" t="s">
        <v>1</v>
      </c>
      <c r="F287" s="251" t="s">
        <v>4763</v>
      </c>
      <c r="G287" s="248"/>
      <c r="H287" s="250" t="s">
        <v>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233</v>
      </c>
      <c r="AU287" s="257" t="s">
        <v>14</v>
      </c>
      <c r="AV287" s="13" t="s">
        <v>87</v>
      </c>
      <c r="AW287" s="13" t="s">
        <v>35</v>
      </c>
      <c r="AX287" s="13" t="s">
        <v>80</v>
      </c>
      <c r="AY287" s="257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1142</v>
      </c>
      <c r="G288" s="259"/>
      <c r="H288" s="262">
        <v>1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14</v>
      </c>
      <c r="AV288" s="14" t="s">
        <v>89</v>
      </c>
      <c r="AW288" s="14" t="s">
        <v>35</v>
      </c>
      <c r="AX288" s="14" t="s">
        <v>80</v>
      </c>
      <c r="AY288" s="268" t="s">
        <v>222</v>
      </c>
    </row>
    <row r="289" s="15" customFormat="1">
      <c r="A289" s="15"/>
      <c r="B289" s="269"/>
      <c r="C289" s="270"/>
      <c r="D289" s="249" t="s">
        <v>233</v>
      </c>
      <c r="E289" s="271" t="s">
        <v>1</v>
      </c>
      <c r="F289" s="272" t="s">
        <v>242</v>
      </c>
      <c r="G289" s="270"/>
      <c r="H289" s="273">
        <v>2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233</v>
      </c>
      <c r="AU289" s="279" t="s">
        <v>14</v>
      </c>
      <c r="AV289" s="15" t="s">
        <v>114</v>
      </c>
      <c r="AW289" s="15" t="s">
        <v>35</v>
      </c>
      <c r="AX289" s="15" t="s">
        <v>87</v>
      </c>
      <c r="AY289" s="279" t="s">
        <v>222</v>
      </c>
    </row>
    <row r="290" s="2" customFormat="1" ht="16.5" customHeight="1">
      <c r="A290" s="40"/>
      <c r="B290" s="41"/>
      <c r="C290" s="280" t="s">
        <v>405</v>
      </c>
      <c r="D290" s="280" t="s">
        <v>367</v>
      </c>
      <c r="E290" s="281" t="s">
        <v>4764</v>
      </c>
      <c r="F290" s="282" t="s">
        <v>4765</v>
      </c>
      <c r="G290" s="283" t="s">
        <v>1588</v>
      </c>
      <c r="H290" s="284">
        <v>1</v>
      </c>
      <c r="I290" s="285"/>
      <c r="J290" s="286">
        <f>ROUND(I290*H290,2)</f>
        <v>0</v>
      </c>
      <c r="K290" s="282" t="s">
        <v>229</v>
      </c>
      <c r="L290" s="287"/>
      <c r="M290" s="288" t="s">
        <v>1</v>
      </c>
      <c r="N290" s="289" t="s">
        <v>45</v>
      </c>
      <c r="O290" s="93"/>
      <c r="P290" s="238">
        <f>O290*H290</f>
        <v>0</v>
      </c>
      <c r="Q290" s="238">
        <v>0.014999999999999999</v>
      </c>
      <c r="R290" s="238">
        <f>Q290*H290</f>
        <v>0.014999999999999999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299</v>
      </c>
      <c r="AT290" s="240" t="s">
        <v>367</v>
      </c>
      <c r="AU290" s="240" t="s">
        <v>14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114</v>
      </c>
      <c r="BM290" s="240" t="s">
        <v>4766</v>
      </c>
    </row>
    <row r="291" s="2" customFormat="1" ht="16.5" customHeight="1">
      <c r="A291" s="40"/>
      <c r="B291" s="41"/>
      <c r="C291" s="280" t="s">
        <v>412</v>
      </c>
      <c r="D291" s="280" t="s">
        <v>367</v>
      </c>
      <c r="E291" s="281" t="s">
        <v>4767</v>
      </c>
      <c r="F291" s="282" t="s">
        <v>4768</v>
      </c>
      <c r="G291" s="283" t="s">
        <v>477</v>
      </c>
      <c r="H291" s="284">
        <v>1</v>
      </c>
      <c r="I291" s="285"/>
      <c r="J291" s="286">
        <f>ROUND(I291*H291,2)</f>
        <v>0</v>
      </c>
      <c r="K291" s="282" t="s">
        <v>1230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299</v>
      </c>
      <c r="AT291" s="240" t="s">
        <v>367</v>
      </c>
      <c r="AU291" s="240" t="s">
        <v>14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4769</v>
      </c>
    </row>
    <row r="292" s="2" customFormat="1">
      <c r="A292" s="40"/>
      <c r="B292" s="41"/>
      <c r="C292" s="42"/>
      <c r="D292" s="249" t="s">
        <v>1184</v>
      </c>
      <c r="E292" s="42"/>
      <c r="F292" s="314" t="s">
        <v>4770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1184</v>
      </c>
      <c r="AU292" s="19" t="s">
        <v>14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4771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1142</v>
      </c>
      <c r="G294" s="259"/>
      <c r="H294" s="262">
        <v>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5" customFormat="1">
      <c r="A295" s="15"/>
      <c r="B295" s="269"/>
      <c r="C295" s="270"/>
      <c r="D295" s="249" t="s">
        <v>233</v>
      </c>
      <c r="E295" s="271" t="s">
        <v>1</v>
      </c>
      <c r="F295" s="272" t="s">
        <v>242</v>
      </c>
      <c r="G295" s="270"/>
      <c r="H295" s="273">
        <v>1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233</v>
      </c>
      <c r="AU295" s="279" t="s">
        <v>14</v>
      </c>
      <c r="AV295" s="15" t="s">
        <v>114</v>
      </c>
      <c r="AW295" s="15" t="s">
        <v>35</v>
      </c>
      <c r="AX295" s="15" t="s">
        <v>87</v>
      </c>
      <c r="AY295" s="279" t="s">
        <v>222</v>
      </c>
    </row>
    <row r="296" s="2" customFormat="1" ht="16.5" customHeight="1">
      <c r="A296" s="40"/>
      <c r="B296" s="41"/>
      <c r="C296" s="280" t="s">
        <v>418</v>
      </c>
      <c r="D296" s="280" t="s">
        <v>367</v>
      </c>
      <c r="E296" s="281" t="s">
        <v>4772</v>
      </c>
      <c r="F296" s="282" t="s">
        <v>4773</v>
      </c>
      <c r="G296" s="283" t="s">
        <v>477</v>
      </c>
      <c r="H296" s="284">
        <v>8</v>
      </c>
      <c r="I296" s="285"/>
      <c r="J296" s="286">
        <f>ROUND(I296*H296,2)</f>
        <v>0</v>
      </c>
      <c r="K296" s="282" t="s">
        <v>1230</v>
      </c>
      <c r="L296" s="287"/>
      <c r="M296" s="288" t="s">
        <v>1</v>
      </c>
      <c r="N296" s="289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299</v>
      </c>
      <c r="AT296" s="240" t="s">
        <v>367</v>
      </c>
      <c r="AU296" s="240" t="s">
        <v>14</v>
      </c>
      <c r="AY296" s="19" t="s">
        <v>222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87</v>
      </c>
      <c r="BK296" s="241">
        <f>ROUND(I296*H296,2)</f>
        <v>0</v>
      </c>
      <c r="BL296" s="19" t="s">
        <v>114</v>
      </c>
      <c r="BM296" s="240" t="s">
        <v>4774</v>
      </c>
    </row>
    <row r="297" s="2" customFormat="1">
      <c r="A297" s="40"/>
      <c r="B297" s="41"/>
      <c r="C297" s="42"/>
      <c r="D297" s="249" t="s">
        <v>1184</v>
      </c>
      <c r="E297" s="42"/>
      <c r="F297" s="314" t="s">
        <v>4775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1184</v>
      </c>
      <c r="AU297" s="19" t="s">
        <v>14</v>
      </c>
    </row>
    <row r="298" s="14" customFormat="1">
      <c r="A298" s="14"/>
      <c r="B298" s="258"/>
      <c r="C298" s="259"/>
      <c r="D298" s="249" t="s">
        <v>233</v>
      </c>
      <c r="E298" s="260" t="s">
        <v>1</v>
      </c>
      <c r="F298" s="261" t="s">
        <v>2673</v>
      </c>
      <c r="G298" s="259"/>
      <c r="H298" s="262">
        <v>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233</v>
      </c>
      <c r="AU298" s="268" t="s">
        <v>14</v>
      </c>
      <c r="AV298" s="14" t="s">
        <v>89</v>
      </c>
      <c r="AW298" s="14" t="s">
        <v>35</v>
      </c>
      <c r="AX298" s="14" t="s">
        <v>80</v>
      </c>
      <c r="AY298" s="268" t="s">
        <v>222</v>
      </c>
    </row>
    <row r="299" s="15" customFormat="1">
      <c r="A299" s="15"/>
      <c r="B299" s="269"/>
      <c r="C299" s="270"/>
      <c r="D299" s="249" t="s">
        <v>233</v>
      </c>
      <c r="E299" s="271" t="s">
        <v>1</v>
      </c>
      <c r="F299" s="272" t="s">
        <v>242</v>
      </c>
      <c r="G299" s="270"/>
      <c r="H299" s="273">
        <v>8</v>
      </c>
      <c r="I299" s="274"/>
      <c r="J299" s="270"/>
      <c r="K299" s="270"/>
      <c r="L299" s="275"/>
      <c r="M299" s="276"/>
      <c r="N299" s="277"/>
      <c r="O299" s="277"/>
      <c r="P299" s="277"/>
      <c r="Q299" s="277"/>
      <c r="R299" s="277"/>
      <c r="S299" s="277"/>
      <c r="T299" s="27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9" t="s">
        <v>233</v>
      </c>
      <c r="AU299" s="279" t="s">
        <v>14</v>
      </c>
      <c r="AV299" s="15" t="s">
        <v>114</v>
      </c>
      <c r="AW299" s="15" t="s">
        <v>35</v>
      </c>
      <c r="AX299" s="15" t="s">
        <v>87</v>
      </c>
      <c r="AY299" s="279" t="s">
        <v>222</v>
      </c>
    </row>
    <row r="300" s="2" customFormat="1" ht="24.15" customHeight="1">
      <c r="A300" s="40"/>
      <c r="B300" s="41"/>
      <c r="C300" s="229" t="s">
        <v>423</v>
      </c>
      <c r="D300" s="229" t="s">
        <v>225</v>
      </c>
      <c r="E300" s="230" t="s">
        <v>4776</v>
      </c>
      <c r="F300" s="231" t="s">
        <v>4777</v>
      </c>
      <c r="G300" s="232" t="s">
        <v>526</v>
      </c>
      <c r="H300" s="233">
        <v>62</v>
      </c>
      <c r="I300" s="234"/>
      <c r="J300" s="235">
        <f>ROUND(I300*H300,2)</f>
        <v>0</v>
      </c>
      <c r="K300" s="231" t="s">
        <v>229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114</v>
      </c>
      <c r="AT300" s="240" t="s">
        <v>225</v>
      </c>
      <c r="AU300" s="240" t="s">
        <v>14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4778</v>
      </c>
    </row>
    <row r="301" s="2" customFormat="1">
      <c r="A301" s="40"/>
      <c r="B301" s="41"/>
      <c r="C301" s="42"/>
      <c r="D301" s="242" t="s">
        <v>231</v>
      </c>
      <c r="E301" s="42"/>
      <c r="F301" s="243" t="s">
        <v>4779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231</v>
      </c>
      <c r="AU301" s="19" t="s">
        <v>14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234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4674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3" customFormat="1">
      <c r="A305" s="13"/>
      <c r="B305" s="247"/>
      <c r="C305" s="248"/>
      <c r="D305" s="249" t="s">
        <v>233</v>
      </c>
      <c r="E305" s="250" t="s">
        <v>1</v>
      </c>
      <c r="F305" s="251" t="s">
        <v>2428</v>
      </c>
      <c r="G305" s="248"/>
      <c r="H305" s="250" t="s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233</v>
      </c>
      <c r="AU305" s="257" t="s">
        <v>14</v>
      </c>
      <c r="AV305" s="13" t="s">
        <v>87</v>
      </c>
      <c r="AW305" s="13" t="s">
        <v>35</v>
      </c>
      <c r="AX305" s="13" t="s">
        <v>80</v>
      </c>
      <c r="AY305" s="257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4780</v>
      </c>
      <c r="G306" s="259"/>
      <c r="H306" s="262">
        <v>62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14</v>
      </c>
      <c r="AV306" s="14" t="s">
        <v>89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62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14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44.25" customHeight="1">
      <c r="A308" s="40"/>
      <c r="B308" s="41"/>
      <c r="C308" s="280" t="s">
        <v>403</v>
      </c>
      <c r="D308" s="280" t="s">
        <v>367</v>
      </c>
      <c r="E308" s="281" t="s">
        <v>4781</v>
      </c>
      <c r="F308" s="282" t="s">
        <v>4782</v>
      </c>
      <c r="G308" s="283" t="s">
        <v>477</v>
      </c>
      <c r="H308" s="284">
        <v>25</v>
      </c>
      <c r="I308" s="285"/>
      <c r="J308" s="286">
        <f>ROUND(I308*H308,2)</f>
        <v>0</v>
      </c>
      <c r="K308" s="282" t="s">
        <v>229</v>
      </c>
      <c r="L308" s="287"/>
      <c r="M308" s="288" t="s">
        <v>1</v>
      </c>
      <c r="N308" s="289" t="s">
        <v>45</v>
      </c>
      <c r="O308" s="93"/>
      <c r="P308" s="238">
        <f>O308*H308</f>
        <v>0</v>
      </c>
      <c r="Q308" s="238">
        <v>0.019099999999999999</v>
      </c>
      <c r="R308" s="238">
        <f>Q308*H308</f>
        <v>0.47749999999999998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299</v>
      </c>
      <c r="AT308" s="240" t="s">
        <v>367</v>
      </c>
      <c r="AU308" s="240" t="s">
        <v>14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114</v>
      </c>
      <c r="BM308" s="240" t="s">
        <v>4783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2428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2420</v>
      </c>
      <c r="G310" s="259"/>
      <c r="H310" s="262">
        <v>25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25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4.15" customHeight="1">
      <c r="A312" s="40"/>
      <c r="B312" s="41"/>
      <c r="C312" s="229" t="s">
        <v>434</v>
      </c>
      <c r="D312" s="229" t="s">
        <v>225</v>
      </c>
      <c r="E312" s="230" t="s">
        <v>4784</v>
      </c>
      <c r="F312" s="231" t="s">
        <v>4785</v>
      </c>
      <c r="G312" s="232" t="s">
        <v>526</v>
      </c>
      <c r="H312" s="233">
        <v>70.5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114</v>
      </c>
      <c r="AT312" s="240" t="s">
        <v>225</v>
      </c>
      <c r="AU312" s="240" t="s">
        <v>14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114</v>
      </c>
      <c r="BM312" s="240" t="s">
        <v>4786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4787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14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234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4674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237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4788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4789</v>
      </c>
      <c r="G318" s="259"/>
      <c r="H318" s="262">
        <v>70.5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14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70.5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14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44.25" customHeight="1">
      <c r="A320" s="40"/>
      <c r="B320" s="41"/>
      <c r="C320" s="280" t="s">
        <v>439</v>
      </c>
      <c r="D320" s="280" t="s">
        <v>367</v>
      </c>
      <c r="E320" s="281" t="s">
        <v>4790</v>
      </c>
      <c r="F320" s="282" t="s">
        <v>4791</v>
      </c>
      <c r="G320" s="283" t="s">
        <v>477</v>
      </c>
      <c r="H320" s="284">
        <v>31</v>
      </c>
      <c r="I320" s="285"/>
      <c r="J320" s="286">
        <f>ROUND(I320*H320,2)</f>
        <v>0</v>
      </c>
      <c r="K320" s="282" t="s">
        <v>229</v>
      </c>
      <c r="L320" s="287"/>
      <c r="M320" s="288" t="s">
        <v>1</v>
      </c>
      <c r="N320" s="289" t="s">
        <v>45</v>
      </c>
      <c r="O320" s="93"/>
      <c r="P320" s="238">
        <f>O320*H320</f>
        <v>0</v>
      </c>
      <c r="Q320" s="238">
        <v>0.019900000000000001</v>
      </c>
      <c r="R320" s="238">
        <f>Q320*H320</f>
        <v>0.6169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299</v>
      </c>
      <c r="AT320" s="240" t="s">
        <v>367</v>
      </c>
      <c r="AU320" s="240" t="s">
        <v>14</v>
      </c>
      <c r="AY320" s="19" t="s">
        <v>222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87</v>
      </c>
      <c r="BK320" s="241">
        <f>ROUND(I320*H320,2)</f>
        <v>0</v>
      </c>
      <c r="BL320" s="19" t="s">
        <v>114</v>
      </c>
      <c r="BM320" s="240" t="s">
        <v>4792</v>
      </c>
    </row>
    <row r="321" s="14" customFormat="1">
      <c r="A321" s="14"/>
      <c r="B321" s="258"/>
      <c r="C321" s="259"/>
      <c r="D321" s="249" t="s">
        <v>233</v>
      </c>
      <c r="E321" s="260" t="s">
        <v>1</v>
      </c>
      <c r="F321" s="261" t="s">
        <v>4727</v>
      </c>
      <c r="G321" s="259"/>
      <c r="H321" s="262">
        <v>31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233</v>
      </c>
      <c r="AU321" s="268" t="s">
        <v>14</v>
      </c>
      <c r="AV321" s="14" t="s">
        <v>89</v>
      </c>
      <c r="AW321" s="14" t="s">
        <v>35</v>
      </c>
      <c r="AX321" s="14" t="s">
        <v>80</v>
      </c>
      <c r="AY321" s="268" t="s">
        <v>222</v>
      </c>
    </row>
    <row r="322" s="15" customFormat="1">
      <c r="A322" s="15"/>
      <c r="B322" s="269"/>
      <c r="C322" s="270"/>
      <c r="D322" s="249" t="s">
        <v>233</v>
      </c>
      <c r="E322" s="271" t="s">
        <v>1</v>
      </c>
      <c r="F322" s="272" t="s">
        <v>242</v>
      </c>
      <c r="G322" s="270"/>
      <c r="H322" s="273">
        <v>31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233</v>
      </c>
      <c r="AU322" s="279" t="s">
        <v>14</v>
      </c>
      <c r="AV322" s="15" t="s">
        <v>114</v>
      </c>
      <c r="AW322" s="15" t="s">
        <v>35</v>
      </c>
      <c r="AX322" s="15" t="s">
        <v>87</v>
      </c>
      <c r="AY322" s="279" t="s">
        <v>222</v>
      </c>
    </row>
    <row r="323" s="12" customFormat="1" ht="22.8" customHeight="1">
      <c r="A323" s="12"/>
      <c r="B323" s="213"/>
      <c r="C323" s="214"/>
      <c r="D323" s="215" t="s">
        <v>79</v>
      </c>
      <c r="E323" s="227" t="s">
        <v>276</v>
      </c>
      <c r="F323" s="227" t="s">
        <v>4793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P324+P355+P364</f>
        <v>0</v>
      </c>
      <c r="Q323" s="221"/>
      <c r="R323" s="222">
        <f>R324+R355+R364</f>
        <v>191.62802360000001</v>
      </c>
      <c r="S323" s="221"/>
      <c r="T323" s="223">
        <f>T324+T355+T364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79</v>
      </c>
      <c r="AU323" s="225" t="s">
        <v>87</v>
      </c>
      <c r="AY323" s="224" t="s">
        <v>222</v>
      </c>
      <c r="BK323" s="226">
        <f>BK324+BK355+BK364</f>
        <v>0</v>
      </c>
    </row>
    <row r="324" s="12" customFormat="1" ht="20.88" customHeight="1">
      <c r="A324" s="12"/>
      <c r="B324" s="213"/>
      <c r="C324" s="214"/>
      <c r="D324" s="215" t="s">
        <v>79</v>
      </c>
      <c r="E324" s="227" t="s">
        <v>558</v>
      </c>
      <c r="F324" s="227" t="s">
        <v>4794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SUM(P325:P354)</f>
        <v>0</v>
      </c>
      <c r="Q324" s="221"/>
      <c r="R324" s="222">
        <f>SUM(R325:R354)</f>
        <v>98.083500000000001</v>
      </c>
      <c r="S324" s="221"/>
      <c r="T324" s="223">
        <f>SUM(T325:T354)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87</v>
      </c>
      <c r="AT324" s="225" t="s">
        <v>79</v>
      </c>
      <c r="AU324" s="225" t="s">
        <v>89</v>
      </c>
      <c r="AY324" s="224" t="s">
        <v>222</v>
      </c>
      <c r="BK324" s="226">
        <f>SUM(BK325:BK354)</f>
        <v>0</v>
      </c>
    </row>
    <row r="325" s="2" customFormat="1" ht="24.15" customHeight="1">
      <c r="A325" s="40"/>
      <c r="B325" s="41"/>
      <c r="C325" s="229" t="s">
        <v>443</v>
      </c>
      <c r="D325" s="229" t="s">
        <v>225</v>
      </c>
      <c r="E325" s="230" t="s">
        <v>4795</v>
      </c>
      <c r="F325" s="231" t="s">
        <v>4796</v>
      </c>
      <c r="G325" s="232" t="s">
        <v>228</v>
      </c>
      <c r="H325" s="233">
        <v>284.30000000000001</v>
      </c>
      <c r="I325" s="234"/>
      <c r="J325" s="235">
        <f>ROUND(I325*H325,2)</f>
        <v>0</v>
      </c>
      <c r="K325" s="231" t="s">
        <v>229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114</v>
      </c>
      <c r="AT325" s="240" t="s">
        <v>225</v>
      </c>
      <c r="AU325" s="240" t="s">
        <v>14</v>
      </c>
      <c r="AY325" s="19" t="s">
        <v>222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87</v>
      </c>
      <c r="BK325" s="241">
        <f>ROUND(I325*H325,2)</f>
        <v>0</v>
      </c>
      <c r="BL325" s="19" t="s">
        <v>114</v>
      </c>
      <c r="BM325" s="240" t="s">
        <v>4797</v>
      </c>
    </row>
    <row r="326" s="2" customFormat="1">
      <c r="A326" s="40"/>
      <c r="B326" s="41"/>
      <c r="C326" s="42"/>
      <c r="D326" s="242" t="s">
        <v>231</v>
      </c>
      <c r="E326" s="42"/>
      <c r="F326" s="243" t="s">
        <v>4798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231</v>
      </c>
      <c r="AU326" s="19" t="s">
        <v>14</v>
      </c>
    </row>
    <row r="327" s="2" customFormat="1">
      <c r="A327" s="40"/>
      <c r="B327" s="41"/>
      <c r="C327" s="42"/>
      <c r="D327" s="249" t="s">
        <v>1184</v>
      </c>
      <c r="E327" s="42"/>
      <c r="F327" s="314" t="s">
        <v>4799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1184</v>
      </c>
      <c r="AU327" s="19" t="s">
        <v>14</v>
      </c>
    </row>
    <row r="328" s="13" customFormat="1">
      <c r="A328" s="13"/>
      <c r="B328" s="247"/>
      <c r="C328" s="248"/>
      <c r="D328" s="249" t="s">
        <v>233</v>
      </c>
      <c r="E328" s="250" t="s">
        <v>1</v>
      </c>
      <c r="F328" s="251" t="s">
        <v>234</v>
      </c>
      <c r="G328" s="248"/>
      <c r="H328" s="250" t="s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233</v>
      </c>
      <c r="AU328" s="257" t="s">
        <v>14</v>
      </c>
      <c r="AV328" s="13" t="s">
        <v>87</v>
      </c>
      <c r="AW328" s="13" t="s">
        <v>35</v>
      </c>
      <c r="AX328" s="13" t="s">
        <v>80</v>
      </c>
      <c r="AY328" s="257" t="s">
        <v>222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4674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237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4675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4800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4" customFormat="1">
      <c r="A333" s="14"/>
      <c r="B333" s="258"/>
      <c r="C333" s="259"/>
      <c r="D333" s="249" t="s">
        <v>233</v>
      </c>
      <c r="E333" s="260" t="s">
        <v>1</v>
      </c>
      <c r="F333" s="261" t="s">
        <v>4801</v>
      </c>
      <c r="G333" s="259"/>
      <c r="H333" s="262">
        <v>284.30000000000001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233</v>
      </c>
      <c r="AU333" s="268" t="s">
        <v>14</v>
      </c>
      <c r="AV333" s="14" t="s">
        <v>89</v>
      </c>
      <c r="AW333" s="14" t="s">
        <v>35</v>
      </c>
      <c r="AX333" s="14" t="s">
        <v>80</v>
      </c>
      <c r="AY333" s="268" t="s">
        <v>222</v>
      </c>
    </row>
    <row r="334" s="15" customFormat="1">
      <c r="A334" s="15"/>
      <c r="B334" s="269"/>
      <c r="C334" s="270"/>
      <c r="D334" s="249" t="s">
        <v>233</v>
      </c>
      <c r="E334" s="271" t="s">
        <v>1</v>
      </c>
      <c r="F334" s="272" t="s">
        <v>242</v>
      </c>
      <c r="G334" s="270"/>
      <c r="H334" s="273">
        <v>284.30000000000001</v>
      </c>
      <c r="I334" s="274"/>
      <c r="J334" s="270"/>
      <c r="K334" s="270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233</v>
      </c>
      <c r="AU334" s="279" t="s">
        <v>14</v>
      </c>
      <c r="AV334" s="15" t="s">
        <v>114</v>
      </c>
      <c r="AW334" s="15" t="s">
        <v>35</v>
      </c>
      <c r="AX334" s="15" t="s">
        <v>87</v>
      </c>
      <c r="AY334" s="279" t="s">
        <v>222</v>
      </c>
    </row>
    <row r="335" s="2" customFormat="1" ht="24.15" customHeight="1">
      <c r="A335" s="40"/>
      <c r="B335" s="41"/>
      <c r="C335" s="229" t="s">
        <v>449</v>
      </c>
      <c r="D335" s="229" t="s">
        <v>225</v>
      </c>
      <c r="E335" s="230" t="s">
        <v>4802</v>
      </c>
      <c r="F335" s="231" t="s">
        <v>4803</v>
      </c>
      <c r="G335" s="232" t="s">
        <v>228</v>
      </c>
      <c r="H335" s="233">
        <v>284.30000000000001</v>
      </c>
      <c r="I335" s="234"/>
      <c r="J335" s="235">
        <f>ROUND(I335*H335,2)</f>
        <v>0</v>
      </c>
      <c r="K335" s="231" t="s">
        <v>229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0.34499999999999997</v>
      </c>
      <c r="R335" s="238">
        <f>Q335*H335</f>
        <v>98.083500000000001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114</v>
      </c>
      <c r="AT335" s="240" t="s">
        <v>225</v>
      </c>
      <c r="AU335" s="240" t="s">
        <v>14</v>
      </c>
      <c r="AY335" s="19" t="s">
        <v>222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87</v>
      </c>
      <c r="BK335" s="241">
        <f>ROUND(I335*H335,2)</f>
        <v>0</v>
      </c>
      <c r="BL335" s="19" t="s">
        <v>114</v>
      </c>
      <c r="BM335" s="240" t="s">
        <v>412</v>
      </c>
    </row>
    <row r="336" s="2" customFormat="1">
      <c r="A336" s="40"/>
      <c r="B336" s="41"/>
      <c r="C336" s="42"/>
      <c r="D336" s="242" t="s">
        <v>231</v>
      </c>
      <c r="E336" s="42"/>
      <c r="F336" s="243" t="s">
        <v>4804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231</v>
      </c>
      <c r="AU336" s="19" t="s">
        <v>14</v>
      </c>
    </row>
    <row r="337" s="2" customFormat="1">
      <c r="A337" s="40"/>
      <c r="B337" s="41"/>
      <c r="C337" s="42"/>
      <c r="D337" s="249" t="s">
        <v>1184</v>
      </c>
      <c r="E337" s="42"/>
      <c r="F337" s="314" t="s">
        <v>4805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1184</v>
      </c>
      <c r="AU337" s="19" t="s">
        <v>14</v>
      </c>
    </row>
    <row r="338" s="13" customFormat="1">
      <c r="A338" s="13"/>
      <c r="B338" s="247"/>
      <c r="C338" s="248"/>
      <c r="D338" s="249" t="s">
        <v>233</v>
      </c>
      <c r="E338" s="250" t="s">
        <v>1</v>
      </c>
      <c r="F338" s="251" t="s">
        <v>234</v>
      </c>
      <c r="G338" s="248"/>
      <c r="H338" s="250" t="s">
        <v>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233</v>
      </c>
      <c r="AU338" s="257" t="s">
        <v>14</v>
      </c>
      <c r="AV338" s="13" t="s">
        <v>87</v>
      </c>
      <c r="AW338" s="13" t="s">
        <v>35</v>
      </c>
      <c r="AX338" s="13" t="s">
        <v>80</v>
      </c>
      <c r="AY338" s="257" t="s">
        <v>222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4674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14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237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4675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4800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4801</v>
      </c>
      <c r="G343" s="259"/>
      <c r="H343" s="262">
        <v>284.30000000000001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89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284.30000000000001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14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1.75" customHeight="1">
      <c r="A345" s="40"/>
      <c r="B345" s="41"/>
      <c r="C345" s="229" t="s">
        <v>468</v>
      </c>
      <c r="D345" s="229" t="s">
        <v>225</v>
      </c>
      <c r="E345" s="230" t="s">
        <v>4806</v>
      </c>
      <c r="F345" s="231" t="s">
        <v>4807</v>
      </c>
      <c r="G345" s="232" t="s">
        <v>228</v>
      </c>
      <c r="H345" s="233">
        <v>89.329999999999998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114</v>
      </c>
      <c r="AT345" s="240" t="s">
        <v>225</v>
      </c>
      <c r="AU345" s="240" t="s">
        <v>14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114</v>
      </c>
      <c r="BM345" s="240" t="s">
        <v>4808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4809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14</v>
      </c>
    </row>
    <row r="347" s="2" customFormat="1">
      <c r="A347" s="40"/>
      <c r="B347" s="41"/>
      <c r="C347" s="42"/>
      <c r="D347" s="249" t="s">
        <v>1184</v>
      </c>
      <c r="E347" s="42"/>
      <c r="F347" s="314" t="s">
        <v>4810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1184</v>
      </c>
      <c r="AU347" s="19" t="s">
        <v>14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234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3" customFormat="1">
      <c r="A349" s="13"/>
      <c r="B349" s="247"/>
      <c r="C349" s="248"/>
      <c r="D349" s="249" t="s">
        <v>233</v>
      </c>
      <c r="E349" s="250" t="s">
        <v>1</v>
      </c>
      <c r="F349" s="251" t="s">
        <v>4674</v>
      </c>
      <c r="G349" s="248"/>
      <c r="H349" s="250" t="s">
        <v>1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233</v>
      </c>
      <c r="AU349" s="257" t="s">
        <v>14</v>
      </c>
      <c r="AV349" s="13" t="s">
        <v>87</v>
      </c>
      <c r="AW349" s="13" t="s">
        <v>35</v>
      </c>
      <c r="AX349" s="13" t="s">
        <v>80</v>
      </c>
      <c r="AY349" s="257" t="s">
        <v>222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237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4675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4811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4812</v>
      </c>
      <c r="G353" s="259"/>
      <c r="H353" s="262">
        <v>89.329999999999998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14</v>
      </c>
      <c r="AV353" s="14" t="s">
        <v>89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89.329999999999998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14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12" customFormat="1" ht="20.88" customHeight="1">
      <c r="A355" s="12"/>
      <c r="B355" s="213"/>
      <c r="C355" s="214"/>
      <c r="D355" s="215" t="s">
        <v>79</v>
      </c>
      <c r="E355" s="227" t="s">
        <v>681</v>
      </c>
      <c r="F355" s="227" t="s">
        <v>4813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SUM(P356:P363)</f>
        <v>0</v>
      </c>
      <c r="Q355" s="221"/>
      <c r="R355" s="222">
        <f>SUM(R356:R363)</f>
        <v>0</v>
      </c>
      <c r="S355" s="221"/>
      <c r="T355" s="223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87</v>
      </c>
      <c r="AT355" s="225" t="s">
        <v>79</v>
      </c>
      <c r="AU355" s="225" t="s">
        <v>89</v>
      </c>
      <c r="AY355" s="224" t="s">
        <v>222</v>
      </c>
      <c r="BK355" s="226">
        <f>SUM(BK356:BK363)</f>
        <v>0</v>
      </c>
    </row>
    <row r="356" s="2" customFormat="1" ht="24.15" customHeight="1">
      <c r="A356" s="40"/>
      <c r="B356" s="41"/>
      <c r="C356" s="229" t="s">
        <v>474</v>
      </c>
      <c r="D356" s="229" t="s">
        <v>225</v>
      </c>
      <c r="E356" s="230" t="s">
        <v>4814</v>
      </c>
      <c r="F356" s="231" t="s">
        <v>4815</v>
      </c>
      <c r="G356" s="232" t="s">
        <v>228</v>
      </c>
      <c r="H356" s="233">
        <v>6</v>
      </c>
      <c r="I356" s="234"/>
      <c r="J356" s="235">
        <f>ROUND(I356*H356,2)</f>
        <v>0</v>
      </c>
      <c r="K356" s="231" t="s">
        <v>229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114</v>
      </c>
      <c r="AT356" s="240" t="s">
        <v>225</v>
      </c>
      <c r="AU356" s="240" t="s">
        <v>14</v>
      </c>
      <c r="AY356" s="19" t="s">
        <v>222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87</v>
      </c>
      <c r="BK356" s="241">
        <f>ROUND(I356*H356,2)</f>
        <v>0</v>
      </c>
      <c r="BL356" s="19" t="s">
        <v>114</v>
      </c>
      <c r="BM356" s="240" t="s">
        <v>4816</v>
      </c>
    </row>
    <row r="357" s="2" customFormat="1">
      <c r="A357" s="40"/>
      <c r="B357" s="41"/>
      <c r="C357" s="42"/>
      <c r="D357" s="242" t="s">
        <v>231</v>
      </c>
      <c r="E357" s="42"/>
      <c r="F357" s="243" t="s">
        <v>4817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231</v>
      </c>
      <c r="AU357" s="19" t="s">
        <v>14</v>
      </c>
    </row>
    <row r="358" s="13" customFormat="1">
      <c r="A358" s="13"/>
      <c r="B358" s="247"/>
      <c r="C358" s="248"/>
      <c r="D358" s="249" t="s">
        <v>233</v>
      </c>
      <c r="E358" s="250" t="s">
        <v>1</v>
      </c>
      <c r="F358" s="251" t="s">
        <v>234</v>
      </c>
      <c r="G358" s="248"/>
      <c r="H358" s="250" t="s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233</v>
      </c>
      <c r="AU358" s="257" t="s">
        <v>14</v>
      </c>
      <c r="AV358" s="13" t="s">
        <v>87</v>
      </c>
      <c r="AW358" s="13" t="s">
        <v>35</v>
      </c>
      <c r="AX358" s="13" t="s">
        <v>80</v>
      </c>
      <c r="AY358" s="257" t="s">
        <v>222</v>
      </c>
    </row>
    <row r="359" s="13" customFormat="1">
      <c r="A359" s="13"/>
      <c r="B359" s="247"/>
      <c r="C359" s="248"/>
      <c r="D359" s="249" t="s">
        <v>233</v>
      </c>
      <c r="E359" s="250" t="s">
        <v>1</v>
      </c>
      <c r="F359" s="251" t="s">
        <v>4674</v>
      </c>
      <c r="G359" s="248"/>
      <c r="H359" s="250" t="s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233</v>
      </c>
      <c r="AU359" s="257" t="s">
        <v>14</v>
      </c>
      <c r="AV359" s="13" t="s">
        <v>87</v>
      </c>
      <c r="AW359" s="13" t="s">
        <v>35</v>
      </c>
      <c r="AX359" s="13" t="s">
        <v>80</v>
      </c>
      <c r="AY359" s="257" t="s">
        <v>222</v>
      </c>
    </row>
    <row r="360" s="13" customFormat="1">
      <c r="A360" s="13"/>
      <c r="B360" s="247"/>
      <c r="C360" s="248"/>
      <c r="D360" s="249" t="s">
        <v>233</v>
      </c>
      <c r="E360" s="250" t="s">
        <v>1</v>
      </c>
      <c r="F360" s="251" t="s">
        <v>237</v>
      </c>
      <c r="G360" s="248"/>
      <c r="H360" s="250" t="s">
        <v>1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7" t="s">
        <v>233</v>
      </c>
      <c r="AU360" s="257" t="s">
        <v>14</v>
      </c>
      <c r="AV360" s="13" t="s">
        <v>87</v>
      </c>
      <c r="AW360" s="13" t="s">
        <v>35</v>
      </c>
      <c r="AX360" s="13" t="s">
        <v>80</v>
      </c>
      <c r="AY360" s="257" t="s">
        <v>222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4675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14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4" customFormat="1">
      <c r="A362" s="14"/>
      <c r="B362" s="258"/>
      <c r="C362" s="259"/>
      <c r="D362" s="249" t="s">
        <v>233</v>
      </c>
      <c r="E362" s="260" t="s">
        <v>1</v>
      </c>
      <c r="F362" s="261" t="s">
        <v>4676</v>
      </c>
      <c r="G362" s="259"/>
      <c r="H362" s="262">
        <v>6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233</v>
      </c>
      <c r="AU362" s="268" t="s">
        <v>14</v>
      </c>
      <c r="AV362" s="14" t="s">
        <v>89</v>
      </c>
      <c r="AW362" s="14" t="s">
        <v>35</v>
      </c>
      <c r="AX362" s="14" t="s">
        <v>80</v>
      </c>
      <c r="AY362" s="268" t="s">
        <v>222</v>
      </c>
    </row>
    <row r="363" s="15" customFormat="1">
      <c r="A363" s="15"/>
      <c r="B363" s="269"/>
      <c r="C363" s="270"/>
      <c r="D363" s="249" t="s">
        <v>233</v>
      </c>
      <c r="E363" s="271" t="s">
        <v>1</v>
      </c>
      <c r="F363" s="272" t="s">
        <v>242</v>
      </c>
      <c r="G363" s="270"/>
      <c r="H363" s="273">
        <v>6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233</v>
      </c>
      <c r="AU363" s="279" t="s">
        <v>14</v>
      </c>
      <c r="AV363" s="15" t="s">
        <v>114</v>
      </c>
      <c r="AW363" s="15" t="s">
        <v>35</v>
      </c>
      <c r="AX363" s="15" t="s">
        <v>87</v>
      </c>
      <c r="AY363" s="279" t="s">
        <v>222</v>
      </c>
    </row>
    <row r="364" s="12" customFormat="1" ht="20.88" customHeight="1">
      <c r="A364" s="12"/>
      <c r="B364" s="213"/>
      <c r="C364" s="214"/>
      <c r="D364" s="215" t="s">
        <v>79</v>
      </c>
      <c r="E364" s="227" t="s">
        <v>696</v>
      </c>
      <c r="F364" s="227" t="s">
        <v>4818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SUM(P365:P393)</f>
        <v>0</v>
      </c>
      <c r="Q364" s="221"/>
      <c r="R364" s="222">
        <f>SUM(R365:R393)</f>
        <v>93.544523600000005</v>
      </c>
      <c r="S364" s="221"/>
      <c r="T364" s="223">
        <f>SUM(T365:T393)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87</v>
      </c>
      <c r="AT364" s="225" t="s">
        <v>79</v>
      </c>
      <c r="AU364" s="225" t="s">
        <v>89</v>
      </c>
      <c r="AY364" s="224" t="s">
        <v>222</v>
      </c>
      <c r="BK364" s="226">
        <f>SUM(BK365:BK393)</f>
        <v>0</v>
      </c>
    </row>
    <row r="365" s="2" customFormat="1" ht="24.15" customHeight="1">
      <c r="A365" s="40"/>
      <c r="B365" s="41"/>
      <c r="C365" s="229" t="s">
        <v>481</v>
      </c>
      <c r="D365" s="229" t="s">
        <v>225</v>
      </c>
      <c r="E365" s="230" t="s">
        <v>4819</v>
      </c>
      <c r="F365" s="231" t="s">
        <v>4820</v>
      </c>
      <c r="G365" s="232" t="s">
        <v>228</v>
      </c>
      <c r="H365" s="233">
        <v>284.30000000000001</v>
      </c>
      <c r="I365" s="234"/>
      <c r="J365" s="235">
        <f>ROUND(I365*H365,2)</f>
        <v>0</v>
      </c>
      <c r="K365" s="231" t="s">
        <v>229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0.11162</v>
      </c>
      <c r="R365" s="238">
        <f>Q365*H365</f>
        <v>31.733566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114</v>
      </c>
      <c r="AT365" s="240" t="s">
        <v>225</v>
      </c>
      <c r="AU365" s="240" t="s">
        <v>14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114</v>
      </c>
      <c r="BM365" s="240" t="s">
        <v>423</v>
      </c>
    </row>
    <row r="366" s="2" customFormat="1">
      <c r="A366" s="40"/>
      <c r="B366" s="41"/>
      <c r="C366" s="42"/>
      <c r="D366" s="242" t="s">
        <v>231</v>
      </c>
      <c r="E366" s="42"/>
      <c r="F366" s="243" t="s">
        <v>4821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231</v>
      </c>
      <c r="AU366" s="19" t="s">
        <v>14</v>
      </c>
    </row>
    <row r="367" s="13" customFormat="1">
      <c r="A367" s="13"/>
      <c r="B367" s="247"/>
      <c r="C367" s="248"/>
      <c r="D367" s="249" t="s">
        <v>233</v>
      </c>
      <c r="E367" s="250" t="s">
        <v>1</v>
      </c>
      <c r="F367" s="251" t="s">
        <v>234</v>
      </c>
      <c r="G367" s="248"/>
      <c r="H367" s="250" t="s">
        <v>1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233</v>
      </c>
      <c r="AU367" s="257" t="s">
        <v>14</v>
      </c>
      <c r="AV367" s="13" t="s">
        <v>87</v>
      </c>
      <c r="AW367" s="13" t="s">
        <v>35</v>
      </c>
      <c r="AX367" s="13" t="s">
        <v>80</v>
      </c>
      <c r="AY367" s="257" t="s">
        <v>222</v>
      </c>
    </row>
    <row r="368" s="13" customFormat="1">
      <c r="A368" s="13"/>
      <c r="B368" s="247"/>
      <c r="C368" s="248"/>
      <c r="D368" s="249" t="s">
        <v>233</v>
      </c>
      <c r="E368" s="250" t="s">
        <v>1</v>
      </c>
      <c r="F368" s="251" t="s">
        <v>4674</v>
      </c>
      <c r="G368" s="248"/>
      <c r="H368" s="250" t="s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233</v>
      </c>
      <c r="AU368" s="257" t="s">
        <v>14</v>
      </c>
      <c r="AV368" s="13" t="s">
        <v>87</v>
      </c>
      <c r="AW368" s="13" t="s">
        <v>35</v>
      </c>
      <c r="AX368" s="13" t="s">
        <v>80</v>
      </c>
      <c r="AY368" s="257" t="s">
        <v>222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237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14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4675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14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4801</v>
      </c>
      <c r="G371" s="259"/>
      <c r="H371" s="262">
        <v>284.30000000000001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14</v>
      </c>
      <c r="AV371" s="14" t="s">
        <v>89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284.30000000000001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14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80" t="s">
        <v>486</v>
      </c>
      <c r="D373" s="280" t="s">
        <v>367</v>
      </c>
      <c r="E373" s="281" t="s">
        <v>4822</v>
      </c>
      <c r="F373" s="282" t="s">
        <v>4823</v>
      </c>
      <c r="G373" s="283" t="s">
        <v>228</v>
      </c>
      <c r="H373" s="284">
        <v>243.71299999999999</v>
      </c>
      <c r="I373" s="285"/>
      <c r="J373" s="286">
        <f>ROUND(I373*H373,2)</f>
        <v>0</v>
      </c>
      <c r="K373" s="282" t="s">
        <v>229</v>
      </c>
      <c r="L373" s="287"/>
      <c r="M373" s="288" t="s">
        <v>1</v>
      </c>
      <c r="N373" s="289" t="s">
        <v>45</v>
      </c>
      <c r="O373" s="93"/>
      <c r="P373" s="238">
        <f>O373*H373</f>
        <v>0</v>
      </c>
      <c r="Q373" s="238">
        <v>0.152</v>
      </c>
      <c r="R373" s="238">
        <f>Q373*H373</f>
        <v>37.044376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299</v>
      </c>
      <c r="AT373" s="240" t="s">
        <v>367</v>
      </c>
      <c r="AU373" s="240" t="s">
        <v>14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114</v>
      </c>
      <c r="BM373" s="240" t="s">
        <v>434</v>
      </c>
    </row>
    <row r="374" s="14" customFormat="1">
      <c r="A374" s="14"/>
      <c r="B374" s="258"/>
      <c r="C374" s="259"/>
      <c r="D374" s="249" t="s">
        <v>233</v>
      </c>
      <c r="E374" s="260" t="s">
        <v>1</v>
      </c>
      <c r="F374" s="261" t="s">
        <v>4824</v>
      </c>
      <c r="G374" s="259"/>
      <c r="H374" s="262">
        <v>241.30000000000001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233</v>
      </c>
      <c r="AU374" s="268" t="s">
        <v>14</v>
      </c>
      <c r="AV374" s="14" t="s">
        <v>89</v>
      </c>
      <c r="AW374" s="14" t="s">
        <v>35</v>
      </c>
      <c r="AX374" s="14" t="s">
        <v>80</v>
      </c>
      <c r="AY374" s="268" t="s">
        <v>222</v>
      </c>
    </row>
    <row r="375" s="15" customFormat="1">
      <c r="A375" s="15"/>
      <c r="B375" s="269"/>
      <c r="C375" s="270"/>
      <c r="D375" s="249" t="s">
        <v>233</v>
      </c>
      <c r="E375" s="271" t="s">
        <v>1</v>
      </c>
      <c r="F375" s="272" t="s">
        <v>242</v>
      </c>
      <c r="G375" s="270"/>
      <c r="H375" s="273">
        <v>241.30000000000001</v>
      </c>
      <c r="I375" s="274"/>
      <c r="J375" s="270"/>
      <c r="K375" s="270"/>
      <c r="L375" s="275"/>
      <c r="M375" s="276"/>
      <c r="N375" s="277"/>
      <c r="O375" s="277"/>
      <c r="P375" s="277"/>
      <c r="Q375" s="277"/>
      <c r="R375" s="277"/>
      <c r="S375" s="277"/>
      <c r="T375" s="27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9" t="s">
        <v>233</v>
      </c>
      <c r="AU375" s="279" t="s">
        <v>14</v>
      </c>
      <c r="AV375" s="15" t="s">
        <v>114</v>
      </c>
      <c r="AW375" s="15" t="s">
        <v>35</v>
      </c>
      <c r="AX375" s="15" t="s">
        <v>80</v>
      </c>
      <c r="AY375" s="279" t="s">
        <v>222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4825</v>
      </c>
      <c r="G376" s="259"/>
      <c r="H376" s="262">
        <v>243.71299999999999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14</v>
      </c>
      <c r="AV376" s="14" t="s">
        <v>89</v>
      </c>
      <c r="AW376" s="14" t="s">
        <v>35</v>
      </c>
      <c r="AX376" s="14" t="s">
        <v>87</v>
      </c>
      <c r="AY376" s="268" t="s">
        <v>222</v>
      </c>
    </row>
    <row r="377" s="2" customFormat="1" ht="24.15" customHeight="1">
      <c r="A377" s="40"/>
      <c r="B377" s="41"/>
      <c r="C377" s="280" t="s">
        <v>491</v>
      </c>
      <c r="D377" s="280" t="s">
        <v>367</v>
      </c>
      <c r="E377" s="281" t="s">
        <v>4826</v>
      </c>
      <c r="F377" s="282" t="s">
        <v>4827</v>
      </c>
      <c r="G377" s="283" t="s">
        <v>228</v>
      </c>
      <c r="H377" s="284">
        <v>43.43</v>
      </c>
      <c r="I377" s="285"/>
      <c r="J377" s="286">
        <f>ROUND(I377*H377,2)</f>
        <v>0</v>
      </c>
      <c r="K377" s="282" t="s">
        <v>229</v>
      </c>
      <c r="L377" s="287"/>
      <c r="M377" s="288" t="s">
        <v>1</v>
      </c>
      <c r="N377" s="289" t="s">
        <v>45</v>
      </c>
      <c r="O377" s="93"/>
      <c r="P377" s="238">
        <f>O377*H377</f>
        <v>0</v>
      </c>
      <c r="Q377" s="238">
        <v>0.152</v>
      </c>
      <c r="R377" s="238">
        <f>Q377*H377</f>
        <v>6.6013599999999997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299</v>
      </c>
      <c r="AT377" s="240" t="s">
        <v>367</v>
      </c>
      <c r="AU377" s="240" t="s">
        <v>14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114</v>
      </c>
      <c r="BM377" s="240" t="s">
        <v>4828</v>
      </c>
    </row>
    <row r="378" s="2" customFormat="1">
      <c r="A378" s="40"/>
      <c r="B378" s="41"/>
      <c r="C378" s="42"/>
      <c r="D378" s="249" t="s">
        <v>1184</v>
      </c>
      <c r="E378" s="42"/>
      <c r="F378" s="314" t="s">
        <v>4829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1184</v>
      </c>
      <c r="AU378" s="19" t="s">
        <v>14</v>
      </c>
    </row>
    <row r="379" s="14" customFormat="1">
      <c r="A379" s="14"/>
      <c r="B379" s="258"/>
      <c r="C379" s="259"/>
      <c r="D379" s="249" t="s">
        <v>233</v>
      </c>
      <c r="E379" s="260" t="s">
        <v>1</v>
      </c>
      <c r="F379" s="261" t="s">
        <v>4830</v>
      </c>
      <c r="G379" s="259"/>
      <c r="H379" s="262">
        <v>43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233</v>
      </c>
      <c r="AU379" s="268" t="s">
        <v>14</v>
      </c>
      <c r="AV379" s="14" t="s">
        <v>89</v>
      </c>
      <c r="AW379" s="14" t="s">
        <v>35</v>
      </c>
      <c r="AX379" s="14" t="s">
        <v>80</v>
      </c>
      <c r="AY379" s="268" t="s">
        <v>222</v>
      </c>
    </row>
    <row r="380" s="15" customFormat="1">
      <c r="A380" s="15"/>
      <c r="B380" s="269"/>
      <c r="C380" s="270"/>
      <c r="D380" s="249" t="s">
        <v>233</v>
      </c>
      <c r="E380" s="271" t="s">
        <v>1</v>
      </c>
      <c r="F380" s="272" t="s">
        <v>242</v>
      </c>
      <c r="G380" s="270"/>
      <c r="H380" s="273">
        <v>43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233</v>
      </c>
      <c r="AU380" s="279" t="s">
        <v>14</v>
      </c>
      <c r="AV380" s="15" t="s">
        <v>114</v>
      </c>
      <c r="AW380" s="15" t="s">
        <v>35</v>
      </c>
      <c r="AX380" s="15" t="s">
        <v>80</v>
      </c>
      <c r="AY380" s="279" t="s">
        <v>222</v>
      </c>
    </row>
    <row r="381" s="14" customFormat="1">
      <c r="A381" s="14"/>
      <c r="B381" s="258"/>
      <c r="C381" s="259"/>
      <c r="D381" s="249" t="s">
        <v>233</v>
      </c>
      <c r="E381" s="260" t="s">
        <v>1</v>
      </c>
      <c r="F381" s="261" t="s">
        <v>4831</v>
      </c>
      <c r="G381" s="259"/>
      <c r="H381" s="262">
        <v>43.43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8" t="s">
        <v>233</v>
      </c>
      <c r="AU381" s="268" t="s">
        <v>14</v>
      </c>
      <c r="AV381" s="14" t="s">
        <v>89</v>
      </c>
      <c r="AW381" s="14" t="s">
        <v>35</v>
      </c>
      <c r="AX381" s="14" t="s">
        <v>87</v>
      </c>
      <c r="AY381" s="268" t="s">
        <v>222</v>
      </c>
    </row>
    <row r="382" s="2" customFormat="1" ht="33" customHeight="1">
      <c r="A382" s="40"/>
      <c r="B382" s="41"/>
      <c r="C382" s="229" t="s">
        <v>496</v>
      </c>
      <c r="D382" s="229" t="s">
        <v>225</v>
      </c>
      <c r="E382" s="230" t="s">
        <v>4832</v>
      </c>
      <c r="F382" s="231" t="s">
        <v>4833</v>
      </c>
      <c r="G382" s="232" t="s">
        <v>228</v>
      </c>
      <c r="H382" s="233">
        <v>89.329999999999998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0.089219999999999994</v>
      </c>
      <c r="R382" s="238">
        <f>Q382*H382</f>
        <v>7.9700225999999992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114</v>
      </c>
      <c r="AT382" s="240" t="s">
        <v>225</v>
      </c>
      <c r="AU382" s="240" t="s">
        <v>14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114</v>
      </c>
      <c r="BM382" s="240" t="s">
        <v>4834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4835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14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234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14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3" customFormat="1">
      <c r="A385" s="13"/>
      <c r="B385" s="247"/>
      <c r="C385" s="248"/>
      <c r="D385" s="249" t="s">
        <v>233</v>
      </c>
      <c r="E385" s="250" t="s">
        <v>1</v>
      </c>
      <c r="F385" s="251" t="s">
        <v>4674</v>
      </c>
      <c r="G385" s="248"/>
      <c r="H385" s="250" t="s">
        <v>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233</v>
      </c>
      <c r="AU385" s="257" t="s">
        <v>14</v>
      </c>
      <c r="AV385" s="13" t="s">
        <v>87</v>
      </c>
      <c r="AW385" s="13" t="s">
        <v>35</v>
      </c>
      <c r="AX385" s="13" t="s">
        <v>80</v>
      </c>
      <c r="AY385" s="257" t="s">
        <v>222</v>
      </c>
    </row>
    <row r="386" s="13" customFormat="1">
      <c r="A386" s="13"/>
      <c r="B386" s="247"/>
      <c r="C386" s="248"/>
      <c r="D386" s="249" t="s">
        <v>233</v>
      </c>
      <c r="E386" s="250" t="s">
        <v>1</v>
      </c>
      <c r="F386" s="251" t="s">
        <v>237</v>
      </c>
      <c r="G386" s="248"/>
      <c r="H386" s="250" t="s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233</v>
      </c>
      <c r="AU386" s="257" t="s">
        <v>14</v>
      </c>
      <c r="AV386" s="13" t="s">
        <v>87</v>
      </c>
      <c r="AW386" s="13" t="s">
        <v>35</v>
      </c>
      <c r="AX386" s="13" t="s">
        <v>80</v>
      </c>
      <c r="AY386" s="257" t="s">
        <v>222</v>
      </c>
    </row>
    <row r="387" s="13" customFormat="1">
      <c r="A387" s="13"/>
      <c r="B387" s="247"/>
      <c r="C387" s="248"/>
      <c r="D387" s="249" t="s">
        <v>233</v>
      </c>
      <c r="E387" s="250" t="s">
        <v>1</v>
      </c>
      <c r="F387" s="251" t="s">
        <v>4675</v>
      </c>
      <c r="G387" s="248"/>
      <c r="H387" s="250" t="s">
        <v>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233</v>
      </c>
      <c r="AU387" s="257" t="s">
        <v>14</v>
      </c>
      <c r="AV387" s="13" t="s">
        <v>87</v>
      </c>
      <c r="AW387" s="13" t="s">
        <v>35</v>
      </c>
      <c r="AX387" s="13" t="s">
        <v>80</v>
      </c>
      <c r="AY387" s="257" t="s">
        <v>222</v>
      </c>
    </row>
    <row r="388" s="14" customFormat="1">
      <c r="A388" s="14"/>
      <c r="B388" s="258"/>
      <c r="C388" s="259"/>
      <c r="D388" s="249" t="s">
        <v>233</v>
      </c>
      <c r="E388" s="260" t="s">
        <v>1</v>
      </c>
      <c r="F388" s="261" t="s">
        <v>4812</v>
      </c>
      <c r="G388" s="259"/>
      <c r="H388" s="262">
        <v>89.329999999999998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8" t="s">
        <v>233</v>
      </c>
      <c r="AU388" s="268" t="s">
        <v>14</v>
      </c>
      <c r="AV388" s="14" t="s">
        <v>89</v>
      </c>
      <c r="AW388" s="14" t="s">
        <v>35</v>
      </c>
      <c r="AX388" s="14" t="s">
        <v>80</v>
      </c>
      <c r="AY388" s="268" t="s">
        <v>222</v>
      </c>
    </row>
    <row r="389" s="15" customFormat="1">
      <c r="A389" s="15"/>
      <c r="B389" s="269"/>
      <c r="C389" s="270"/>
      <c r="D389" s="249" t="s">
        <v>233</v>
      </c>
      <c r="E389" s="271" t="s">
        <v>1</v>
      </c>
      <c r="F389" s="272" t="s">
        <v>242</v>
      </c>
      <c r="G389" s="270"/>
      <c r="H389" s="273">
        <v>89.329999999999998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233</v>
      </c>
      <c r="AU389" s="279" t="s">
        <v>14</v>
      </c>
      <c r="AV389" s="15" t="s">
        <v>114</v>
      </c>
      <c r="AW389" s="15" t="s">
        <v>35</v>
      </c>
      <c r="AX389" s="15" t="s">
        <v>87</v>
      </c>
      <c r="AY389" s="279" t="s">
        <v>222</v>
      </c>
    </row>
    <row r="390" s="2" customFormat="1" ht="24.15" customHeight="1">
      <c r="A390" s="40"/>
      <c r="B390" s="41"/>
      <c r="C390" s="280" t="s">
        <v>499</v>
      </c>
      <c r="D390" s="280" t="s">
        <v>367</v>
      </c>
      <c r="E390" s="281" t="s">
        <v>4836</v>
      </c>
      <c r="F390" s="282" t="s">
        <v>4837</v>
      </c>
      <c r="G390" s="283" t="s">
        <v>228</v>
      </c>
      <c r="H390" s="284">
        <v>90.222999999999999</v>
      </c>
      <c r="I390" s="285"/>
      <c r="J390" s="286">
        <f>ROUND(I390*H390,2)</f>
        <v>0</v>
      </c>
      <c r="K390" s="282" t="s">
        <v>229</v>
      </c>
      <c r="L390" s="287"/>
      <c r="M390" s="288" t="s">
        <v>1</v>
      </c>
      <c r="N390" s="289" t="s">
        <v>45</v>
      </c>
      <c r="O390" s="93"/>
      <c r="P390" s="238">
        <f>O390*H390</f>
        <v>0</v>
      </c>
      <c r="Q390" s="238">
        <v>0.113</v>
      </c>
      <c r="R390" s="238">
        <f>Q390*H390</f>
        <v>10.195199000000001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299</v>
      </c>
      <c r="AT390" s="240" t="s">
        <v>367</v>
      </c>
      <c r="AU390" s="240" t="s">
        <v>14</v>
      </c>
      <c r="AY390" s="19" t="s">
        <v>222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87</v>
      </c>
      <c r="BK390" s="241">
        <f>ROUND(I390*H390,2)</f>
        <v>0</v>
      </c>
      <c r="BL390" s="19" t="s">
        <v>114</v>
      </c>
      <c r="BM390" s="240" t="s">
        <v>4838</v>
      </c>
    </row>
    <row r="391" s="14" customFormat="1">
      <c r="A391" s="14"/>
      <c r="B391" s="258"/>
      <c r="C391" s="259"/>
      <c r="D391" s="249" t="s">
        <v>233</v>
      </c>
      <c r="E391" s="260" t="s">
        <v>1</v>
      </c>
      <c r="F391" s="261" t="s">
        <v>4812</v>
      </c>
      <c r="G391" s="259"/>
      <c r="H391" s="262">
        <v>89.329999999999998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233</v>
      </c>
      <c r="AU391" s="268" t="s">
        <v>14</v>
      </c>
      <c r="AV391" s="14" t="s">
        <v>89</v>
      </c>
      <c r="AW391" s="14" t="s">
        <v>35</v>
      </c>
      <c r="AX391" s="14" t="s">
        <v>80</v>
      </c>
      <c r="AY391" s="268" t="s">
        <v>222</v>
      </c>
    </row>
    <row r="392" s="15" customFormat="1">
      <c r="A392" s="15"/>
      <c r="B392" s="269"/>
      <c r="C392" s="270"/>
      <c r="D392" s="249" t="s">
        <v>233</v>
      </c>
      <c r="E392" s="271" t="s">
        <v>1</v>
      </c>
      <c r="F392" s="272" t="s">
        <v>242</v>
      </c>
      <c r="G392" s="270"/>
      <c r="H392" s="273">
        <v>89.329999999999998</v>
      </c>
      <c r="I392" s="274"/>
      <c r="J392" s="270"/>
      <c r="K392" s="270"/>
      <c r="L392" s="275"/>
      <c r="M392" s="276"/>
      <c r="N392" s="277"/>
      <c r="O392" s="277"/>
      <c r="P392" s="277"/>
      <c r="Q392" s="277"/>
      <c r="R392" s="277"/>
      <c r="S392" s="277"/>
      <c r="T392" s="27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9" t="s">
        <v>233</v>
      </c>
      <c r="AU392" s="279" t="s">
        <v>14</v>
      </c>
      <c r="AV392" s="15" t="s">
        <v>114</v>
      </c>
      <c r="AW392" s="15" t="s">
        <v>35</v>
      </c>
      <c r="AX392" s="15" t="s">
        <v>80</v>
      </c>
      <c r="AY392" s="279" t="s">
        <v>222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4839</v>
      </c>
      <c r="G393" s="259"/>
      <c r="H393" s="262">
        <v>90.222999999999999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14</v>
      </c>
      <c r="AV393" s="14" t="s">
        <v>89</v>
      </c>
      <c r="AW393" s="14" t="s">
        <v>35</v>
      </c>
      <c r="AX393" s="14" t="s">
        <v>87</v>
      </c>
      <c r="AY393" s="268" t="s">
        <v>222</v>
      </c>
    </row>
    <row r="394" s="12" customFormat="1" ht="22.8" customHeight="1">
      <c r="A394" s="12"/>
      <c r="B394" s="213"/>
      <c r="C394" s="214"/>
      <c r="D394" s="215" t="s">
        <v>79</v>
      </c>
      <c r="E394" s="227" t="s">
        <v>305</v>
      </c>
      <c r="F394" s="227" t="s">
        <v>920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P395+P447+P457</f>
        <v>0</v>
      </c>
      <c r="Q394" s="221"/>
      <c r="R394" s="222">
        <f>R395+R447+R457</f>
        <v>32.327579300000004</v>
      </c>
      <c r="S394" s="221"/>
      <c r="T394" s="223">
        <f>T395+T447+T457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87</v>
      </c>
      <c r="AT394" s="225" t="s">
        <v>79</v>
      </c>
      <c r="AU394" s="225" t="s">
        <v>87</v>
      </c>
      <c r="AY394" s="224" t="s">
        <v>222</v>
      </c>
      <c r="BK394" s="226">
        <f>BK395+BK447+BK457</f>
        <v>0</v>
      </c>
    </row>
    <row r="395" s="12" customFormat="1" ht="20.88" customHeight="1">
      <c r="A395" s="12"/>
      <c r="B395" s="213"/>
      <c r="C395" s="214"/>
      <c r="D395" s="215" t="s">
        <v>79</v>
      </c>
      <c r="E395" s="227" t="s">
        <v>927</v>
      </c>
      <c r="F395" s="227" t="s">
        <v>3574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SUM(P396:P446)</f>
        <v>0</v>
      </c>
      <c r="Q395" s="221"/>
      <c r="R395" s="222">
        <f>SUM(R396:R446)</f>
        <v>23.1156468</v>
      </c>
      <c r="S395" s="221"/>
      <c r="T395" s="223">
        <f>SUM(T396:T446)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87</v>
      </c>
      <c r="AT395" s="225" t="s">
        <v>79</v>
      </c>
      <c r="AU395" s="225" t="s">
        <v>89</v>
      </c>
      <c r="AY395" s="224" t="s">
        <v>222</v>
      </c>
      <c r="BK395" s="226">
        <f>SUM(BK396:BK446)</f>
        <v>0</v>
      </c>
    </row>
    <row r="396" s="2" customFormat="1" ht="33" customHeight="1">
      <c r="A396" s="40"/>
      <c r="B396" s="41"/>
      <c r="C396" s="229" t="s">
        <v>507</v>
      </c>
      <c r="D396" s="229" t="s">
        <v>225</v>
      </c>
      <c r="E396" s="230" t="s">
        <v>4840</v>
      </c>
      <c r="F396" s="231" t="s">
        <v>4841</v>
      </c>
      <c r="G396" s="232" t="s">
        <v>526</v>
      </c>
      <c r="H396" s="233">
        <v>54.899999999999999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0.15540000000000001</v>
      </c>
      <c r="R396" s="238">
        <f>Q396*H396</f>
        <v>8.5314600000000009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14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481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4842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14</v>
      </c>
    </row>
    <row r="398" s="14" customFormat="1">
      <c r="A398" s="14"/>
      <c r="B398" s="258"/>
      <c r="C398" s="259"/>
      <c r="D398" s="249" t="s">
        <v>233</v>
      </c>
      <c r="E398" s="260" t="s">
        <v>1</v>
      </c>
      <c r="F398" s="261" t="s">
        <v>4843</v>
      </c>
      <c r="G398" s="259"/>
      <c r="H398" s="262">
        <v>54.899999999999999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233</v>
      </c>
      <c r="AU398" s="268" t="s">
        <v>14</v>
      </c>
      <c r="AV398" s="14" t="s">
        <v>89</v>
      </c>
      <c r="AW398" s="14" t="s">
        <v>35</v>
      </c>
      <c r="AX398" s="14" t="s">
        <v>80</v>
      </c>
      <c r="AY398" s="268" t="s">
        <v>222</v>
      </c>
    </row>
    <row r="399" s="15" customFormat="1">
      <c r="A399" s="15"/>
      <c r="B399" s="269"/>
      <c r="C399" s="270"/>
      <c r="D399" s="249" t="s">
        <v>233</v>
      </c>
      <c r="E399" s="271" t="s">
        <v>1</v>
      </c>
      <c r="F399" s="272" t="s">
        <v>242</v>
      </c>
      <c r="G399" s="270"/>
      <c r="H399" s="273">
        <v>54.899999999999999</v>
      </c>
      <c r="I399" s="274"/>
      <c r="J399" s="270"/>
      <c r="K399" s="270"/>
      <c r="L399" s="275"/>
      <c r="M399" s="276"/>
      <c r="N399" s="277"/>
      <c r="O399" s="277"/>
      <c r="P399" s="277"/>
      <c r="Q399" s="277"/>
      <c r="R399" s="277"/>
      <c r="S399" s="277"/>
      <c r="T399" s="27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9" t="s">
        <v>233</v>
      </c>
      <c r="AU399" s="279" t="s">
        <v>14</v>
      </c>
      <c r="AV399" s="15" t="s">
        <v>114</v>
      </c>
      <c r="AW399" s="15" t="s">
        <v>35</v>
      </c>
      <c r="AX399" s="15" t="s">
        <v>87</v>
      </c>
      <c r="AY399" s="279" t="s">
        <v>222</v>
      </c>
    </row>
    <row r="400" s="2" customFormat="1" ht="24.15" customHeight="1">
      <c r="A400" s="40"/>
      <c r="B400" s="41"/>
      <c r="C400" s="280" t="s">
        <v>504</v>
      </c>
      <c r="D400" s="280" t="s">
        <v>367</v>
      </c>
      <c r="E400" s="281" t="s">
        <v>4844</v>
      </c>
      <c r="F400" s="282" t="s">
        <v>4845</v>
      </c>
      <c r="G400" s="283" t="s">
        <v>526</v>
      </c>
      <c r="H400" s="284">
        <v>55.997999999999998</v>
      </c>
      <c r="I400" s="285"/>
      <c r="J400" s="286">
        <f>ROUND(I400*H400,2)</f>
        <v>0</v>
      </c>
      <c r="K400" s="282" t="s">
        <v>229</v>
      </c>
      <c r="L400" s="287"/>
      <c r="M400" s="288" t="s">
        <v>1</v>
      </c>
      <c r="N400" s="289" t="s">
        <v>45</v>
      </c>
      <c r="O400" s="93"/>
      <c r="P400" s="238">
        <f>O400*H400</f>
        <v>0</v>
      </c>
      <c r="Q400" s="238">
        <v>0.048300000000000003</v>
      </c>
      <c r="R400" s="238">
        <f>Q400*H400</f>
        <v>2.7047034000000001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299</v>
      </c>
      <c r="AT400" s="240" t="s">
        <v>367</v>
      </c>
      <c r="AU400" s="240" t="s">
        <v>14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468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4846</v>
      </c>
      <c r="G401" s="259"/>
      <c r="H401" s="262">
        <v>54.899999999999999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14</v>
      </c>
      <c r="AV401" s="14" t="s">
        <v>89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54.899999999999999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14</v>
      </c>
      <c r="AV402" s="15" t="s">
        <v>114</v>
      </c>
      <c r="AW402" s="15" t="s">
        <v>35</v>
      </c>
      <c r="AX402" s="15" t="s">
        <v>80</v>
      </c>
      <c r="AY402" s="279" t="s">
        <v>222</v>
      </c>
    </row>
    <row r="403" s="14" customFormat="1">
      <c r="A403" s="14"/>
      <c r="B403" s="258"/>
      <c r="C403" s="259"/>
      <c r="D403" s="249" t="s">
        <v>233</v>
      </c>
      <c r="E403" s="260" t="s">
        <v>1</v>
      </c>
      <c r="F403" s="261" t="s">
        <v>4847</v>
      </c>
      <c r="G403" s="259"/>
      <c r="H403" s="262">
        <v>55.997999999999998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8" t="s">
        <v>233</v>
      </c>
      <c r="AU403" s="268" t="s">
        <v>14</v>
      </c>
      <c r="AV403" s="14" t="s">
        <v>89</v>
      </c>
      <c r="AW403" s="14" t="s">
        <v>35</v>
      </c>
      <c r="AX403" s="14" t="s">
        <v>87</v>
      </c>
      <c r="AY403" s="268" t="s">
        <v>222</v>
      </c>
    </row>
    <row r="404" s="2" customFormat="1" ht="33" customHeight="1">
      <c r="A404" s="40"/>
      <c r="B404" s="41"/>
      <c r="C404" s="229" t="s">
        <v>518</v>
      </c>
      <c r="D404" s="229" t="s">
        <v>225</v>
      </c>
      <c r="E404" s="230" t="s">
        <v>4848</v>
      </c>
      <c r="F404" s="231" t="s">
        <v>4849</v>
      </c>
      <c r="G404" s="232" t="s">
        <v>526</v>
      </c>
      <c r="H404" s="233">
        <v>28.890000000000001</v>
      </c>
      <c r="I404" s="234"/>
      <c r="J404" s="235">
        <f>ROUND(I404*H404,2)</f>
        <v>0</v>
      </c>
      <c r="K404" s="231" t="s">
        <v>229</v>
      </c>
      <c r="L404" s="46"/>
      <c r="M404" s="236" t="s">
        <v>1</v>
      </c>
      <c r="N404" s="237" t="s">
        <v>45</v>
      </c>
      <c r="O404" s="93"/>
      <c r="P404" s="238">
        <f>O404*H404</f>
        <v>0</v>
      </c>
      <c r="Q404" s="238">
        <v>0.1295</v>
      </c>
      <c r="R404" s="238">
        <f>Q404*H404</f>
        <v>3.7412550000000002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114</v>
      </c>
      <c r="AT404" s="240" t="s">
        <v>225</v>
      </c>
      <c r="AU404" s="240" t="s">
        <v>14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4850</v>
      </c>
    </row>
    <row r="405" s="2" customFormat="1">
      <c r="A405" s="40"/>
      <c r="B405" s="41"/>
      <c r="C405" s="42"/>
      <c r="D405" s="242" t="s">
        <v>231</v>
      </c>
      <c r="E405" s="42"/>
      <c r="F405" s="243" t="s">
        <v>4851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231</v>
      </c>
      <c r="AU405" s="19" t="s">
        <v>14</v>
      </c>
    </row>
    <row r="406" s="13" customFormat="1">
      <c r="A406" s="13"/>
      <c r="B406" s="247"/>
      <c r="C406" s="248"/>
      <c r="D406" s="249" t="s">
        <v>233</v>
      </c>
      <c r="E406" s="250" t="s">
        <v>1</v>
      </c>
      <c r="F406" s="251" t="s">
        <v>234</v>
      </c>
      <c r="G406" s="248"/>
      <c r="H406" s="250" t="s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233</v>
      </c>
      <c r="AU406" s="257" t="s">
        <v>14</v>
      </c>
      <c r="AV406" s="13" t="s">
        <v>87</v>
      </c>
      <c r="AW406" s="13" t="s">
        <v>35</v>
      </c>
      <c r="AX406" s="13" t="s">
        <v>80</v>
      </c>
      <c r="AY406" s="257" t="s">
        <v>222</v>
      </c>
    </row>
    <row r="407" s="13" customFormat="1">
      <c r="A407" s="13"/>
      <c r="B407" s="247"/>
      <c r="C407" s="248"/>
      <c r="D407" s="249" t="s">
        <v>233</v>
      </c>
      <c r="E407" s="250" t="s">
        <v>1</v>
      </c>
      <c r="F407" s="251" t="s">
        <v>4674</v>
      </c>
      <c r="G407" s="248"/>
      <c r="H407" s="250" t="s">
        <v>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233</v>
      </c>
      <c r="AU407" s="257" t="s">
        <v>14</v>
      </c>
      <c r="AV407" s="13" t="s">
        <v>87</v>
      </c>
      <c r="AW407" s="13" t="s">
        <v>35</v>
      </c>
      <c r="AX407" s="13" t="s">
        <v>80</v>
      </c>
      <c r="AY407" s="257" t="s">
        <v>222</v>
      </c>
    </row>
    <row r="408" s="13" customFormat="1">
      <c r="A408" s="13"/>
      <c r="B408" s="247"/>
      <c r="C408" s="248"/>
      <c r="D408" s="249" t="s">
        <v>233</v>
      </c>
      <c r="E408" s="250" t="s">
        <v>1</v>
      </c>
      <c r="F408" s="251" t="s">
        <v>237</v>
      </c>
      <c r="G408" s="248"/>
      <c r="H408" s="250" t="s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233</v>
      </c>
      <c r="AU408" s="257" t="s">
        <v>14</v>
      </c>
      <c r="AV408" s="13" t="s">
        <v>87</v>
      </c>
      <c r="AW408" s="13" t="s">
        <v>35</v>
      </c>
      <c r="AX408" s="13" t="s">
        <v>80</v>
      </c>
      <c r="AY408" s="257" t="s">
        <v>222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4675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14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4" customFormat="1">
      <c r="A410" s="14"/>
      <c r="B410" s="258"/>
      <c r="C410" s="259"/>
      <c r="D410" s="249" t="s">
        <v>233</v>
      </c>
      <c r="E410" s="260" t="s">
        <v>1</v>
      </c>
      <c r="F410" s="261" t="s">
        <v>4852</v>
      </c>
      <c r="G410" s="259"/>
      <c r="H410" s="262">
        <v>28.890000000000001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233</v>
      </c>
      <c r="AU410" s="268" t="s">
        <v>14</v>
      </c>
      <c r="AV410" s="14" t="s">
        <v>89</v>
      </c>
      <c r="AW410" s="14" t="s">
        <v>35</v>
      </c>
      <c r="AX410" s="14" t="s">
        <v>80</v>
      </c>
      <c r="AY410" s="268" t="s">
        <v>222</v>
      </c>
    </row>
    <row r="411" s="15" customFormat="1">
      <c r="A411" s="15"/>
      <c r="B411" s="269"/>
      <c r="C411" s="270"/>
      <c r="D411" s="249" t="s">
        <v>233</v>
      </c>
      <c r="E411" s="271" t="s">
        <v>1</v>
      </c>
      <c r="F411" s="272" t="s">
        <v>242</v>
      </c>
      <c r="G411" s="270"/>
      <c r="H411" s="273">
        <v>28.890000000000001</v>
      </c>
      <c r="I411" s="274"/>
      <c r="J411" s="270"/>
      <c r="K411" s="270"/>
      <c r="L411" s="275"/>
      <c r="M411" s="276"/>
      <c r="N411" s="277"/>
      <c r="O411" s="277"/>
      <c r="P411" s="277"/>
      <c r="Q411" s="277"/>
      <c r="R411" s="277"/>
      <c r="S411" s="277"/>
      <c r="T411" s="27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9" t="s">
        <v>233</v>
      </c>
      <c r="AU411" s="279" t="s">
        <v>14</v>
      </c>
      <c r="AV411" s="15" t="s">
        <v>114</v>
      </c>
      <c r="AW411" s="15" t="s">
        <v>35</v>
      </c>
      <c r="AX411" s="15" t="s">
        <v>87</v>
      </c>
      <c r="AY411" s="279" t="s">
        <v>222</v>
      </c>
    </row>
    <row r="412" s="2" customFormat="1" ht="16.5" customHeight="1">
      <c r="A412" s="40"/>
      <c r="B412" s="41"/>
      <c r="C412" s="280" t="s">
        <v>510</v>
      </c>
      <c r="D412" s="280" t="s">
        <v>367</v>
      </c>
      <c r="E412" s="281" t="s">
        <v>4853</v>
      </c>
      <c r="F412" s="282" t="s">
        <v>4854</v>
      </c>
      <c r="G412" s="283" t="s">
        <v>526</v>
      </c>
      <c r="H412" s="284">
        <v>29.468</v>
      </c>
      <c r="I412" s="285"/>
      <c r="J412" s="286">
        <f>ROUND(I412*H412,2)</f>
        <v>0</v>
      </c>
      <c r="K412" s="282" t="s">
        <v>229</v>
      </c>
      <c r="L412" s="287"/>
      <c r="M412" s="288" t="s">
        <v>1</v>
      </c>
      <c r="N412" s="289" t="s">
        <v>45</v>
      </c>
      <c r="O412" s="93"/>
      <c r="P412" s="238">
        <f>O412*H412</f>
        <v>0</v>
      </c>
      <c r="Q412" s="238">
        <v>0.080000000000000002</v>
      </c>
      <c r="R412" s="238">
        <f>Q412*H412</f>
        <v>2.35744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299</v>
      </c>
      <c r="AT412" s="240" t="s">
        <v>367</v>
      </c>
      <c r="AU412" s="240" t="s">
        <v>14</v>
      </c>
      <c r="AY412" s="19" t="s">
        <v>222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87</v>
      </c>
      <c r="BK412" s="241">
        <f>ROUND(I412*H412,2)</f>
        <v>0</v>
      </c>
      <c r="BL412" s="19" t="s">
        <v>114</v>
      </c>
      <c r="BM412" s="240" t="s">
        <v>491</v>
      </c>
    </row>
    <row r="413" s="14" customFormat="1">
      <c r="A413" s="14"/>
      <c r="B413" s="258"/>
      <c r="C413" s="259"/>
      <c r="D413" s="249" t="s">
        <v>233</v>
      </c>
      <c r="E413" s="260" t="s">
        <v>1</v>
      </c>
      <c r="F413" s="261" t="s">
        <v>4852</v>
      </c>
      <c r="G413" s="259"/>
      <c r="H413" s="262">
        <v>28.890000000000001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8" t="s">
        <v>233</v>
      </c>
      <c r="AU413" s="268" t="s">
        <v>14</v>
      </c>
      <c r="AV413" s="14" t="s">
        <v>89</v>
      </c>
      <c r="AW413" s="14" t="s">
        <v>35</v>
      </c>
      <c r="AX413" s="14" t="s">
        <v>80</v>
      </c>
      <c r="AY413" s="268" t="s">
        <v>222</v>
      </c>
    </row>
    <row r="414" s="15" customFormat="1">
      <c r="A414" s="15"/>
      <c r="B414" s="269"/>
      <c r="C414" s="270"/>
      <c r="D414" s="249" t="s">
        <v>233</v>
      </c>
      <c r="E414" s="271" t="s">
        <v>1</v>
      </c>
      <c r="F414" s="272" t="s">
        <v>242</v>
      </c>
      <c r="G414" s="270"/>
      <c r="H414" s="273">
        <v>28.890000000000001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233</v>
      </c>
      <c r="AU414" s="279" t="s">
        <v>14</v>
      </c>
      <c r="AV414" s="15" t="s">
        <v>114</v>
      </c>
      <c r="AW414" s="15" t="s">
        <v>35</v>
      </c>
      <c r="AX414" s="15" t="s">
        <v>80</v>
      </c>
      <c r="AY414" s="279" t="s">
        <v>222</v>
      </c>
    </row>
    <row r="415" s="14" customFormat="1">
      <c r="A415" s="14"/>
      <c r="B415" s="258"/>
      <c r="C415" s="259"/>
      <c r="D415" s="249" t="s">
        <v>233</v>
      </c>
      <c r="E415" s="260" t="s">
        <v>1</v>
      </c>
      <c r="F415" s="261" t="s">
        <v>4855</v>
      </c>
      <c r="G415" s="259"/>
      <c r="H415" s="262">
        <v>29.468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233</v>
      </c>
      <c r="AU415" s="268" t="s">
        <v>14</v>
      </c>
      <c r="AV415" s="14" t="s">
        <v>89</v>
      </c>
      <c r="AW415" s="14" t="s">
        <v>35</v>
      </c>
      <c r="AX415" s="14" t="s">
        <v>87</v>
      </c>
      <c r="AY415" s="268" t="s">
        <v>222</v>
      </c>
    </row>
    <row r="416" s="2" customFormat="1" ht="16.5" customHeight="1">
      <c r="A416" s="40"/>
      <c r="B416" s="41"/>
      <c r="C416" s="229" t="s">
        <v>530</v>
      </c>
      <c r="D416" s="229" t="s">
        <v>225</v>
      </c>
      <c r="E416" s="230" t="s">
        <v>4856</v>
      </c>
      <c r="F416" s="231" t="s">
        <v>4857</v>
      </c>
      <c r="G416" s="232" t="s">
        <v>526</v>
      </c>
      <c r="H416" s="233">
        <v>12</v>
      </c>
      <c r="I416" s="234"/>
      <c r="J416" s="235">
        <f>ROUND(I416*H416,2)</f>
        <v>0</v>
      </c>
      <c r="K416" s="231" t="s">
        <v>229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114</v>
      </c>
      <c r="AT416" s="240" t="s">
        <v>225</v>
      </c>
      <c r="AU416" s="240" t="s">
        <v>14</v>
      </c>
      <c r="AY416" s="19" t="s">
        <v>222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87</v>
      </c>
      <c r="BK416" s="241">
        <f>ROUND(I416*H416,2)</f>
        <v>0</v>
      </c>
      <c r="BL416" s="19" t="s">
        <v>114</v>
      </c>
      <c r="BM416" s="240" t="s">
        <v>4858</v>
      </c>
    </row>
    <row r="417" s="2" customFormat="1">
      <c r="A417" s="40"/>
      <c r="B417" s="41"/>
      <c r="C417" s="42"/>
      <c r="D417" s="242" t="s">
        <v>231</v>
      </c>
      <c r="E417" s="42"/>
      <c r="F417" s="243" t="s">
        <v>4859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231</v>
      </c>
      <c r="AU417" s="19" t="s">
        <v>14</v>
      </c>
    </row>
    <row r="418" s="13" customFormat="1">
      <c r="A418" s="13"/>
      <c r="B418" s="247"/>
      <c r="C418" s="248"/>
      <c r="D418" s="249" t="s">
        <v>233</v>
      </c>
      <c r="E418" s="250" t="s">
        <v>1</v>
      </c>
      <c r="F418" s="251" t="s">
        <v>234</v>
      </c>
      <c r="G418" s="248"/>
      <c r="H418" s="250" t="s">
        <v>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233</v>
      </c>
      <c r="AU418" s="257" t="s">
        <v>14</v>
      </c>
      <c r="AV418" s="13" t="s">
        <v>87</v>
      </c>
      <c r="AW418" s="13" t="s">
        <v>35</v>
      </c>
      <c r="AX418" s="13" t="s">
        <v>80</v>
      </c>
      <c r="AY418" s="257" t="s">
        <v>222</v>
      </c>
    </row>
    <row r="419" s="13" customFormat="1">
      <c r="A419" s="13"/>
      <c r="B419" s="247"/>
      <c r="C419" s="248"/>
      <c r="D419" s="249" t="s">
        <v>233</v>
      </c>
      <c r="E419" s="250" t="s">
        <v>1</v>
      </c>
      <c r="F419" s="251" t="s">
        <v>4674</v>
      </c>
      <c r="G419" s="248"/>
      <c r="H419" s="250" t="s">
        <v>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233</v>
      </c>
      <c r="AU419" s="257" t="s">
        <v>14</v>
      </c>
      <c r="AV419" s="13" t="s">
        <v>87</v>
      </c>
      <c r="AW419" s="13" t="s">
        <v>35</v>
      </c>
      <c r="AX419" s="13" t="s">
        <v>80</v>
      </c>
      <c r="AY419" s="257" t="s">
        <v>222</v>
      </c>
    </row>
    <row r="420" s="13" customFormat="1">
      <c r="A420" s="13"/>
      <c r="B420" s="247"/>
      <c r="C420" s="248"/>
      <c r="D420" s="249" t="s">
        <v>233</v>
      </c>
      <c r="E420" s="250" t="s">
        <v>1</v>
      </c>
      <c r="F420" s="251" t="s">
        <v>237</v>
      </c>
      <c r="G420" s="248"/>
      <c r="H420" s="250" t="s">
        <v>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7" t="s">
        <v>233</v>
      </c>
      <c r="AU420" s="257" t="s">
        <v>14</v>
      </c>
      <c r="AV420" s="13" t="s">
        <v>87</v>
      </c>
      <c r="AW420" s="13" t="s">
        <v>35</v>
      </c>
      <c r="AX420" s="13" t="s">
        <v>80</v>
      </c>
      <c r="AY420" s="257" t="s">
        <v>222</v>
      </c>
    </row>
    <row r="421" s="13" customFormat="1">
      <c r="A421" s="13"/>
      <c r="B421" s="247"/>
      <c r="C421" s="248"/>
      <c r="D421" s="249" t="s">
        <v>233</v>
      </c>
      <c r="E421" s="250" t="s">
        <v>1</v>
      </c>
      <c r="F421" s="251" t="s">
        <v>4675</v>
      </c>
      <c r="G421" s="248"/>
      <c r="H421" s="250" t="s">
        <v>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233</v>
      </c>
      <c r="AU421" s="257" t="s">
        <v>14</v>
      </c>
      <c r="AV421" s="13" t="s">
        <v>87</v>
      </c>
      <c r="AW421" s="13" t="s">
        <v>35</v>
      </c>
      <c r="AX421" s="13" t="s">
        <v>80</v>
      </c>
      <c r="AY421" s="257" t="s">
        <v>222</v>
      </c>
    </row>
    <row r="422" s="14" customFormat="1">
      <c r="A422" s="14"/>
      <c r="B422" s="258"/>
      <c r="C422" s="259"/>
      <c r="D422" s="249" t="s">
        <v>233</v>
      </c>
      <c r="E422" s="260" t="s">
        <v>1</v>
      </c>
      <c r="F422" s="261" t="s">
        <v>2611</v>
      </c>
      <c r="G422" s="259"/>
      <c r="H422" s="262">
        <v>12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8" t="s">
        <v>233</v>
      </c>
      <c r="AU422" s="268" t="s">
        <v>14</v>
      </c>
      <c r="AV422" s="14" t="s">
        <v>89</v>
      </c>
      <c r="AW422" s="14" t="s">
        <v>35</v>
      </c>
      <c r="AX422" s="14" t="s">
        <v>80</v>
      </c>
      <c r="AY422" s="268" t="s">
        <v>222</v>
      </c>
    </row>
    <row r="423" s="15" customFormat="1">
      <c r="A423" s="15"/>
      <c r="B423" s="269"/>
      <c r="C423" s="270"/>
      <c r="D423" s="249" t="s">
        <v>233</v>
      </c>
      <c r="E423" s="271" t="s">
        <v>1</v>
      </c>
      <c r="F423" s="272" t="s">
        <v>242</v>
      </c>
      <c r="G423" s="270"/>
      <c r="H423" s="273">
        <v>12</v>
      </c>
      <c r="I423" s="274"/>
      <c r="J423" s="270"/>
      <c r="K423" s="270"/>
      <c r="L423" s="275"/>
      <c r="M423" s="276"/>
      <c r="N423" s="277"/>
      <c r="O423" s="277"/>
      <c r="P423" s="277"/>
      <c r="Q423" s="277"/>
      <c r="R423" s="277"/>
      <c r="S423" s="277"/>
      <c r="T423" s="27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9" t="s">
        <v>233</v>
      </c>
      <c r="AU423" s="279" t="s">
        <v>14</v>
      </c>
      <c r="AV423" s="15" t="s">
        <v>114</v>
      </c>
      <c r="AW423" s="15" t="s">
        <v>35</v>
      </c>
      <c r="AX423" s="15" t="s">
        <v>87</v>
      </c>
      <c r="AY423" s="279" t="s">
        <v>222</v>
      </c>
    </row>
    <row r="424" s="2" customFormat="1" ht="24.15" customHeight="1">
      <c r="A424" s="40"/>
      <c r="B424" s="41"/>
      <c r="C424" s="229" t="s">
        <v>515</v>
      </c>
      <c r="D424" s="229" t="s">
        <v>225</v>
      </c>
      <c r="E424" s="230" t="s">
        <v>4860</v>
      </c>
      <c r="F424" s="231" t="s">
        <v>4861</v>
      </c>
      <c r="G424" s="232" t="s">
        <v>247</v>
      </c>
      <c r="H424" s="233">
        <v>2.4609999999999999</v>
      </c>
      <c r="I424" s="234"/>
      <c r="J424" s="235">
        <f>ROUND(I424*H424,2)</f>
        <v>0</v>
      </c>
      <c r="K424" s="231" t="s">
        <v>229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2.3113999999999999</v>
      </c>
      <c r="R424" s="238">
        <f>Q424*H424</f>
        <v>5.6883553999999998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114</v>
      </c>
      <c r="AT424" s="240" t="s">
        <v>225</v>
      </c>
      <c r="AU424" s="240" t="s">
        <v>14</v>
      </c>
      <c r="AY424" s="19" t="s">
        <v>222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87</v>
      </c>
      <c r="BK424" s="241">
        <f>ROUND(I424*H424,2)</f>
        <v>0</v>
      </c>
      <c r="BL424" s="19" t="s">
        <v>114</v>
      </c>
      <c r="BM424" s="240" t="s">
        <v>4862</v>
      </c>
    </row>
    <row r="425" s="2" customFormat="1">
      <c r="A425" s="40"/>
      <c r="B425" s="41"/>
      <c r="C425" s="42"/>
      <c r="D425" s="242" t="s">
        <v>231</v>
      </c>
      <c r="E425" s="42"/>
      <c r="F425" s="243" t="s">
        <v>4863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231</v>
      </c>
      <c r="AU425" s="19" t="s">
        <v>14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4864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14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4865</v>
      </c>
      <c r="G427" s="259"/>
      <c r="H427" s="262">
        <v>2.4609999999999999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14</v>
      </c>
      <c r="AV427" s="14" t="s">
        <v>89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2.4609999999999999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14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2" customFormat="1" ht="33" customHeight="1">
      <c r="A429" s="40"/>
      <c r="B429" s="41"/>
      <c r="C429" s="229" t="s">
        <v>549</v>
      </c>
      <c r="D429" s="229" t="s">
        <v>225</v>
      </c>
      <c r="E429" s="230" t="s">
        <v>4866</v>
      </c>
      <c r="F429" s="231" t="s">
        <v>4867</v>
      </c>
      <c r="G429" s="232" t="s">
        <v>526</v>
      </c>
      <c r="H429" s="233">
        <v>9.5</v>
      </c>
      <c r="I429" s="234"/>
      <c r="J429" s="235">
        <f>ROUND(I429*H429,2)</f>
        <v>0</v>
      </c>
      <c r="K429" s="231" t="s">
        <v>229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114</v>
      </c>
      <c r="AT429" s="240" t="s">
        <v>225</v>
      </c>
      <c r="AU429" s="240" t="s">
        <v>14</v>
      </c>
      <c r="AY429" s="19" t="s">
        <v>222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87</v>
      </c>
      <c r="BK429" s="241">
        <f>ROUND(I429*H429,2)</f>
        <v>0</v>
      </c>
      <c r="BL429" s="19" t="s">
        <v>114</v>
      </c>
      <c r="BM429" s="240" t="s">
        <v>4868</v>
      </c>
    </row>
    <row r="430" s="2" customFormat="1">
      <c r="A430" s="40"/>
      <c r="B430" s="41"/>
      <c r="C430" s="42"/>
      <c r="D430" s="242" t="s">
        <v>231</v>
      </c>
      <c r="E430" s="42"/>
      <c r="F430" s="243" t="s">
        <v>4869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231</v>
      </c>
      <c r="AU430" s="19" t="s">
        <v>14</v>
      </c>
    </row>
    <row r="431" s="13" customFormat="1">
      <c r="A431" s="13"/>
      <c r="B431" s="247"/>
      <c r="C431" s="248"/>
      <c r="D431" s="249" t="s">
        <v>233</v>
      </c>
      <c r="E431" s="250" t="s">
        <v>1</v>
      </c>
      <c r="F431" s="251" t="s">
        <v>4870</v>
      </c>
      <c r="G431" s="248"/>
      <c r="H431" s="250" t="s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233</v>
      </c>
      <c r="AU431" s="257" t="s">
        <v>14</v>
      </c>
      <c r="AV431" s="13" t="s">
        <v>87</v>
      </c>
      <c r="AW431" s="13" t="s">
        <v>35</v>
      </c>
      <c r="AX431" s="13" t="s">
        <v>80</v>
      </c>
      <c r="AY431" s="257" t="s">
        <v>222</v>
      </c>
    </row>
    <row r="432" s="14" customFormat="1">
      <c r="A432" s="14"/>
      <c r="B432" s="258"/>
      <c r="C432" s="259"/>
      <c r="D432" s="249" t="s">
        <v>233</v>
      </c>
      <c r="E432" s="260" t="s">
        <v>1</v>
      </c>
      <c r="F432" s="261" t="s">
        <v>4871</v>
      </c>
      <c r="G432" s="259"/>
      <c r="H432" s="262">
        <v>9.5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233</v>
      </c>
      <c r="AU432" s="268" t="s">
        <v>14</v>
      </c>
      <c r="AV432" s="14" t="s">
        <v>89</v>
      </c>
      <c r="AW432" s="14" t="s">
        <v>35</v>
      </c>
      <c r="AX432" s="14" t="s">
        <v>80</v>
      </c>
      <c r="AY432" s="268" t="s">
        <v>222</v>
      </c>
    </row>
    <row r="433" s="15" customFormat="1">
      <c r="A433" s="15"/>
      <c r="B433" s="269"/>
      <c r="C433" s="270"/>
      <c r="D433" s="249" t="s">
        <v>233</v>
      </c>
      <c r="E433" s="271" t="s">
        <v>1</v>
      </c>
      <c r="F433" s="272" t="s">
        <v>242</v>
      </c>
      <c r="G433" s="270"/>
      <c r="H433" s="273">
        <v>9.5</v>
      </c>
      <c r="I433" s="274"/>
      <c r="J433" s="270"/>
      <c r="K433" s="270"/>
      <c r="L433" s="275"/>
      <c r="M433" s="276"/>
      <c r="N433" s="277"/>
      <c r="O433" s="277"/>
      <c r="P433" s="277"/>
      <c r="Q433" s="277"/>
      <c r="R433" s="277"/>
      <c r="S433" s="277"/>
      <c r="T433" s="27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9" t="s">
        <v>233</v>
      </c>
      <c r="AU433" s="279" t="s">
        <v>14</v>
      </c>
      <c r="AV433" s="15" t="s">
        <v>114</v>
      </c>
      <c r="AW433" s="15" t="s">
        <v>35</v>
      </c>
      <c r="AX433" s="15" t="s">
        <v>87</v>
      </c>
      <c r="AY433" s="279" t="s">
        <v>222</v>
      </c>
    </row>
    <row r="434" s="2" customFormat="1" ht="24.15" customHeight="1">
      <c r="A434" s="40"/>
      <c r="B434" s="41"/>
      <c r="C434" s="280" t="s">
        <v>521</v>
      </c>
      <c r="D434" s="280" t="s">
        <v>367</v>
      </c>
      <c r="E434" s="281" t="s">
        <v>4872</v>
      </c>
      <c r="F434" s="282" t="s">
        <v>4873</v>
      </c>
      <c r="G434" s="283" t="s">
        <v>526</v>
      </c>
      <c r="H434" s="284">
        <v>9.6500000000000004</v>
      </c>
      <c r="I434" s="285"/>
      <c r="J434" s="286">
        <f>ROUND(I434*H434,2)</f>
        <v>0</v>
      </c>
      <c r="K434" s="282" t="s">
        <v>229</v>
      </c>
      <c r="L434" s="287"/>
      <c r="M434" s="288" t="s">
        <v>1</v>
      </c>
      <c r="N434" s="289" t="s">
        <v>45</v>
      </c>
      <c r="O434" s="93"/>
      <c r="P434" s="238">
        <f>O434*H434</f>
        <v>0</v>
      </c>
      <c r="Q434" s="238">
        <v>0.0088199999999999997</v>
      </c>
      <c r="R434" s="238">
        <f>Q434*H434</f>
        <v>0.085112999999999994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299</v>
      </c>
      <c r="AT434" s="240" t="s">
        <v>367</v>
      </c>
      <c r="AU434" s="240" t="s">
        <v>14</v>
      </c>
      <c r="AY434" s="19" t="s">
        <v>222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87</v>
      </c>
      <c r="BK434" s="241">
        <f>ROUND(I434*H434,2)</f>
        <v>0</v>
      </c>
      <c r="BL434" s="19" t="s">
        <v>114</v>
      </c>
      <c r="BM434" s="240" t="s">
        <v>4874</v>
      </c>
    </row>
    <row r="435" s="13" customFormat="1">
      <c r="A435" s="13"/>
      <c r="B435" s="247"/>
      <c r="C435" s="248"/>
      <c r="D435" s="249" t="s">
        <v>233</v>
      </c>
      <c r="E435" s="250" t="s">
        <v>1</v>
      </c>
      <c r="F435" s="251" t="s">
        <v>4870</v>
      </c>
      <c r="G435" s="248"/>
      <c r="H435" s="250" t="s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233</v>
      </c>
      <c r="AU435" s="257" t="s">
        <v>14</v>
      </c>
      <c r="AV435" s="13" t="s">
        <v>87</v>
      </c>
      <c r="AW435" s="13" t="s">
        <v>35</v>
      </c>
      <c r="AX435" s="13" t="s">
        <v>80</v>
      </c>
      <c r="AY435" s="257" t="s">
        <v>222</v>
      </c>
    </row>
    <row r="436" s="14" customFormat="1">
      <c r="A436" s="14"/>
      <c r="B436" s="258"/>
      <c r="C436" s="259"/>
      <c r="D436" s="249" t="s">
        <v>233</v>
      </c>
      <c r="E436" s="260" t="s">
        <v>1</v>
      </c>
      <c r="F436" s="261" t="s">
        <v>4871</v>
      </c>
      <c r="G436" s="259"/>
      <c r="H436" s="262">
        <v>9.5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233</v>
      </c>
      <c r="AU436" s="268" t="s">
        <v>14</v>
      </c>
      <c r="AV436" s="14" t="s">
        <v>89</v>
      </c>
      <c r="AW436" s="14" t="s">
        <v>35</v>
      </c>
      <c r="AX436" s="14" t="s">
        <v>80</v>
      </c>
      <c r="AY436" s="268" t="s">
        <v>222</v>
      </c>
    </row>
    <row r="437" s="15" customFormat="1">
      <c r="A437" s="15"/>
      <c r="B437" s="269"/>
      <c r="C437" s="270"/>
      <c r="D437" s="249" t="s">
        <v>233</v>
      </c>
      <c r="E437" s="271" t="s">
        <v>1</v>
      </c>
      <c r="F437" s="272" t="s">
        <v>242</v>
      </c>
      <c r="G437" s="270"/>
      <c r="H437" s="273">
        <v>9.5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9" t="s">
        <v>233</v>
      </c>
      <c r="AU437" s="279" t="s">
        <v>14</v>
      </c>
      <c r="AV437" s="15" t="s">
        <v>114</v>
      </c>
      <c r="AW437" s="15" t="s">
        <v>35</v>
      </c>
      <c r="AX437" s="15" t="s">
        <v>87</v>
      </c>
      <c r="AY437" s="279" t="s">
        <v>222</v>
      </c>
    </row>
    <row r="438" s="14" customFormat="1">
      <c r="A438" s="14"/>
      <c r="B438" s="258"/>
      <c r="C438" s="259"/>
      <c r="D438" s="249" t="s">
        <v>233</v>
      </c>
      <c r="E438" s="259"/>
      <c r="F438" s="261" t="s">
        <v>4875</v>
      </c>
      <c r="G438" s="259"/>
      <c r="H438" s="262">
        <v>9.6500000000000004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233</v>
      </c>
      <c r="AU438" s="268" t="s">
        <v>14</v>
      </c>
      <c r="AV438" s="14" t="s">
        <v>89</v>
      </c>
      <c r="AW438" s="14" t="s">
        <v>4</v>
      </c>
      <c r="AX438" s="14" t="s">
        <v>87</v>
      </c>
      <c r="AY438" s="268" t="s">
        <v>222</v>
      </c>
    </row>
    <row r="439" s="2" customFormat="1" ht="33" customHeight="1">
      <c r="A439" s="40"/>
      <c r="B439" s="41"/>
      <c r="C439" s="229" t="s">
        <v>566</v>
      </c>
      <c r="D439" s="229" t="s">
        <v>225</v>
      </c>
      <c r="E439" s="230" t="s">
        <v>4876</v>
      </c>
      <c r="F439" s="231" t="s">
        <v>4877</v>
      </c>
      <c r="G439" s="232" t="s">
        <v>526</v>
      </c>
      <c r="H439" s="233">
        <v>12</v>
      </c>
      <c r="I439" s="234"/>
      <c r="J439" s="235">
        <f>ROUND(I439*H439,2)</f>
        <v>0</v>
      </c>
      <c r="K439" s="231" t="s">
        <v>229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0.00060999999999999997</v>
      </c>
      <c r="R439" s="238">
        <f>Q439*H439</f>
        <v>0.0073200000000000001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114</v>
      </c>
      <c r="AT439" s="240" t="s">
        <v>225</v>
      </c>
      <c r="AU439" s="240" t="s">
        <v>14</v>
      </c>
      <c r="AY439" s="19" t="s">
        <v>222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87</v>
      </c>
      <c r="BK439" s="241">
        <f>ROUND(I439*H439,2)</f>
        <v>0</v>
      </c>
      <c r="BL439" s="19" t="s">
        <v>114</v>
      </c>
      <c r="BM439" s="240" t="s">
        <v>4878</v>
      </c>
    </row>
    <row r="440" s="2" customFormat="1">
      <c r="A440" s="40"/>
      <c r="B440" s="41"/>
      <c r="C440" s="42"/>
      <c r="D440" s="242" t="s">
        <v>231</v>
      </c>
      <c r="E440" s="42"/>
      <c r="F440" s="243" t="s">
        <v>4879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231</v>
      </c>
      <c r="AU440" s="19" t="s">
        <v>14</v>
      </c>
    </row>
    <row r="441" s="13" customFormat="1">
      <c r="A441" s="13"/>
      <c r="B441" s="247"/>
      <c r="C441" s="248"/>
      <c r="D441" s="249" t="s">
        <v>233</v>
      </c>
      <c r="E441" s="250" t="s">
        <v>1</v>
      </c>
      <c r="F441" s="251" t="s">
        <v>234</v>
      </c>
      <c r="G441" s="248"/>
      <c r="H441" s="250" t="s">
        <v>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7" t="s">
        <v>233</v>
      </c>
      <c r="AU441" s="257" t="s">
        <v>14</v>
      </c>
      <c r="AV441" s="13" t="s">
        <v>87</v>
      </c>
      <c r="AW441" s="13" t="s">
        <v>35</v>
      </c>
      <c r="AX441" s="13" t="s">
        <v>80</v>
      </c>
      <c r="AY441" s="257" t="s">
        <v>222</v>
      </c>
    </row>
    <row r="442" s="13" customFormat="1">
      <c r="A442" s="13"/>
      <c r="B442" s="247"/>
      <c r="C442" s="248"/>
      <c r="D442" s="249" t="s">
        <v>233</v>
      </c>
      <c r="E442" s="250" t="s">
        <v>1</v>
      </c>
      <c r="F442" s="251" t="s">
        <v>4674</v>
      </c>
      <c r="G442" s="248"/>
      <c r="H442" s="250" t="s">
        <v>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233</v>
      </c>
      <c r="AU442" s="257" t="s">
        <v>14</v>
      </c>
      <c r="AV442" s="13" t="s">
        <v>87</v>
      </c>
      <c r="AW442" s="13" t="s">
        <v>35</v>
      </c>
      <c r="AX442" s="13" t="s">
        <v>80</v>
      </c>
      <c r="AY442" s="257" t="s">
        <v>222</v>
      </c>
    </row>
    <row r="443" s="13" customFormat="1">
      <c r="A443" s="13"/>
      <c r="B443" s="247"/>
      <c r="C443" s="248"/>
      <c r="D443" s="249" t="s">
        <v>233</v>
      </c>
      <c r="E443" s="250" t="s">
        <v>1</v>
      </c>
      <c r="F443" s="251" t="s">
        <v>237</v>
      </c>
      <c r="G443" s="248"/>
      <c r="H443" s="250" t="s">
        <v>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233</v>
      </c>
      <c r="AU443" s="257" t="s">
        <v>14</v>
      </c>
      <c r="AV443" s="13" t="s">
        <v>87</v>
      </c>
      <c r="AW443" s="13" t="s">
        <v>35</v>
      </c>
      <c r="AX443" s="13" t="s">
        <v>80</v>
      </c>
      <c r="AY443" s="257" t="s">
        <v>222</v>
      </c>
    </row>
    <row r="444" s="13" customFormat="1">
      <c r="A444" s="13"/>
      <c r="B444" s="247"/>
      <c r="C444" s="248"/>
      <c r="D444" s="249" t="s">
        <v>233</v>
      </c>
      <c r="E444" s="250" t="s">
        <v>1</v>
      </c>
      <c r="F444" s="251" t="s">
        <v>4675</v>
      </c>
      <c r="G444" s="248"/>
      <c r="H444" s="250" t="s">
        <v>1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233</v>
      </c>
      <c r="AU444" s="257" t="s">
        <v>14</v>
      </c>
      <c r="AV444" s="13" t="s">
        <v>87</v>
      </c>
      <c r="AW444" s="13" t="s">
        <v>35</v>
      </c>
      <c r="AX444" s="13" t="s">
        <v>80</v>
      </c>
      <c r="AY444" s="257" t="s">
        <v>222</v>
      </c>
    </row>
    <row r="445" s="14" customFormat="1">
      <c r="A445" s="14"/>
      <c r="B445" s="258"/>
      <c r="C445" s="259"/>
      <c r="D445" s="249" t="s">
        <v>233</v>
      </c>
      <c r="E445" s="260" t="s">
        <v>1</v>
      </c>
      <c r="F445" s="261" t="s">
        <v>2611</v>
      </c>
      <c r="G445" s="259"/>
      <c r="H445" s="262">
        <v>12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233</v>
      </c>
      <c r="AU445" s="268" t="s">
        <v>14</v>
      </c>
      <c r="AV445" s="14" t="s">
        <v>89</v>
      </c>
      <c r="AW445" s="14" t="s">
        <v>35</v>
      </c>
      <c r="AX445" s="14" t="s">
        <v>80</v>
      </c>
      <c r="AY445" s="268" t="s">
        <v>222</v>
      </c>
    </row>
    <row r="446" s="15" customFormat="1">
      <c r="A446" s="15"/>
      <c r="B446" s="269"/>
      <c r="C446" s="270"/>
      <c r="D446" s="249" t="s">
        <v>233</v>
      </c>
      <c r="E446" s="271" t="s">
        <v>1</v>
      </c>
      <c r="F446" s="272" t="s">
        <v>242</v>
      </c>
      <c r="G446" s="270"/>
      <c r="H446" s="273">
        <v>12</v>
      </c>
      <c r="I446" s="274"/>
      <c r="J446" s="270"/>
      <c r="K446" s="270"/>
      <c r="L446" s="275"/>
      <c r="M446" s="276"/>
      <c r="N446" s="277"/>
      <c r="O446" s="277"/>
      <c r="P446" s="277"/>
      <c r="Q446" s="277"/>
      <c r="R446" s="277"/>
      <c r="S446" s="277"/>
      <c r="T446" s="27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9" t="s">
        <v>233</v>
      </c>
      <c r="AU446" s="279" t="s">
        <v>14</v>
      </c>
      <c r="AV446" s="15" t="s">
        <v>114</v>
      </c>
      <c r="AW446" s="15" t="s">
        <v>35</v>
      </c>
      <c r="AX446" s="15" t="s">
        <v>87</v>
      </c>
      <c r="AY446" s="279" t="s">
        <v>222</v>
      </c>
    </row>
    <row r="447" s="12" customFormat="1" ht="20.88" customHeight="1">
      <c r="A447" s="12"/>
      <c r="B447" s="213"/>
      <c r="C447" s="214"/>
      <c r="D447" s="215" t="s">
        <v>79</v>
      </c>
      <c r="E447" s="227" t="s">
        <v>937</v>
      </c>
      <c r="F447" s="227" t="s">
        <v>2550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SUM(P448:P456)</f>
        <v>0</v>
      </c>
      <c r="Q447" s="221"/>
      <c r="R447" s="222">
        <f>SUM(R448:R456)</f>
        <v>9.2119325000000014</v>
      </c>
      <c r="S447" s="221"/>
      <c r="T447" s="223">
        <f>SUM(T448:T456)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87</v>
      </c>
      <c r="AT447" s="225" t="s">
        <v>79</v>
      </c>
      <c r="AU447" s="225" t="s">
        <v>89</v>
      </c>
      <c r="AY447" s="224" t="s">
        <v>222</v>
      </c>
      <c r="BK447" s="226">
        <f>SUM(BK448:BK456)</f>
        <v>0</v>
      </c>
    </row>
    <row r="448" s="2" customFormat="1" ht="24.15" customHeight="1">
      <c r="A448" s="40"/>
      <c r="B448" s="41"/>
      <c r="C448" s="229" t="s">
        <v>527</v>
      </c>
      <c r="D448" s="229" t="s">
        <v>225</v>
      </c>
      <c r="E448" s="230" t="s">
        <v>4880</v>
      </c>
      <c r="F448" s="231" t="s">
        <v>4881</v>
      </c>
      <c r="G448" s="232" t="s">
        <v>526</v>
      </c>
      <c r="H448" s="233">
        <v>28.25</v>
      </c>
      <c r="I448" s="234"/>
      <c r="J448" s="235">
        <f>ROUND(I448*H448,2)</f>
        <v>0</v>
      </c>
      <c r="K448" s="231" t="s">
        <v>229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0.29221000000000003</v>
      </c>
      <c r="R448" s="238">
        <f>Q448*H448</f>
        <v>8.2549325000000007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114</v>
      </c>
      <c r="AT448" s="240" t="s">
        <v>225</v>
      </c>
      <c r="AU448" s="240" t="s">
        <v>14</v>
      </c>
      <c r="AY448" s="19" t="s">
        <v>222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87</v>
      </c>
      <c r="BK448" s="241">
        <f>ROUND(I448*H448,2)</f>
        <v>0</v>
      </c>
      <c r="BL448" s="19" t="s">
        <v>114</v>
      </c>
      <c r="BM448" s="240" t="s">
        <v>4882</v>
      </c>
    </row>
    <row r="449" s="2" customFormat="1">
      <c r="A449" s="40"/>
      <c r="B449" s="41"/>
      <c r="C449" s="42"/>
      <c r="D449" s="242" t="s">
        <v>231</v>
      </c>
      <c r="E449" s="42"/>
      <c r="F449" s="243" t="s">
        <v>4883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231</v>
      </c>
      <c r="AU449" s="19" t="s">
        <v>14</v>
      </c>
    </row>
    <row r="450" s="13" customFormat="1">
      <c r="A450" s="13"/>
      <c r="B450" s="247"/>
      <c r="C450" s="248"/>
      <c r="D450" s="249" t="s">
        <v>233</v>
      </c>
      <c r="E450" s="250" t="s">
        <v>1</v>
      </c>
      <c r="F450" s="251" t="s">
        <v>234</v>
      </c>
      <c r="G450" s="248"/>
      <c r="H450" s="250" t="s">
        <v>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233</v>
      </c>
      <c r="AU450" s="257" t="s">
        <v>14</v>
      </c>
      <c r="AV450" s="13" t="s">
        <v>87</v>
      </c>
      <c r="AW450" s="13" t="s">
        <v>35</v>
      </c>
      <c r="AX450" s="13" t="s">
        <v>80</v>
      </c>
      <c r="AY450" s="257" t="s">
        <v>222</v>
      </c>
    </row>
    <row r="451" s="13" customFormat="1">
      <c r="A451" s="13"/>
      <c r="B451" s="247"/>
      <c r="C451" s="248"/>
      <c r="D451" s="249" t="s">
        <v>233</v>
      </c>
      <c r="E451" s="250" t="s">
        <v>1</v>
      </c>
      <c r="F451" s="251" t="s">
        <v>4674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233</v>
      </c>
      <c r="AU451" s="257" t="s">
        <v>14</v>
      </c>
      <c r="AV451" s="13" t="s">
        <v>87</v>
      </c>
      <c r="AW451" s="13" t="s">
        <v>35</v>
      </c>
      <c r="AX451" s="13" t="s">
        <v>80</v>
      </c>
      <c r="AY451" s="257" t="s">
        <v>222</v>
      </c>
    </row>
    <row r="452" s="13" customFormat="1">
      <c r="A452" s="13"/>
      <c r="B452" s="247"/>
      <c r="C452" s="248"/>
      <c r="D452" s="249" t="s">
        <v>233</v>
      </c>
      <c r="E452" s="250" t="s">
        <v>1</v>
      </c>
      <c r="F452" s="251" t="s">
        <v>237</v>
      </c>
      <c r="G452" s="248"/>
      <c r="H452" s="250" t="s">
        <v>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7" t="s">
        <v>233</v>
      </c>
      <c r="AU452" s="257" t="s">
        <v>14</v>
      </c>
      <c r="AV452" s="13" t="s">
        <v>87</v>
      </c>
      <c r="AW452" s="13" t="s">
        <v>35</v>
      </c>
      <c r="AX452" s="13" t="s">
        <v>80</v>
      </c>
      <c r="AY452" s="257" t="s">
        <v>222</v>
      </c>
    </row>
    <row r="453" s="13" customFormat="1">
      <c r="A453" s="13"/>
      <c r="B453" s="247"/>
      <c r="C453" s="248"/>
      <c r="D453" s="249" t="s">
        <v>233</v>
      </c>
      <c r="E453" s="250" t="s">
        <v>1</v>
      </c>
      <c r="F453" s="251" t="s">
        <v>4675</v>
      </c>
      <c r="G453" s="248"/>
      <c r="H453" s="250" t="s">
        <v>1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7" t="s">
        <v>233</v>
      </c>
      <c r="AU453" s="257" t="s">
        <v>14</v>
      </c>
      <c r="AV453" s="13" t="s">
        <v>87</v>
      </c>
      <c r="AW453" s="13" t="s">
        <v>35</v>
      </c>
      <c r="AX453" s="13" t="s">
        <v>80</v>
      </c>
      <c r="AY453" s="257" t="s">
        <v>222</v>
      </c>
    </row>
    <row r="454" s="14" customFormat="1">
      <c r="A454" s="14"/>
      <c r="B454" s="258"/>
      <c r="C454" s="259"/>
      <c r="D454" s="249" t="s">
        <v>233</v>
      </c>
      <c r="E454" s="260" t="s">
        <v>1</v>
      </c>
      <c r="F454" s="261" t="s">
        <v>4884</v>
      </c>
      <c r="G454" s="259"/>
      <c r="H454" s="262">
        <v>28.25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233</v>
      </c>
      <c r="AU454" s="268" t="s">
        <v>14</v>
      </c>
      <c r="AV454" s="14" t="s">
        <v>89</v>
      </c>
      <c r="AW454" s="14" t="s">
        <v>35</v>
      </c>
      <c r="AX454" s="14" t="s">
        <v>80</v>
      </c>
      <c r="AY454" s="268" t="s">
        <v>222</v>
      </c>
    </row>
    <row r="455" s="15" customFormat="1">
      <c r="A455" s="15"/>
      <c r="B455" s="269"/>
      <c r="C455" s="270"/>
      <c r="D455" s="249" t="s">
        <v>233</v>
      </c>
      <c r="E455" s="271" t="s">
        <v>1</v>
      </c>
      <c r="F455" s="272" t="s">
        <v>242</v>
      </c>
      <c r="G455" s="270"/>
      <c r="H455" s="273">
        <v>28.25</v>
      </c>
      <c r="I455" s="274"/>
      <c r="J455" s="270"/>
      <c r="K455" s="270"/>
      <c r="L455" s="275"/>
      <c r="M455" s="276"/>
      <c r="N455" s="277"/>
      <c r="O455" s="277"/>
      <c r="P455" s="277"/>
      <c r="Q455" s="277"/>
      <c r="R455" s="277"/>
      <c r="S455" s="277"/>
      <c r="T455" s="27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9" t="s">
        <v>233</v>
      </c>
      <c r="AU455" s="279" t="s">
        <v>14</v>
      </c>
      <c r="AV455" s="15" t="s">
        <v>114</v>
      </c>
      <c r="AW455" s="15" t="s">
        <v>35</v>
      </c>
      <c r="AX455" s="15" t="s">
        <v>87</v>
      </c>
      <c r="AY455" s="279" t="s">
        <v>222</v>
      </c>
    </row>
    <row r="456" s="2" customFormat="1" ht="24.15" customHeight="1">
      <c r="A456" s="40"/>
      <c r="B456" s="41"/>
      <c r="C456" s="280" t="s">
        <v>599</v>
      </c>
      <c r="D456" s="280" t="s">
        <v>367</v>
      </c>
      <c r="E456" s="281" t="s">
        <v>4885</v>
      </c>
      <c r="F456" s="282" t="s">
        <v>4886</v>
      </c>
      <c r="G456" s="283" t="s">
        <v>526</v>
      </c>
      <c r="H456" s="284">
        <v>29</v>
      </c>
      <c r="I456" s="285"/>
      <c r="J456" s="286">
        <f>ROUND(I456*H456,2)</f>
        <v>0</v>
      </c>
      <c r="K456" s="282" t="s">
        <v>229</v>
      </c>
      <c r="L456" s="287"/>
      <c r="M456" s="288" t="s">
        <v>1</v>
      </c>
      <c r="N456" s="289" t="s">
        <v>45</v>
      </c>
      <c r="O456" s="93"/>
      <c r="P456" s="238">
        <f>O456*H456</f>
        <v>0</v>
      </c>
      <c r="Q456" s="238">
        <v>0.033000000000000002</v>
      </c>
      <c r="R456" s="238">
        <f>Q456*H456</f>
        <v>0.95700000000000007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299</v>
      </c>
      <c r="AT456" s="240" t="s">
        <v>367</v>
      </c>
      <c r="AU456" s="240" t="s">
        <v>14</v>
      </c>
      <c r="AY456" s="19" t="s">
        <v>222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87</v>
      </c>
      <c r="BK456" s="241">
        <f>ROUND(I456*H456,2)</f>
        <v>0</v>
      </c>
      <c r="BL456" s="19" t="s">
        <v>114</v>
      </c>
      <c r="BM456" s="240" t="s">
        <v>4887</v>
      </c>
    </row>
    <row r="457" s="12" customFormat="1" ht="20.88" customHeight="1">
      <c r="A457" s="12"/>
      <c r="B457" s="213"/>
      <c r="C457" s="214"/>
      <c r="D457" s="215" t="s">
        <v>79</v>
      </c>
      <c r="E457" s="227" t="s">
        <v>990</v>
      </c>
      <c r="F457" s="227" t="s">
        <v>1000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P458+P468</f>
        <v>0</v>
      </c>
      <c r="Q457" s="221"/>
      <c r="R457" s="222">
        <f>R458+R468</f>
        <v>0</v>
      </c>
      <c r="S457" s="221"/>
      <c r="T457" s="223">
        <f>T458+T468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87</v>
      </c>
      <c r="AT457" s="225" t="s">
        <v>79</v>
      </c>
      <c r="AU457" s="225" t="s">
        <v>89</v>
      </c>
      <c r="AY457" s="224" t="s">
        <v>222</v>
      </c>
      <c r="BK457" s="226">
        <f>BK458+BK468</f>
        <v>0</v>
      </c>
    </row>
    <row r="458" s="17" customFormat="1" ht="20.88" customHeight="1">
      <c r="A458" s="17"/>
      <c r="B458" s="301"/>
      <c r="C458" s="302"/>
      <c r="D458" s="303" t="s">
        <v>79</v>
      </c>
      <c r="E458" s="303" t="s">
        <v>2797</v>
      </c>
      <c r="F458" s="303" t="s">
        <v>2798</v>
      </c>
      <c r="G458" s="302"/>
      <c r="H458" s="302"/>
      <c r="I458" s="304"/>
      <c r="J458" s="305">
        <f>BK458</f>
        <v>0</v>
      </c>
      <c r="K458" s="302"/>
      <c r="L458" s="306"/>
      <c r="M458" s="307"/>
      <c r="N458" s="308"/>
      <c r="O458" s="308"/>
      <c r="P458" s="309">
        <f>SUM(P459:P467)</f>
        <v>0</v>
      </c>
      <c r="Q458" s="308"/>
      <c r="R458" s="309">
        <f>SUM(R459:R467)</f>
        <v>0</v>
      </c>
      <c r="S458" s="308"/>
      <c r="T458" s="310">
        <f>SUM(T459:T467)</f>
        <v>0</v>
      </c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R458" s="311" t="s">
        <v>87</v>
      </c>
      <c r="AT458" s="312" t="s">
        <v>79</v>
      </c>
      <c r="AU458" s="312" t="s">
        <v>14</v>
      </c>
      <c r="AY458" s="311" t="s">
        <v>222</v>
      </c>
      <c r="BK458" s="313">
        <f>SUM(BK459:BK467)</f>
        <v>0</v>
      </c>
    </row>
    <row r="459" s="2" customFormat="1" ht="21.75" customHeight="1">
      <c r="A459" s="40"/>
      <c r="B459" s="41"/>
      <c r="C459" s="229" t="s">
        <v>533</v>
      </c>
      <c r="D459" s="229" t="s">
        <v>225</v>
      </c>
      <c r="E459" s="230" t="s">
        <v>4888</v>
      </c>
      <c r="F459" s="231" t="s">
        <v>4889</v>
      </c>
      <c r="G459" s="232" t="s">
        <v>329</v>
      </c>
      <c r="H459" s="233">
        <v>0.68999999999999995</v>
      </c>
      <c r="I459" s="234"/>
      <c r="J459" s="235">
        <f>ROUND(I459*H459,2)</f>
        <v>0</v>
      </c>
      <c r="K459" s="231" t="s">
        <v>229</v>
      </c>
      <c r="L459" s="46"/>
      <c r="M459" s="236" t="s">
        <v>1</v>
      </c>
      <c r="N459" s="237" t="s">
        <v>45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114</v>
      </c>
      <c r="AT459" s="240" t="s">
        <v>225</v>
      </c>
      <c r="AU459" s="240" t="s">
        <v>114</v>
      </c>
      <c r="AY459" s="19" t="s">
        <v>222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87</v>
      </c>
      <c r="BK459" s="241">
        <f>ROUND(I459*H459,2)</f>
        <v>0</v>
      </c>
      <c r="BL459" s="19" t="s">
        <v>114</v>
      </c>
      <c r="BM459" s="240" t="s">
        <v>4890</v>
      </c>
    </row>
    <row r="460" s="2" customFormat="1">
      <c r="A460" s="40"/>
      <c r="B460" s="41"/>
      <c r="C460" s="42"/>
      <c r="D460" s="242" t="s">
        <v>231</v>
      </c>
      <c r="E460" s="42"/>
      <c r="F460" s="243" t="s">
        <v>4891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231</v>
      </c>
      <c r="AU460" s="19" t="s">
        <v>114</v>
      </c>
    </row>
    <row r="461" s="2" customFormat="1" ht="24.15" customHeight="1">
      <c r="A461" s="40"/>
      <c r="B461" s="41"/>
      <c r="C461" s="229" t="s">
        <v>615</v>
      </c>
      <c r="D461" s="229" t="s">
        <v>225</v>
      </c>
      <c r="E461" s="230" t="s">
        <v>4892</v>
      </c>
      <c r="F461" s="231" t="s">
        <v>4893</v>
      </c>
      <c r="G461" s="232" t="s">
        <v>329</v>
      </c>
      <c r="H461" s="233">
        <v>13.800000000000001</v>
      </c>
      <c r="I461" s="234"/>
      <c r="J461" s="235">
        <f>ROUND(I461*H461,2)</f>
        <v>0</v>
      </c>
      <c r="K461" s="231" t="s">
        <v>229</v>
      </c>
      <c r="L461" s="46"/>
      <c r="M461" s="236" t="s">
        <v>1</v>
      </c>
      <c r="N461" s="237" t="s">
        <v>45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114</v>
      </c>
      <c r="AT461" s="240" t="s">
        <v>225</v>
      </c>
      <c r="AU461" s="240" t="s">
        <v>114</v>
      </c>
      <c r="AY461" s="19" t="s">
        <v>222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87</v>
      </c>
      <c r="BK461" s="241">
        <f>ROUND(I461*H461,2)</f>
        <v>0</v>
      </c>
      <c r="BL461" s="19" t="s">
        <v>114</v>
      </c>
      <c r="BM461" s="240" t="s">
        <v>4894</v>
      </c>
    </row>
    <row r="462" s="2" customFormat="1">
      <c r="A462" s="40"/>
      <c r="B462" s="41"/>
      <c r="C462" s="42"/>
      <c r="D462" s="242" t="s">
        <v>231</v>
      </c>
      <c r="E462" s="42"/>
      <c r="F462" s="243" t="s">
        <v>4895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231</v>
      </c>
      <c r="AU462" s="19" t="s">
        <v>114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3694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114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4" customFormat="1">
      <c r="A464" s="14"/>
      <c r="B464" s="258"/>
      <c r="C464" s="259"/>
      <c r="D464" s="249" t="s">
        <v>233</v>
      </c>
      <c r="E464" s="260" t="s">
        <v>1</v>
      </c>
      <c r="F464" s="261" t="s">
        <v>4896</v>
      </c>
      <c r="G464" s="259"/>
      <c r="H464" s="262">
        <v>13.800000000000001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233</v>
      </c>
      <c r="AU464" s="268" t="s">
        <v>114</v>
      </c>
      <c r="AV464" s="14" t="s">
        <v>89</v>
      </c>
      <c r="AW464" s="14" t="s">
        <v>35</v>
      </c>
      <c r="AX464" s="14" t="s">
        <v>80</v>
      </c>
      <c r="AY464" s="268" t="s">
        <v>222</v>
      </c>
    </row>
    <row r="465" s="15" customFormat="1">
      <c r="A465" s="15"/>
      <c r="B465" s="269"/>
      <c r="C465" s="270"/>
      <c r="D465" s="249" t="s">
        <v>233</v>
      </c>
      <c r="E465" s="271" t="s">
        <v>1</v>
      </c>
      <c r="F465" s="272" t="s">
        <v>242</v>
      </c>
      <c r="G465" s="270"/>
      <c r="H465" s="273">
        <v>13.800000000000001</v>
      </c>
      <c r="I465" s="274"/>
      <c r="J465" s="270"/>
      <c r="K465" s="270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233</v>
      </c>
      <c r="AU465" s="279" t="s">
        <v>114</v>
      </c>
      <c r="AV465" s="15" t="s">
        <v>114</v>
      </c>
      <c r="AW465" s="15" t="s">
        <v>35</v>
      </c>
      <c r="AX465" s="15" t="s">
        <v>87</v>
      </c>
      <c r="AY465" s="279" t="s">
        <v>222</v>
      </c>
    </row>
    <row r="466" s="2" customFormat="1" ht="44.25" customHeight="1">
      <c r="A466" s="40"/>
      <c r="B466" s="41"/>
      <c r="C466" s="229" t="s">
        <v>545</v>
      </c>
      <c r="D466" s="229" t="s">
        <v>225</v>
      </c>
      <c r="E466" s="230" t="s">
        <v>4897</v>
      </c>
      <c r="F466" s="231" t="s">
        <v>4898</v>
      </c>
      <c r="G466" s="232" t="s">
        <v>329</v>
      </c>
      <c r="H466" s="233">
        <v>0.68999999999999995</v>
      </c>
      <c r="I466" s="234"/>
      <c r="J466" s="235">
        <f>ROUND(I466*H466,2)</f>
        <v>0</v>
      </c>
      <c r="K466" s="231" t="s">
        <v>229</v>
      </c>
      <c r="L466" s="46"/>
      <c r="M466" s="236" t="s">
        <v>1</v>
      </c>
      <c r="N466" s="237" t="s">
        <v>45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114</v>
      </c>
      <c r="AT466" s="240" t="s">
        <v>225</v>
      </c>
      <c r="AU466" s="240" t="s">
        <v>114</v>
      </c>
      <c r="AY466" s="19" t="s">
        <v>222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87</v>
      </c>
      <c r="BK466" s="241">
        <f>ROUND(I466*H466,2)</f>
        <v>0</v>
      </c>
      <c r="BL466" s="19" t="s">
        <v>114</v>
      </c>
      <c r="BM466" s="240" t="s">
        <v>4899</v>
      </c>
    </row>
    <row r="467" s="2" customFormat="1">
      <c r="A467" s="40"/>
      <c r="B467" s="41"/>
      <c r="C467" s="42"/>
      <c r="D467" s="242" t="s">
        <v>231</v>
      </c>
      <c r="E467" s="42"/>
      <c r="F467" s="243" t="s">
        <v>4900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231</v>
      </c>
      <c r="AU467" s="19" t="s">
        <v>114</v>
      </c>
    </row>
    <row r="468" s="17" customFormat="1" ht="20.88" customHeight="1">
      <c r="A468" s="17"/>
      <c r="B468" s="301"/>
      <c r="C468" s="302"/>
      <c r="D468" s="303" t="s">
        <v>79</v>
      </c>
      <c r="E468" s="303" t="s">
        <v>1001</v>
      </c>
      <c r="F468" s="303" t="s">
        <v>1002</v>
      </c>
      <c r="G468" s="302"/>
      <c r="H468" s="302"/>
      <c r="I468" s="304"/>
      <c r="J468" s="305">
        <f>BK468</f>
        <v>0</v>
      </c>
      <c r="K468" s="302"/>
      <c r="L468" s="306"/>
      <c r="M468" s="307"/>
      <c r="N468" s="308"/>
      <c r="O468" s="308"/>
      <c r="P468" s="309">
        <f>SUM(P469:P470)</f>
        <v>0</v>
      </c>
      <c r="Q468" s="308"/>
      <c r="R468" s="309">
        <f>SUM(R469:R470)</f>
        <v>0</v>
      </c>
      <c r="S468" s="308"/>
      <c r="T468" s="310">
        <f>SUM(T469:T470)</f>
        <v>0</v>
      </c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R468" s="311" t="s">
        <v>87</v>
      </c>
      <c r="AT468" s="312" t="s">
        <v>79</v>
      </c>
      <c r="AU468" s="312" t="s">
        <v>14</v>
      </c>
      <c r="AY468" s="311" t="s">
        <v>222</v>
      </c>
      <c r="BK468" s="313">
        <f>SUM(BK469:BK470)</f>
        <v>0</v>
      </c>
    </row>
    <row r="469" s="2" customFormat="1" ht="24.15" customHeight="1">
      <c r="A469" s="40"/>
      <c r="B469" s="41"/>
      <c r="C469" s="229" t="s">
        <v>635</v>
      </c>
      <c r="D469" s="229" t="s">
        <v>225</v>
      </c>
      <c r="E469" s="230" t="s">
        <v>4901</v>
      </c>
      <c r="F469" s="231" t="s">
        <v>4902</v>
      </c>
      <c r="G469" s="232" t="s">
        <v>329</v>
      </c>
      <c r="H469" s="233">
        <v>236.773</v>
      </c>
      <c r="I469" s="234"/>
      <c r="J469" s="235">
        <f>ROUND(I469*H469,2)</f>
        <v>0</v>
      </c>
      <c r="K469" s="231" t="s">
        <v>229</v>
      </c>
      <c r="L469" s="46"/>
      <c r="M469" s="236" t="s">
        <v>1</v>
      </c>
      <c r="N469" s="237" t="s">
        <v>45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114</v>
      </c>
      <c r="AT469" s="240" t="s">
        <v>225</v>
      </c>
      <c r="AU469" s="240" t="s">
        <v>114</v>
      </c>
      <c r="AY469" s="19" t="s">
        <v>222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87</v>
      </c>
      <c r="BK469" s="241">
        <f>ROUND(I469*H469,2)</f>
        <v>0</v>
      </c>
      <c r="BL469" s="19" t="s">
        <v>114</v>
      </c>
      <c r="BM469" s="240" t="s">
        <v>499</v>
      </c>
    </row>
    <row r="470" s="2" customFormat="1">
      <c r="A470" s="40"/>
      <c r="B470" s="41"/>
      <c r="C470" s="42"/>
      <c r="D470" s="242" t="s">
        <v>231</v>
      </c>
      <c r="E470" s="42"/>
      <c r="F470" s="243" t="s">
        <v>4903</v>
      </c>
      <c r="G470" s="42"/>
      <c r="H470" s="42"/>
      <c r="I470" s="244"/>
      <c r="J470" s="42"/>
      <c r="K470" s="42"/>
      <c r="L470" s="46"/>
      <c r="M470" s="318"/>
      <c r="N470" s="319"/>
      <c r="O470" s="320"/>
      <c r="P470" s="320"/>
      <c r="Q470" s="320"/>
      <c r="R470" s="320"/>
      <c r="S470" s="320"/>
      <c r="T470" s="321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231</v>
      </c>
      <c r="AU470" s="19" t="s">
        <v>114</v>
      </c>
    </row>
    <row r="471" s="2" customFormat="1" ht="6.96" customHeight="1">
      <c r="A471" s="40"/>
      <c r="B471" s="68"/>
      <c r="C471" s="69"/>
      <c r="D471" s="69"/>
      <c r="E471" s="69"/>
      <c r="F471" s="69"/>
      <c r="G471" s="69"/>
      <c r="H471" s="69"/>
      <c r="I471" s="69"/>
      <c r="J471" s="69"/>
      <c r="K471" s="69"/>
      <c r="L471" s="46"/>
      <c r="M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</sheetData>
  <sheetProtection sheet="1" autoFilter="0" formatColumns="0" formatRows="0" objects="1" scenarios="1" spinCount="100000" saltValue="TZIC4hmOKkyl2awmEuEBnv8gYPECAaosNkfd2dITysNzHiSE6FF814Iz/p4wItLjffg/pODJgt49gJ+O384NFg==" hashValue="b22Y1up7/XRhC7A7L4BH+WmoGjqUUB4R8+0DU0Zb2LRyAsCPfDrU4PSrfjvHeP1N14yTes4M8GKIP9UKGRBemg==" algorithmName="SHA-512" password="CC35"/>
  <autoFilter ref="C138:K470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hyperlinks>
    <hyperlink ref="F144" r:id="rId1" display="https://podminky.urs.cz/item/CS_URS_2024_01/113154113"/>
    <hyperlink ref="F153" r:id="rId2" display="https://podminky.urs.cz/item/CS_URS_2024_01/122452204"/>
    <hyperlink ref="F162" r:id="rId3" display="https://podminky.urs.cz/item/CS_URS_2024_01/131111332"/>
    <hyperlink ref="F172" r:id="rId4" display="https://podminky.urs.cz/item/CS_URS_2024_01/132251102"/>
    <hyperlink ref="F182" r:id="rId5" display="https://podminky.urs.cz/item/CS_URS_2024_01/181152302"/>
    <hyperlink ref="F191" r:id="rId6" display="https://podminky.urs.cz/item/CS_URS_2024_01/162751117"/>
    <hyperlink ref="F201" r:id="rId7" display="https://podminky.urs.cz/item/CS_URS_2024_01/162751119"/>
    <hyperlink ref="F209" r:id="rId8" display="https://podminky.urs.cz/item/CS_URS_2024_01/171201231"/>
    <hyperlink ref="F213" r:id="rId9" display="https://podminky.urs.cz/item/CS_URS_2024_01/171251201"/>
    <hyperlink ref="F220" r:id="rId10" display="https://podminky.urs.cz/item/CS_URS_2024_01/274313611"/>
    <hyperlink ref="F229" r:id="rId11" display="https://podminky.urs.cz/item/CS_URS_2024_01/338171115"/>
    <hyperlink ref="F244" r:id="rId12" display="https://podminky.urs.cz/item/CS_URS_2024_01/338171123"/>
    <hyperlink ref="F261" r:id="rId13" display="https://podminky.urs.cz/item/CS_URS_2024_01/348121221"/>
    <hyperlink ref="F271" r:id="rId14" display="https://podminky.urs.cz/item/CS_URS_2024_01/348172117"/>
    <hyperlink ref="F283" r:id="rId15" display="https://podminky.urs.cz/item/CS_URS_2024_01/348172911"/>
    <hyperlink ref="F301" r:id="rId16" display="https://podminky.urs.cz/item/CS_URS_2024_01/348171146"/>
    <hyperlink ref="F313" r:id="rId17" display="https://podminky.urs.cz/item/CS_URS_2024_01/348171149"/>
    <hyperlink ref="F326" r:id="rId18" display="https://podminky.urs.cz/item/CS_URS_2024_01/564751111"/>
    <hyperlink ref="F336" r:id="rId19" display="https://podminky.urs.cz/item/CS_URS_2024_01/564851111"/>
    <hyperlink ref="F346" r:id="rId20" display="https://podminky.urs.cz/item/CS_URS_2024_01/564861011"/>
    <hyperlink ref="F357" r:id="rId21" display="https://podminky.urs.cz/item/CS_URS_2024_01/577145032"/>
    <hyperlink ref="F366" r:id="rId22" display="https://podminky.urs.cz/item/CS_URS_2024_01/596212213"/>
    <hyperlink ref="F383" r:id="rId23" display="https://podminky.urs.cz/item/CS_URS_2024_01/596211111"/>
    <hyperlink ref="F397" r:id="rId24" display="https://podminky.urs.cz/item/CS_URS_2024_01/916131213"/>
    <hyperlink ref="F405" r:id="rId25" display="https://podminky.urs.cz/item/CS_URS_2024_01/916231213"/>
    <hyperlink ref="F417" r:id="rId26" display="https://podminky.urs.cz/item/CS_URS_2024_01/919735111"/>
    <hyperlink ref="F425" r:id="rId27" display="https://podminky.urs.cz/item/CS_URS_2024_01/919535557"/>
    <hyperlink ref="F430" r:id="rId28" display="https://podminky.urs.cz/item/CS_URS_2024_01/919551112"/>
    <hyperlink ref="F440" r:id="rId29" display="https://podminky.urs.cz/item/CS_URS_2024_01/919732211"/>
    <hyperlink ref="F449" r:id="rId30" display="https://podminky.urs.cz/item/CS_URS_2024_01/935113211"/>
    <hyperlink ref="F460" r:id="rId31" display="https://podminky.urs.cz/item/CS_URS_2024_01/997221551"/>
    <hyperlink ref="F462" r:id="rId32" display="https://podminky.urs.cz/item/CS_URS_2024_01/997221559"/>
    <hyperlink ref="F467" r:id="rId33" display="https://podminky.urs.cz/item/CS_URS_2024_01/997221875"/>
    <hyperlink ref="F470" r:id="rId34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4904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29. 5. 2024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ROUND((SUM(BE125:BE338)),  2)</f>
        <v>0</v>
      </c>
      <c r="G33" s="40"/>
      <c r="H33" s="40"/>
      <c r="I33" s="167">
        <v>0.20999999999999999</v>
      </c>
      <c r="J33" s="166">
        <f>ROUND(((SUM(BE125:BE338))*I33),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ROUND((SUM(BF125:BF338)),  2)</f>
        <v>0</v>
      </c>
      <c r="G34" s="40"/>
      <c r="H34" s="40"/>
      <c r="I34" s="167">
        <v>0.12</v>
      </c>
      <c r="J34" s="166">
        <f>ROUND(((SUM(BF125:BF338))*I34),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ROUND((SUM(BG125:BG338)),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ROUND((SUM(BH125:BH338)),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ROUND((SUM(BI125:BI338)),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D.3 -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29. 5. 2024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159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160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3165</v>
      </c>
      <c r="E99" s="199"/>
      <c r="F99" s="199"/>
      <c r="G99" s="199"/>
      <c r="H99" s="199"/>
      <c r="I99" s="199"/>
      <c r="J99" s="200">
        <f>J128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5"/>
      <c r="D100" s="198" t="s">
        <v>163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164</v>
      </c>
      <c r="E101" s="199"/>
      <c r="F101" s="199"/>
      <c r="G101" s="199"/>
      <c r="H101" s="199"/>
      <c r="I101" s="199"/>
      <c r="J101" s="200">
        <f>J161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165</v>
      </c>
      <c r="E102" s="199"/>
      <c r="F102" s="199"/>
      <c r="G102" s="199"/>
      <c r="H102" s="199"/>
      <c r="I102" s="199"/>
      <c r="J102" s="200">
        <f>J172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178</v>
      </c>
      <c r="E103" s="199"/>
      <c r="F103" s="199"/>
      <c r="G103" s="199"/>
      <c r="H103" s="199"/>
      <c r="I103" s="199"/>
      <c r="J103" s="200">
        <f>J334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181</v>
      </c>
      <c r="E104" s="199"/>
      <c r="F104" s="199"/>
      <c r="G104" s="199"/>
      <c r="H104" s="199"/>
      <c r="I104" s="199"/>
      <c r="J104" s="200">
        <f>J335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7"/>
      <c r="C105" s="135"/>
      <c r="D105" s="198" t="s">
        <v>182</v>
      </c>
      <c r="E105" s="199"/>
      <c r="F105" s="199"/>
      <c r="G105" s="199"/>
      <c r="H105" s="199"/>
      <c r="I105" s="199"/>
      <c r="J105" s="200">
        <f>J336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207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Výstavba výjezdové základny ZZS KVK v Lubech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150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D.3 - Sadové úpravy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F12</f>
        <v>Luby</v>
      </c>
      <c r="G119" s="42"/>
      <c r="H119" s="42"/>
      <c r="I119" s="34" t="s">
        <v>22</v>
      </c>
      <c r="J119" s="81" t="str">
        <f>IF(J12="","",J12)</f>
        <v>29. 5. 2024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24</v>
      </c>
      <c r="D121" s="42"/>
      <c r="E121" s="42"/>
      <c r="F121" s="29" t="str">
        <f>E15</f>
        <v>Zdravotnická záchranná služba KVK, p. o.</v>
      </c>
      <c r="G121" s="42"/>
      <c r="H121" s="42"/>
      <c r="I121" s="34" t="s">
        <v>31</v>
      </c>
      <c r="J121" s="38" t="str">
        <f>E21</f>
        <v>PR architekti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29</v>
      </c>
      <c r="D122" s="42"/>
      <c r="E122" s="42"/>
      <c r="F122" s="29" t="str">
        <f>IF(E18="","",E18)</f>
        <v>Vyplň údaj</v>
      </c>
      <c r="G122" s="42"/>
      <c r="H122" s="42"/>
      <c r="I122" s="34" t="s">
        <v>36</v>
      </c>
      <c r="J122" s="38" t="str">
        <f>E24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208</v>
      </c>
      <c r="D124" s="205" t="s">
        <v>65</v>
      </c>
      <c r="E124" s="205" t="s">
        <v>61</v>
      </c>
      <c r="F124" s="205" t="s">
        <v>62</v>
      </c>
      <c r="G124" s="205" t="s">
        <v>209</v>
      </c>
      <c r="H124" s="205" t="s">
        <v>210</v>
      </c>
      <c r="I124" s="205" t="s">
        <v>211</v>
      </c>
      <c r="J124" s="205" t="s">
        <v>156</v>
      </c>
      <c r="K124" s="206" t="s">
        <v>212</v>
      </c>
      <c r="L124" s="207"/>
      <c r="M124" s="102" t="s">
        <v>1</v>
      </c>
      <c r="N124" s="103" t="s">
        <v>44</v>
      </c>
      <c r="O124" s="103" t="s">
        <v>213</v>
      </c>
      <c r="P124" s="103" t="s">
        <v>214</v>
      </c>
      <c r="Q124" s="103" t="s">
        <v>215</v>
      </c>
      <c r="R124" s="103" t="s">
        <v>216</v>
      </c>
      <c r="S124" s="103" t="s">
        <v>217</v>
      </c>
      <c r="T124" s="104" t="s">
        <v>218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219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2.9455980000000004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79</v>
      </c>
      <c r="AU125" s="19" t="s">
        <v>158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79</v>
      </c>
      <c r="E126" s="216" t="s">
        <v>220</v>
      </c>
      <c r="F126" s="216" t="s">
        <v>221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P127+P334</f>
        <v>0</v>
      </c>
      <c r="Q126" s="221"/>
      <c r="R126" s="222">
        <f>R127+R334</f>
        <v>2.9455980000000004</v>
      </c>
      <c r="S126" s="221"/>
      <c r="T126" s="223">
        <f>T127+T334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87</v>
      </c>
      <c r="AT126" s="225" t="s">
        <v>79</v>
      </c>
      <c r="AU126" s="225" t="s">
        <v>80</v>
      </c>
      <c r="AY126" s="224" t="s">
        <v>222</v>
      </c>
      <c r="BK126" s="226">
        <f>BK127+BK334</f>
        <v>0</v>
      </c>
    </row>
    <row r="127" s="12" customFormat="1" ht="22.8" customHeight="1">
      <c r="A127" s="12"/>
      <c r="B127" s="213"/>
      <c r="C127" s="214"/>
      <c r="D127" s="215" t="s">
        <v>79</v>
      </c>
      <c r="E127" s="227" t="s">
        <v>87</v>
      </c>
      <c r="F127" s="227" t="s">
        <v>223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P128+P142+P161+P172</f>
        <v>0</v>
      </c>
      <c r="Q127" s="221"/>
      <c r="R127" s="222">
        <f>R128+R142+R161+R172</f>
        <v>2.9455980000000004</v>
      </c>
      <c r="S127" s="221"/>
      <c r="T127" s="223">
        <f>T128+T142+T161+T172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87</v>
      </c>
      <c r="AT127" s="225" t="s">
        <v>79</v>
      </c>
      <c r="AU127" s="225" t="s">
        <v>87</v>
      </c>
      <c r="AY127" s="224" t="s">
        <v>222</v>
      </c>
      <c r="BK127" s="226">
        <f>BK128+BK142+BK161+BK172</f>
        <v>0</v>
      </c>
    </row>
    <row r="128" s="12" customFormat="1" ht="20.88" customHeight="1">
      <c r="A128" s="12"/>
      <c r="B128" s="213"/>
      <c r="C128" s="214"/>
      <c r="D128" s="215" t="s">
        <v>79</v>
      </c>
      <c r="E128" s="227" t="s">
        <v>326</v>
      </c>
      <c r="F128" s="227" t="s">
        <v>3171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79</v>
      </c>
      <c r="AU128" s="225" t="s">
        <v>89</v>
      </c>
      <c r="AY128" s="224" t="s">
        <v>222</v>
      </c>
      <c r="BK128" s="226">
        <f>SUM(BK129:BK141)</f>
        <v>0</v>
      </c>
    </row>
    <row r="129" s="2" customFormat="1" ht="33" customHeight="1">
      <c r="A129" s="40"/>
      <c r="B129" s="41"/>
      <c r="C129" s="229" t="s">
        <v>87</v>
      </c>
      <c r="D129" s="229" t="s">
        <v>225</v>
      </c>
      <c r="E129" s="230" t="s">
        <v>4905</v>
      </c>
      <c r="F129" s="231" t="s">
        <v>4906</v>
      </c>
      <c r="G129" s="232" t="s">
        <v>228</v>
      </c>
      <c r="H129" s="233">
        <v>88</v>
      </c>
      <c r="I129" s="234"/>
      <c r="J129" s="235">
        <f>ROUND(I129*H129,2)</f>
        <v>0</v>
      </c>
      <c r="K129" s="231" t="s">
        <v>229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114</v>
      </c>
      <c r="AT129" s="240" t="s">
        <v>225</v>
      </c>
      <c r="AU129" s="240" t="s">
        <v>14</v>
      </c>
      <c r="AY129" s="19" t="s">
        <v>222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87</v>
      </c>
      <c r="BK129" s="241">
        <f>ROUND(I129*H129,2)</f>
        <v>0</v>
      </c>
      <c r="BL129" s="19" t="s">
        <v>114</v>
      </c>
      <c r="BM129" s="240" t="s">
        <v>4907</v>
      </c>
    </row>
    <row r="130" s="2" customFormat="1">
      <c r="A130" s="40"/>
      <c r="B130" s="41"/>
      <c r="C130" s="42"/>
      <c r="D130" s="242" t="s">
        <v>231</v>
      </c>
      <c r="E130" s="42"/>
      <c r="F130" s="243" t="s">
        <v>4908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231</v>
      </c>
      <c r="AU130" s="19" t="s">
        <v>14</v>
      </c>
    </row>
    <row r="131" s="13" customFormat="1">
      <c r="A131" s="13"/>
      <c r="B131" s="247"/>
      <c r="C131" s="248"/>
      <c r="D131" s="249" t="s">
        <v>233</v>
      </c>
      <c r="E131" s="250" t="s">
        <v>1</v>
      </c>
      <c r="F131" s="251" t="s">
        <v>4909</v>
      </c>
      <c r="G131" s="248"/>
      <c r="H131" s="250" t="s">
        <v>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233</v>
      </c>
      <c r="AU131" s="257" t="s">
        <v>14</v>
      </c>
      <c r="AV131" s="13" t="s">
        <v>87</v>
      </c>
      <c r="AW131" s="13" t="s">
        <v>35</v>
      </c>
      <c r="AX131" s="13" t="s">
        <v>80</v>
      </c>
      <c r="AY131" s="257" t="s">
        <v>222</v>
      </c>
    </row>
    <row r="132" s="14" customFormat="1">
      <c r="A132" s="14"/>
      <c r="B132" s="258"/>
      <c r="C132" s="259"/>
      <c r="D132" s="249" t="s">
        <v>233</v>
      </c>
      <c r="E132" s="260" t="s">
        <v>1</v>
      </c>
      <c r="F132" s="261" t="s">
        <v>360</v>
      </c>
      <c r="G132" s="259"/>
      <c r="H132" s="262">
        <v>88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8" t="s">
        <v>233</v>
      </c>
      <c r="AU132" s="268" t="s">
        <v>14</v>
      </c>
      <c r="AV132" s="14" t="s">
        <v>89</v>
      </c>
      <c r="AW132" s="14" t="s">
        <v>35</v>
      </c>
      <c r="AX132" s="14" t="s">
        <v>80</v>
      </c>
      <c r="AY132" s="268" t="s">
        <v>222</v>
      </c>
    </row>
    <row r="133" s="15" customFormat="1">
      <c r="A133" s="15"/>
      <c r="B133" s="269"/>
      <c r="C133" s="270"/>
      <c r="D133" s="249" t="s">
        <v>233</v>
      </c>
      <c r="E133" s="271" t="s">
        <v>1</v>
      </c>
      <c r="F133" s="272" t="s">
        <v>242</v>
      </c>
      <c r="G133" s="270"/>
      <c r="H133" s="273">
        <v>88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233</v>
      </c>
      <c r="AU133" s="279" t="s">
        <v>14</v>
      </c>
      <c r="AV133" s="15" t="s">
        <v>114</v>
      </c>
      <c r="AW133" s="15" t="s">
        <v>35</v>
      </c>
      <c r="AX133" s="15" t="s">
        <v>87</v>
      </c>
      <c r="AY133" s="279" t="s">
        <v>222</v>
      </c>
    </row>
    <row r="134" s="2" customFormat="1" ht="24.15" customHeight="1">
      <c r="A134" s="40"/>
      <c r="B134" s="41"/>
      <c r="C134" s="229" t="s">
        <v>89</v>
      </c>
      <c r="D134" s="229" t="s">
        <v>225</v>
      </c>
      <c r="E134" s="230" t="s">
        <v>4910</v>
      </c>
      <c r="F134" s="231" t="s">
        <v>4911</v>
      </c>
      <c r="G134" s="232" t="s">
        <v>477</v>
      </c>
      <c r="H134" s="233">
        <v>4</v>
      </c>
      <c r="I134" s="234"/>
      <c r="J134" s="235">
        <f>ROUND(I134*H134,2)</f>
        <v>0</v>
      </c>
      <c r="K134" s="231" t="s">
        <v>229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114</v>
      </c>
      <c r="AT134" s="240" t="s">
        <v>225</v>
      </c>
      <c r="AU134" s="240" t="s">
        <v>14</v>
      </c>
      <c r="AY134" s="19" t="s">
        <v>222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87</v>
      </c>
      <c r="BK134" s="241">
        <f>ROUND(I134*H134,2)</f>
        <v>0</v>
      </c>
      <c r="BL134" s="19" t="s">
        <v>114</v>
      </c>
      <c r="BM134" s="240" t="s">
        <v>4912</v>
      </c>
    </row>
    <row r="135" s="2" customFormat="1">
      <c r="A135" s="40"/>
      <c r="B135" s="41"/>
      <c r="C135" s="42"/>
      <c r="D135" s="242" t="s">
        <v>231</v>
      </c>
      <c r="E135" s="42"/>
      <c r="F135" s="243" t="s">
        <v>4913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231</v>
      </c>
      <c r="AU135" s="19" t="s">
        <v>14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4914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366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4915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14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4916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14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4" customFormat="1">
      <c r="A140" s="14"/>
      <c r="B140" s="258"/>
      <c r="C140" s="259"/>
      <c r="D140" s="249" t="s">
        <v>233</v>
      </c>
      <c r="E140" s="260" t="s">
        <v>1</v>
      </c>
      <c r="F140" s="261" t="s">
        <v>1559</v>
      </c>
      <c r="G140" s="259"/>
      <c r="H140" s="262">
        <v>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233</v>
      </c>
      <c r="AU140" s="268" t="s">
        <v>14</v>
      </c>
      <c r="AV140" s="14" t="s">
        <v>89</v>
      </c>
      <c r="AW140" s="14" t="s">
        <v>35</v>
      </c>
      <c r="AX140" s="14" t="s">
        <v>80</v>
      </c>
      <c r="AY140" s="268" t="s">
        <v>222</v>
      </c>
    </row>
    <row r="141" s="15" customFormat="1">
      <c r="A141" s="15"/>
      <c r="B141" s="269"/>
      <c r="C141" s="270"/>
      <c r="D141" s="249" t="s">
        <v>233</v>
      </c>
      <c r="E141" s="271" t="s">
        <v>1</v>
      </c>
      <c r="F141" s="272" t="s">
        <v>242</v>
      </c>
      <c r="G141" s="270"/>
      <c r="H141" s="273">
        <v>4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233</v>
      </c>
      <c r="AU141" s="279" t="s">
        <v>14</v>
      </c>
      <c r="AV141" s="15" t="s">
        <v>114</v>
      </c>
      <c r="AW141" s="15" t="s">
        <v>35</v>
      </c>
      <c r="AX141" s="15" t="s">
        <v>87</v>
      </c>
      <c r="AY141" s="279" t="s">
        <v>222</v>
      </c>
    </row>
    <row r="142" s="12" customFormat="1" ht="20.88" customHeight="1">
      <c r="A142" s="12"/>
      <c r="B142" s="213"/>
      <c r="C142" s="214"/>
      <c r="D142" s="215" t="s">
        <v>79</v>
      </c>
      <c r="E142" s="227" t="s">
        <v>267</v>
      </c>
      <c r="F142" s="227" t="s">
        <v>268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SUM(P143:P160)</f>
        <v>0</v>
      </c>
      <c r="Q142" s="221"/>
      <c r="R142" s="222">
        <f>SUM(R143:R160)</f>
        <v>0</v>
      </c>
      <c r="S142" s="221"/>
      <c r="T142" s="223">
        <f>SUM(T143:T160)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87</v>
      </c>
      <c r="AT142" s="225" t="s">
        <v>79</v>
      </c>
      <c r="AU142" s="225" t="s">
        <v>89</v>
      </c>
      <c r="AY142" s="224" t="s">
        <v>222</v>
      </c>
      <c r="BK142" s="226">
        <f>SUM(BK143:BK160)</f>
        <v>0</v>
      </c>
    </row>
    <row r="143" s="2" customFormat="1" ht="37.8" customHeight="1">
      <c r="A143" s="40"/>
      <c r="B143" s="41"/>
      <c r="C143" s="229" t="s">
        <v>14</v>
      </c>
      <c r="D143" s="229" t="s">
        <v>225</v>
      </c>
      <c r="E143" s="230" t="s">
        <v>4917</v>
      </c>
      <c r="F143" s="231" t="s">
        <v>4918</v>
      </c>
      <c r="G143" s="232" t="s">
        <v>247</v>
      </c>
      <c r="H143" s="233">
        <v>2.1200000000000001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114</v>
      </c>
      <c r="AT143" s="240" t="s">
        <v>225</v>
      </c>
      <c r="AU143" s="240" t="s">
        <v>14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114</v>
      </c>
      <c r="BM143" s="240" t="s">
        <v>4919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4920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14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4921</v>
      </c>
      <c r="G145" s="259"/>
      <c r="H145" s="262">
        <v>0.20000000000000001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14</v>
      </c>
      <c r="AV145" s="14" t="s">
        <v>89</v>
      </c>
      <c r="AW145" s="14" t="s">
        <v>35</v>
      </c>
      <c r="AX145" s="14" t="s">
        <v>80</v>
      </c>
      <c r="AY145" s="268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4922</v>
      </c>
      <c r="G146" s="259"/>
      <c r="H146" s="262">
        <v>1.9199999999999999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2.1200000000000001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37.8" customHeight="1">
      <c r="A148" s="40"/>
      <c r="B148" s="41"/>
      <c r="C148" s="229" t="s">
        <v>114</v>
      </c>
      <c r="D148" s="229" t="s">
        <v>225</v>
      </c>
      <c r="E148" s="230" t="s">
        <v>4923</v>
      </c>
      <c r="F148" s="231" t="s">
        <v>4924</v>
      </c>
      <c r="G148" s="232" t="s">
        <v>247</v>
      </c>
      <c r="H148" s="233">
        <v>4.1200000000000001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4925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4926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2" customFormat="1" ht="37.8" customHeight="1">
      <c r="A150" s="40"/>
      <c r="B150" s="41"/>
      <c r="C150" s="229" t="s">
        <v>276</v>
      </c>
      <c r="D150" s="229" t="s">
        <v>225</v>
      </c>
      <c r="E150" s="230" t="s">
        <v>294</v>
      </c>
      <c r="F150" s="231" t="s">
        <v>295</v>
      </c>
      <c r="G150" s="232" t="s">
        <v>247</v>
      </c>
      <c r="H150" s="233">
        <v>2.1200000000000001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114</v>
      </c>
      <c r="AT150" s="240" t="s">
        <v>225</v>
      </c>
      <c r="AU150" s="240" t="s">
        <v>14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114</v>
      </c>
      <c r="BM150" s="240" t="s">
        <v>4927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297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14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3694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4921</v>
      </c>
      <c r="G153" s="259"/>
      <c r="H153" s="262">
        <v>0.20000000000000001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14</v>
      </c>
      <c r="AV153" s="14" t="s">
        <v>89</v>
      </c>
      <c r="AW153" s="14" t="s">
        <v>35</v>
      </c>
      <c r="AX153" s="14" t="s">
        <v>80</v>
      </c>
      <c r="AY153" s="268" t="s">
        <v>222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4922</v>
      </c>
      <c r="G154" s="259"/>
      <c r="H154" s="262">
        <v>1.9199999999999999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14</v>
      </c>
      <c r="AV154" s="14" t="s">
        <v>89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2.1200000000000001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14</v>
      </c>
      <c r="AV155" s="15" t="s">
        <v>114</v>
      </c>
      <c r="AW155" s="15" t="s">
        <v>35</v>
      </c>
      <c r="AX155" s="15" t="s">
        <v>87</v>
      </c>
      <c r="AY155" s="279" t="s">
        <v>222</v>
      </c>
    </row>
    <row r="156" s="2" customFormat="1" ht="37.8" customHeight="1">
      <c r="A156" s="40"/>
      <c r="B156" s="41"/>
      <c r="C156" s="229" t="s">
        <v>283</v>
      </c>
      <c r="D156" s="229" t="s">
        <v>225</v>
      </c>
      <c r="E156" s="230" t="s">
        <v>300</v>
      </c>
      <c r="F156" s="231" t="s">
        <v>301</v>
      </c>
      <c r="G156" s="232" t="s">
        <v>247</v>
      </c>
      <c r="H156" s="233">
        <v>23.32</v>
      </c>
      <c r="I156" s="234"/>
      <c r="J156" s="235">
        <f>ROUND(I156*H156,2)</f>
        <v>0</v>
      </c>
      <c r="K156" s="231" t="s">
        <v>229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114</v>
      </c>
      <c r="AT156" s="240" t="s">
        <v>225</v>
      </c>
      <c r="AU156" s="240" t="s">
        <v>14</v>
      </c>
      <c r="AY156" s="19" t="s">
        <v>222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87</v>
      </c>
      <c r="BK156" s="241">
        <f>ROUND(I156*H156,2)</f>
        <v>0</v>
      </c>
      <c r="BL156" s="19" t="s">
        <v>114</v>
      </c>
      <c r="BM156" s="240" t="s">
        <v>4928</v>
      </c>
    </row>
    <row r="157" s="2" customFormat="1">
      <c r="A157" s="40"/>
      <c r="B157" s="41"/>
      <c r="C157" s="42"/>
      <c r="D157" s="242" t="s">
        <v>231</v>
      </c>
      <c r="E157" s="42"/>
      <c r="F157" s="243" t="s">
        <v>303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231</v>
      </c>
      <c r="AU157" s="19" t="s">
        <v>14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3694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4929</v>
      </c>
      <c r="G159" s="259"/>
      <c r="H159" s="262">
        <v>23.32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89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23.32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12" customFormat="1" ht="20.88" customHeight="1">
      <c r="A161" s="12"/>
      <c r="B161" s="213"/>
      <c r="C161" s="214"/>
      <c r="D161" s="215" t="s">
        <v>79</v>
      </c>
      <c r="E161" s="227" t="s">
        <v>316</v>
      </c>
      <c r="F161" s="227" t="s">
        <v>317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SUM(P162:P171)</f>
        <v>0</v>
      </c>
      <c r="Q161" s="221"/>
      <c r="R161" s="222">
        <f>SUM(R162:R171)</f>
        <v>0</v>
      </c>
      <c r="S161" s="221"/>
      <c r="T161" s="223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87</v>
      </c>
      <c r="AT161" s="225" t="s">
        <v>79</v>
      </c>
      <c r="AU161" s="225" t="s">
        <v>89</v>
      </c>
      <c r="AY161" s="224" t="s">
        <v>222</v>
      </c>
      <c r="BK161" s="226">
        <f>SUM(BK162:BK171)</f>
        <v>0</v>
      </c>
    </row>
    <row r="162" s="2" customFormat="1" ht="33" customHeight="1">
      <c r="A162" s="40"/>
      <c r="B162" s="41"/>
      <c r="C162" s="229" t="s">
        <v>293</v>
      </c>
      <c r="D162" s="229" t="s">
        <v>225</v>
      </c>
      <c r="E162" s="230" t="s">
        <v>327</v>
      </c>
      <c r="F162" s="231" t="s">
        <v>328</v>
      </c>
      <c r="G162" s="232" t="s">
        <v>329</v>
      </c>
      <c r="H162" s="233">
        <v>3.8159999999999998</v>
      </c>
      <c r="I162" s="234"/>
      <c r="J162" s="235">
        <f>ROUND(I162*H162,2)</f>
        <v>0</v>
      </c>
      <c r="K162" s="231" t="s">
        <v>229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114</v>
      </c>
      <c r="AT162" s="240" t="s">
        <v>225</v>
      </c>
      <c r="AU162" s="240" t="s">
        <v>14</v>
      </c>
      <c r="AY162" s="19" t="s">
        <v>222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87</v>
      </c>
      <c r="BK162" s="241">
        <f>ROUND(I162*H162,2)</f>
        <v>0</v>
      </c>
      <c r="BL162" s="19" t="s">
        <v>114</v>
      </c>
      <c r="BM162" s="240" t="s">
        <v>4930</v>
      </c>
    </row>
    <row r="163" s="2" customFormat="1">
      <c r="A163" s="40"/>
      <c r="B163" s="41"/>
      <c r="C163" s="42"/>
      <c r="D163" s="242" t="s">
        <v>231</v>
      </c>
      <c r="E163" s="42"/>
      <c r="F163" s="243" t="s">
        <v>331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231</v>
      </c>
      <c r="AU163" s="19" t="s">
        <v>14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4931</v>
      </c>
      <c r="G164" s="259"/>
      <c r="H164" s="262">
        <v>3.8159999999999998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14</v>
      </c>
      <c r="AV164" s="14" t="s">
        <v>89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3.8159999999999998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14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16.5" customHeight="1">
      <c r="A166" s="40"/>
      <c r="B166" s="41"/>
      <c r="C166" s="229" t="s">
        <v>299</v>
      </c>
      <c r="D166" s="229" t="s">
        <v>225</v>
      </c>
      <c r="E166" s="230" t="s">
        <v>333</v>
      </c>
      <c r="F166" s="231" t="s">
        <v>334</v>
      </c>
      <c r="G166" s="232" t="s">
        <v>247</v>
      </c>
      <c r="H166" s="233">
        <v>2.1200000000000001</v>
      </c>
      <c r="I166" s="234"/>
      <c r="J166" s="235">
        <f>ROUND(I166*H166,2)</f>
        <v>0</v>
      </c>
      <c r="K166" s="231" t="s">
        <v>229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114</v>
      </c>
      <c r="AT166" s="240" t="s">
        <v>225</v>
      </c>
      <c r="AU166" s="240" t="s">
        <v>14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114</v>
      </c>
      <c r="BM166" s="240" t="s">
        <v>4932</v>
      </c>
    </row>
    <row r="167" s="2" customFormat="1">
      <c r="A167" s="40"/>
      <c r="B167" s="41"/>
      <c r="C167" s="42"/>
      <c r="D167" s="242" t="s">
        <v>231</v>
      </c>
      <c r="E167" s="42"/>
      <c r="F167" s="243" t="s">
        <v>336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231</v>
      </c>
      <c r="AU167" s="19" t="s">
        <v>14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341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4921</v>
      </c>
      <c r="G169" s="259"/>
      <c r="H169" s="262">
        <v>0.20000000000000001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89</v>
      </c>
      <c r="AW169" s="14" t="s">
        <v>35</v>
      </c>
      <c r="AX169" s="14" t="s">
        <v>80</v>
      </c>
      <c r="AY169" s="268" t="s">
        <v>222</v>
      </c>
    </row>
    <row r="170" s="14" customFormat="1">
      <c r="A170" s="14"/>
      <c r="B170" s="258"/>
      <c r="C170" s="259"/>
      <c r="D170" s="249" t="s">
        <v>233</v>
      </c>
      <c r="E170" s="260" t="s">
        <v>1</v>
      </c>
      <c r="F170" s="261" t="s">
        <v>4922</v>
      </c>
      <c r="G170" s="259"/>
      <c r="H170" s="262">
        <v>1.9199999999999999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233</v>
      </c>
      <c r="AU170" s="268" t="s">
        <v>14</v>
      </c>
      <c r="AV170" s="14" t="s">
        <v>89</v>
      </c>
      <c r="AW170" s="14" t="s">
        <v>35</v>
      </c>
      <c r="AX170" s="14" t="s">
        <v>80</v>
      </c>
      <c r="AY170" s="268" t="s">
        <v>222</v>
      </c>
    </row>
    <row r="171" s="15" customFormat="1">
      <c r="A171" s="15"/>
      <c r="B171" s="269"/>
      <c r="C171" s="270"/>
      <c r="D171" s="249" t="s">
        <v>233</v>
      </c>
      <c r="E171" s="271" t="s">
        <v>1</v>
      </c>
      <c r="F171" s="272" t="s">
        <v>242</v>
      </c>
      <c r="G171" s="270"/>
      <c r="H171" s="273">
        <v>2.1200000000000001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233</v>
      </c>
      <c r="AU171" s="279" t="s">
        <v>14</v>
      </c>
      <c r="AV171" s="15" t="s">
        <v>114</v>
      </c>
      <c r="AW171" s="15" t="s">
        <v>35</v>
      </c>
      <c r="AX171" s="15" t="s">
        <v>87</v>
      </c>
      <c r="AY171" s="279" t="s">
        <v>222</v>
      </c>
    </row>
    <row r="172" s="12" customFormat="1" ht="20.88" customHeight="1">
      <c r="A172" s="12"/>
      <c r="B172" s="213"/>
      <c r="C172" s="214"/>
      <c r="D172" s="215" t="s">
        <v>79</v>
      </c>
      <c r="E172" s="227" t="s">
        <v>347</v>
      </c>
      <c r="F172" s="227" t="s">
        <v>348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SUM(P173:P333)</f>
        <v>0</v>
      </c>
      <c r="Q172" s="221"/>
      <c r="R172" s="222">
        <f>SUM(R173:R333)</f>
        <v>2.9455980000000004</v>
      </c>
      <c r="S172" s="221"/>
      <c r="T172" s="223">
        <f>SUM(T173:T333)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87</v>
      </c>
      <c r="AT172" s="225" t="s">
        <v>79</v>
      </c>
      <c r="AU172" s="225" t="s">
        <v>89</v>
      </c>
      <c r="AY172" s="224" t="s">
        <v>222</v>
      </c>
      <c r="BK172" s="226">
        <f>SUM(BK173:BK333)</f>
        <v>0</v>
      </c>
    </row>
    <row r="173" s="2" customFormat="1" ht="33" customHeight="1">
      <c r="A173" s="40"/>
      <c r="B173" s="41"/>
      <c r="C173" s="229" t="s">
        <v>305</v>
      </c>
      <c r="D173" s="229" t="s">
        <v>225</v>
      </c>
      <c r="E173" s="230" t="s">
        <v>4933</v>
      </c>
      <c r="F173" s="231" t="s">
        <v>4934</v>
      </c>
      <c r="G173" s="232" t="s">
        <v>477</v>
      </c>
      <c r="H173" s="233">
        <v>4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14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4935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4936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14</v>
      </c>
    </row>
    <row r="175" s="2" customFormat="1" ht="33" customHeight="1">
      <c r="A175" s="40"/>
      <c r="B175" s="41"/>
      <c r="C175" s="229" t="s">
        <v>318</v>
      </c>
      <c r="D175" s="229" t="s">
        <v>225</v>
      </c>
      <c r="E175" s="230" t="s">
        <v>4937</v>
      </c>
      <c r="F175" s="231" t="s">
        <v>4938</v>
      </c>
      <c r="G175" s="232" t="s">
        <v>477</v>
      </c>
      <c r="H175" s="233">
        <v>550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4939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4940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4909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4941</v>
      </c>
      <c r="G178" s="259"/>
      <c r="H178" s="262">
        <v>511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14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4942</v>
      </c>
      <c r="G179" s="259"/>
      <c r="H179" s="262">
        <v>39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89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550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326</v>
      </c>
      <c r="D181" s="229" t="s">
        <v>225</v>
      </c>
      <c r="E181" s="230" t="s">
        <v>4943</v>
      </c>
      <c r="F181" s="231" t="s">
        <v>4944</v>
      </c>
      <c r="G181" s="232" t="s">
        <v>228</v>
      </c>
      <c r="H181" s="233">
        <v>88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4945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4946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4909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360</v>
      </c>
      <c r="G184" s="259"/>
      <c r="H184" s="262">
        <v>88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89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88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16.5" customHeight="1">
      <c r="A186" s="40"/>
      <c r="B186" s="41"/>
      <c r="C186" s="229" t="s">
        <v>8</v>
      </c>
      <c r="D186" s="229" t="s">
        <v>225</v>
      </c>
      <c r="E186" s="230" t="s">
        <v>4947</v>
      </c>
      <c r="F186" s="231" t="s">
        <v>4948</v>
      </c>
      <c r="G186" s="232" t="s">
        <v>477</v>
      </c>
      <c r="H186" s="233">
        <v>270</v>
      </c>
      <c r="I186" s="234"/>
      <c r="J186" s="235">
        <f>ROUND(I186*H186,2)</f>
        <v>0</v>
      </c>
      <c r="K186" s="231" t="s">
        <v>229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114</v>
      </c>
      <c r="AT186" s="240" t="s">
        <v>225</v>
      </c>
      <c r="AU186" s="240" t="s">
        <v>14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114</v>
      </c>
      <c r="BM186" s="240" t="s">
        <v>4949</v>
      </c>
    </row>
    <row r="187" s="2" customFormat="1">
      <c r="A187" s="40"/>
      <c r="B187" s="41"/>
      <c r="C187" s="42"/>
      <c r="D187" s="242" t="s">
        <v>231</v>
      </c>
      <c r="E187" s="42"/>
      <c r="F187" s="243" t="s">
        <v>4950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231</v>
      </c>
      <c r="AU187" s="19" t="s">
        <v>14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4951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4952</v>
      </c>
      <c r="G189" s="259"/>
      <c r="H189" s="262">
        <v>270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89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270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24.15" customHeight="1">
      <c r="A191" s="40"/>
      <c r="B191" s="41"/>
      <c r="C191" s="229" t="s">
        <v>243</v>
      </c>
      <c r="D191" s="229" t="s">
        <v>225</v>
      </c>
      <c r="E191" s="230" t="s">
        <v>4953</v>
      </c>
      <c r="F191" s="231" t="s">
        <v>4954</v>
      </c>
      <c r="G191" s="232" t="s">
        <v>477</v>
      </c>
      <c r="H191" s="233">
        <v>550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114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114</v>
      </c>
      <c r="BM191" s="240" t="s">
        <v>4955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4956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4951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4941</v>
      </c>
      <c r="G194" s="259"/>
      <c r="H194" s="262">
        <v>511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14</v>
      </c>
      <c r="AV194" s="14" t="s">
        <v>89</v>
      </c>
      <c r="AW194" s="14" t="s">
        <v>35</v>
      </c>
      <c r="AX194" s="14" t="s">
        <v>80</v>
      </c>
      <c r="AY194" s="268" t="s">
        <v>222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4942</v>
      </c>
      <c r="G195" s="259"/>
      <c r="H195" s="262">
        <v>39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14</v>
      </c>
      <c r="AV195" s="14" t="s">
        <v>89</v>
      </c>
      <c r="AW195" s="14" t="s">
        <v>35</v>
      </c>
      <c r="AX195" s="14" t="s">
        <v>80</v>
      </c>
      <c r="AY195" s="268" t="s">
        <v>222</v>
      </c>
    </row>
    <row r="196" s="15" customFormat="1">
      <c r="A196" s="15"/>
      <c r="B196" s="269"/>
      <c r="C196" s="270"/>
      <c r="D196" s="249" t="s">
        <v>233</v>
      </c>
      <c r="E196" s="271" t="s">
        <v>1</v>
      </c>
      <c r="F196" s="272" t="s">
        <v>242</v>
      </c>
      <c r="G196" s="270"/>
      <c r="H196" s="273">
        <v>550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233</v>
      </c>
      <c r="AU196" s="279" t="s">
        <v>14</v>
      </c>
      <c r="AV196" s="15" t="s">
        <v>114</v>
      </c>
      <c r="AW196" s="15" t="s">
        <v>35</v>
      </c>
      <c r="AX196" s="15" t="s">
        <v>87</v>
      </c>
      <c r="AY196" s="279" t="s">
        <v>222</v>
      </c>
    </row>
    <row r="197" s="2" customFormat="1" ht="16.5" customHeight="1">
      <c r="A197" s="40"/>
      <c r="B197" s="41"/>
      <c r="C197" s="280" t="s">
        <v>349</v>
      </c>
      <c r="D197" s="280" t="s">
        <v>367</v>
      </c>
      <c r="E197" s="281" t="s">
        <v>4957</v>
      </c>
      <c r="F197" s="282" t="s">
        <v>4958</v>
      </c>
      <c r="G197" s="283" t="s">
        <v>2847</v>
      </c>
      <c r="H197" s="284">
        <v>5</v>
      </c>
      <c r="I197" s="285"/>
      <c r="J197" s="286">
        <f>ROUND(I197*H197,2)</f>
        <v>0</v>
      </c>
      <c r="K197" s="282" t="s">
        <v>1230</v>
      </c>
      <c r="L197" s="287"/>
      <c r="M197" s="288" t="s">
        <v>1</v>
      </c>
      <c r="N197" s="289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299</v>
      </c>
      <c r="AT197" s="240" t="s">
        <v>367</v>
      </c>
      <c r="AU197" s="240" t="s">
        <v>14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114</v>
      </c>
      <c r="BM197" s="240" t="s">
        <v>4959</v>
      </c>
    </row>
    <row r="198" s="2" customFormat="1" ht="16.5" customHeight="1">
      <c r="A198" s="40"/>
      <c r="B198" s="41"/>
      <c r="C198" s="280" t="s">
        <v>361</v>
      </c>
      <c r="D198" s="280" t="s">
        <v>367</v>
      </c>
      <c r="E198" s="281" t="s">
        <v>4960</v>
      </c>
      <c r="F198" s="282" t="s">
        <v>4961</v>
      </c>
      <c r="G198" s="283" t="s">
        <v>2847</v>
      </c>
      <c r="H198" s="284">
        <v>5</v>
      </c>
      <c r="I198" s="285"/>
      <c r="J198" s="286">
        <f>ROUND(I198*H198,2)</f>
        <v>0</v>
      </c>
      <c r="K198" s="282" t="s">
        <v>1230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299</v>
      </c>
      <c r="AT198" s="240" t="s">
        <v>367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4962</v>
      </c>
    </row>
    <row r="199" s="2" customFormat="1" ht="16.5" customHeight="1">
      <c r="A199" s="40"/>
      <c r="B199" s="41"/>
      <c r="C199" s="280" t="s">
        <v>267</v>
      </c>
      <c r="D199" s="280" t="s">
        <v>367</v>
      </c>
      <c r="E199" s="281" t="s">
        <v>4963</v>
      </c>
      <c r="F199" s="282" t="s">
        <v>4964</v>
      </c>
      <c r="G199" s="283" t="s">
        <v>2847</v>
      </c>
      <c r="H199" s="284">
        <v>5</v>
      </c>
      <c r="I199" s="285"/>
      <c r="J199" s="286">
        <f>ROUND(I199*H199,2)</f>
        <v>0</v>
      </c>
      <c r="K199" s="282" t="s">
        <v>1230</v>
      </c>
      <c r="L199" s="287"/>
      <c r="M199" s="288" t="s">
        <v>1</v>
      </c>
      <c r="N199" s="289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299</v>
      </c>
      <c r="AT199" s="240" t="s">
        <v>367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4965</v>
      </c>
    </row>
    <row r="200" s="2" customFormat="1" ht="16.5" customHeight="1">
      <c r="A200" s="40"/>
      <c r="B200" s="41"/>
      <c r="C200" s="280" t="s">
        <v>316</v>
      </c>
      <c r="D200" s="280" t="s">
        <v>367</v>
      </c>
      <c r="E200" s="281" t="s">
        <v>4966</v>
      </c>
      <c r="F200" s="282" t="s">
        <v>4967</v>
      </c>
      <c r="G200" s="283" t="s">
        <v>2847</v>
      </c>
      <c r="H200" s="284">
        <v>30</v>
      </c>
      <c r="I200" s="285"/>
      <c r="J200" s="286">
        <f>ROUND(I200*H200,2)</f>
        <v>0</v>
      </c>
      <c r="K200" s="282" t="s">
        <v>1230</v>
      </c>
      <c r="L200" s="287"/>
      <c r="M200" s="288" t="s">
        <v>1</v>
      </c>
      <c r="N200" s="289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299</v>
      </c>
      <c r="AT200" s="240" t="s">
        <v>367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4968</v>
      </c>
    </row>
    <row r="201" s="2" customFormat="1" ht="16.5" customHeight="1">
      <c r="A201" s="40"/>
      <c r="B201" s="41"/>
      <c r="C201" s="280" t="s">
        <v>347</v>
      </c>
      <c r="D201" s="280" t="s">
        <v>367</v>
      </c>
      <c r="E201" s="281" t="s">
        <v>4969</v>
      </c>
      <c r="F201" s="282" t="s">
        <v>4970</v>
      </c>
      <c r="G201" s="283" t="s">
        <v>2847</v>
      </c>
      <c r="H201" s="284">
        <v>10</v>
      </c>
      <c r="I201" s="285"/>
      <c r="J201" s="286">
        <f>ROUND(I201*H201,2)</f>
        <v>0</v>
      </c>
      <c r="K201" s="282" t="s">
        <v>1230</v>
      </c>
      <c r="L201" s="287"/>
      <c r="M201" s="288" t="s">
        <v>1</v>
      </c>
      <c r="N201" s="289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299</v>
      </c>
      <c r="AT201" s="240" t="s">
        <v>367</v>
      </c>
      <c r="AU201" s="240" t="s">
        <v>14</v>
      </c>
      <c r="AY201" s="19" t="s">
        <v>222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87</v>
      </c>
      <c r="BK201" s="241">
        <f>ROUND(I201*H201,2)</f>
        <v>0</v>
      </c>
      <c r="BL201" s="19" t="s">
        <v>114</v>
      </c>
      <c r="BM201" s="240" t="s">
        <v>4971</v>
      </c>
    </row>
    <row r="202" s="2" customFormat="1" ht="16.5" customHeight="1">
      <c r="A202" s="40"/>
      <c r="B202" s="41"/>
      <c r="C202" s="280" t="s">
        <v>381</v>
      </c>
      <c r="D202" s="280" t="s">
        <v>367</v>
      </c>
      <c r="E202" s="281" t="s">
        <v>4972</v>
      </c>
      <c r="F202" s="282" t="s">
        <v>4973</v>
      </c>
      <c r="G202" s="283" t="s">
        <v>2847</v>
      </c>
      <c r="H202" s="284">
        <v>10</v>
      </c>
      <c r="I202" s="285"/>
      <c r="J202" s="286">
        <f>ROUND(I202*H202,2)</f>
        <v>0</v>
      </c>
      <c r="K202" s="282" t="s">
        <v>1230</v>
      </c>
      <c r="L202" s="287"/>
      <c r="M202" s="288" t="s">
        <v>1</v>
      </c>
      <c r="N202" s="289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299</v>
      </c>
      <c r="AT202" s="240" t="s">
        <v>367</v>
      </c>
      <c r="AU202" s="240" t="s">
        <v>14</v>
      </c>
      <c r="AY202" s="19" t="s">
        <v>222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87</v>
      </c>
      <c r="BK202" s="241">
        <f>ROUND(I202*H202,2)</f>
        <v>0</v>
      </c>
      <c r="BL202" s="19" t="s">
        <v>114</v>
      </c>
      <c r="BM202" s="240" t="s">
        <v>4974</v>
      </c>
    </row>
    <row r="203" s="2" customFormat="1" ht="16.5" customHeight="1">
      <c r="A203" s="40"/>
      <c r="B203" s="41"/>
      <c r="C203" s="280" t="s">
        <v>388</v>
      </c>
      <c r="D203" s="280" t="s">
        <v>367</v>
      </c>
      <c r="E203" s="281" t="s">
        <v>4975</v>
      </c>
      <c r="F203" s="282" t="s">
        <v>4976</v>
      </c>
      <c r="G203" s="283" t="s">
        <v>2847</v>
      </c>
      <c r="H203" s="284">
        <v>10</v>
      </c>
      <c r="I203" s="285"/>
      <c r="J203" s="286">
        <f>ROUND(I203*H203,2)</f>
        <v>0</v>
      </c>
      <c r="K203" s="282" t="s">
        <v>1230</v>
      </c>
      <c r="L203" s="287"/>
      <c r="M203" s="288" t="s">
        <v>1</v>
      </c>
      <c r="N203" s="289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299</v>
      </c>
      <c r="AT203" s="240" t="s">
        <v>367</v>
      </c>
      <c r="AU203" s="240" t="s">
        <v>14</v>
      </c>
      <c r="AY203" s="19" t="s">
        <v>222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87</v>
      </c>
      <c r="BK203" s="241">
        <f>ROUND(I203*H203,2)</f>
        <v>0</v>
      </c>
      <c r="BL203" s="19" t="s">
        <v>114</v>
      </c>
      <c r="BM203" s="240" t="s">
        <v>4977</v>
      </c>
    </row>
    <row r="204" s="2" customFormat="1" ht="16.5" customHeight="1">
      <c r="A204" s="40"/>
      <c r="B204" s="41"/>
      <c r="C204" s="280" t="s">
        <v>7</v>
      </c>
      <c r="D204" s="280" t="s">
        <v>367</v>
      </c>
      <c r="E204" s="281" t="s">
        <v>4978</v>
      </c>
      <c r="F204" s="282" t="s">
        <v>4979</v>
      </c>
      <c r="G204" s="283" t="s">
        <v>2847</v>
      </c>
      <c r="H204" s="284">
        <v>5</v>
      </c>
      <c r="I204" s="285"/>
      <c r="J204" s="286">
        <f>ROUND(I204*H204,2)</f>
        <v>0</v>
      </c>
      <c r="K204" s="282" t="s">
        <v>1230</v>
      </c>
      <c r="L204" s="287"/>
      <c r="M204" s="288" t="s">
        <v>1</v>
      </c>
      <c r="N204" s="289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299</v>
      </c>
      <c r="AT204" s="240" t="s">
        <v>367</v>
      </c>
      <c r="AU204" s="240" t="s">
        <v>14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114</v>
      </c>
      <c r="BM204" s="240" t="s">
        <v>4980</v>
      </c>
    </row>
    <row r="205" s="2" customFormat="1" ht="16.5" customHeight="1">
      <c r="A205" s="40"/>
      <c r="B205" s="41"/>
      <c r="C205" s="280" t="s">
        <v>397</v>
      </c>
      <c r="D205" s="280" t="s">
        <v>367</v>
      </c>
      <c r="E205" s="281" t="s">
        <v>4981</v>
      </c>
      <c r="F205" s="282" t="s">
        <v>4982</v>
      </c>
      <c r="G205" s="283" t="s">
        <v>2847</v>
      </c>
      <c r="H205" s="284">
        <v>5</v>
      </c>
      <c r="I205" s="285"/>
      <c r="J205" s="286">
        <f>ROUND(I205*H205,2)</f>
        <v>0</v>
      </c>
      <c r="K205" s="282" t="s">
        <v>1230</v>
      </c>
      <c r="L205" s="287"/>
      <c r="M205" s="288" t="s">
        <v>1</v>
      </c>
      <c r="N205" s="289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299</v>
      </c>
      <c r="AT205" s="240" t="s">
        <v>367</v>
      </c>
      <c r="AU205" s="240" t="s">
        <v>14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114</v>
      </c>
      <c r="BM205" s="240" t="s">
        <v>4983</v>
      </c>
    </row>
    <row r="206" s="2" customFormat="1" ht="16.5" customHeight="1">
      <c r="A206" s="40"/>
      <c r="B206" s="41"/>
      <c r="C206" s="280" t="s">
        <v>405</v>
      </c>
      <c r="D206" s="280" t="s">
        <v>367</v>
      </c>
      <c r="E206" s="281" t="s">
        <v>4984</v>
      </c>
      <c r="F206" s="282" t="s">
        <v>4985</v>
      </c>
      <c r="G206" s="283" t="s">
        <v>2847</v>
      </c>
      <c r="H206" s="284">
        <v>5</v>
      </c>
      <c r="I206" s="285"/>
      <c r="J206" s="286">
        <f>ROUND(I206*H206,2)</f>
        <v>0</v>
      </c>
      <c r="K206" s="282" t="s">
        <v>1230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299</v>
      </c>
      <c r="AT206" s="240" t="s">
        <v>367</v>
      </c>
      <c r="AU206" s="240" t="s">
        <v>14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114</v>
      </c>
      <c r="BM206" s="240" t="s">
        <v>4986</v>
      </c>
    </row>
    <row r="207" s="2" customFormat="1" ht="16.5" customHeight="1">
      <c r="A207" s="40"/>
      <c r="B207" s="41"/>
      <c r="C207" s="280" t="s">
        <v>412</v>
      </c>
      <c r="D207" s="280" t="s">
        <v>367</v>
      </c>
      <c r="E207" s="281" t="s">
        <v>4987</v>
      </c>
      <c r="F207" s="282" t="s">
        <v>4988</v>
      </c>
      <c r="G207" s="283" t="s">
        <v>2847</v>
      </c>
      <c r="H207" s="284">
        <v>5</v>
      </c>
      <c r="I207" s="285"/>
      <c r="J207" s="286">
        <f>ROUND(I207*H207,2)</f>
        <v>0</v>
      </c>
      <c r="K207" s="282" t="s">
        <v>1230</v>
      </c>
      <c r="L207" s="287"/>
      <c r="M207" s="288" t="s">
        <v>1</v>
      </c>
      <c r="N207" s="289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299</v>
      </c>
      <c r="AT207" s="240" t="s">
        <v>367</v>
      </c>
      <c r="AU207" s="240" t="s">
        <v>14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114</v>
      </c>
      <c r="BM207" s="240" t="s">
        <v>4989</v>
      </c>
    </row>
    <row r="208" s="2" customFormat="1" ht="16.5" customHeight="1">
      <c r="A208" s="40"/>
      <c r="B208" s="41"/>
      <c r="C208" s="280" t="s">
        <v>418</v>
      </c>
      <c r="D208" s="280" t="s">
        <v>367</v>
      </c>
      <c r="E208" s="281" t="s">
        <v>4990</v>
      </c>
      <c r="F208" s="282" t="s">
        <v>4991</v>
      </c>
      <c r="G208" s="283" t="s">
        <v>2847</v>
      </c>
      <c r="H208" s="284">
        <v>10</v>
      </c>
      <c r="I208" s="285"/>
      <c r="J208" s="286">
        <f>ROUND(I208*H208,2)</f>
        <v>0</v>
      </c>
      <c r="K208" s="282" t="s">
        <v>1230</v>
      </c>
      <c r="L208" s="287"/>
      <c r="M208" s="288" t="s">
        <v>1</v>
      </c>
      <c r="N208" s="289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299</v>
      </c>
      <c r="AT208" s="240" t="s">
        <v>367</v>
      </c>
      <c r="AU208" s="240" t="s">
        <v>14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4992</v>
      </c>
    </row>
    <row r="209" s="2" customFormat="1" ht="16.5" customHeight="1">
      <c r="A209" s="40"/>
      <c r="B209" s="41"/>
      <c r="C209" s="280" t="s">
        <v>423</v>
      </c>
      <c r="D209" s="280" t="s">
        <v>367</v>
      </c>
      <c r="E209" s="281" t="s">
        <v>4993</v>
      </c>
      <c r="F209" s="282" t="s">
        <v>4994</v>
      </c>
      <c r="G209" s="283" t="s">
        <v>2847</v>
      </c>
      <c r="H209" s="284">
        <v>5</v>
      </c>
      <c r="I209" s="285"/>
      <c r="J209" s="286">
        <f>ROUND(I209*H209,2)</f>
        <v>0</v>
      </c>
      <c r="K209" s="282" t="s">
        <v>1230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4995</v>
      </c>
    </row>
    <row r="210" s="2" customFormat="1" ht="16.5" customHeight="1">
      <c r="A210" s="40"/>
      <c r="B210" s="41"/>
      <c r="C210" s="280" t="s">
        <v>403</v>
      </c>
      <c r="D210" s="280" t="s">
        <v>367</v>
      </c>
      <c r="E210" s="281" t="s">
        <v>4996</v>
      </c>
      <c r="F210" s="282" t="s">
        <v>4997</v>
      </c>
      <c r="G210" s="283" t="s">
        <v>2847</v>
      </c>
      <c r="H210" s="284">
        <v>5</v>
      </c>
      <c r="I210" s="285"/>
      <c r="J210" s="286">
        <f>ROUND(I210*H210,2)</f>
        <v>0</v>
      </c>
      <c r="K210" s="282" t="s">
        <v>1230</v>
      </c>
      <c r="L210" s="287"/>
      <c r="M210" s="288" t="s">
        <v>1</v>
      </c>
      <c r="N210" s="289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299</v>
      </c>
      <c r="AT210" s="240" t="s">
        <v>367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4998</v>
      </c>
    </row>
    <row r="211" s="2" customFormat="1" ht="16.5" customHeight="1">
      <c r="A211" s="40"/>
      <c r="B211" s="41"/>
      <c r="C211" s="280" t="s">
        <v>434</v>
      </c>
      <c r="D211" s="280" t="s">
        <v>367</v>
      </c>
      <c r="E211" s="281" t="s">
        <v>4999</v>
      </c>
      <c r="F211" s="282" t="s">
        <v>5000</v>
      </c>
      <c r="G211" s="283" t="s">
        <v>2847</v>
      </c>
      <c r="H211" s="284">
        <v>40</v>
      </c>
      <c r="I211" s="285"/>
      <c r="J211" s="286">
        <f>ROUND(I211*H211,2)</f>
        <v>0</v>
      </c>
      <c r="K211" s="282" t="s">
        <v>1230</v>
      </c>
      <c r="L211" s="287"/>
      <c r="M211" s="288" t="s">
        <v>1</v>
      </c>
      <c r="N211" s="289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299</v>
      </c>
      <c r="AT211" s="240" t="s">
        <v>367</v>
      </c>
      <c r="AU211" s="240" t="s">
        <v>14</v>
      </c>
      <c r="AY211" s="19" t="s">
        <v>222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87</v>
      </c>
      <c r="BK211" s="241">
        <f>ROUND(I211*H211,2)</f>
        <v>0</v>
      </c>
      <c r="BL211" s="19" t="s">
        <v>114</v>
      </c>
      <c r="BM211" s="240" t="s">
        <v>5001</v>
      </c>
    </row>
    <row r="212" s="2" customFormat="1" ht="16.5" customHeight="1">
      <c r="A212" s="40"/>
      <c r="B212" s="41"/>
      <c r="C212" s="280" t="s">
        <v>439</v>
      </c>
      <c r="D212" s="280" t="s">
        <v>367</v>
      </c>
      <c r="E212" s="281" t="s">
        <v>5002</v>
      </c>
      <c r="F212" s="282" t="s">
        <v>5003</v>
      </c>
      <c r="G212" s="283" t="s">
        <v>2847</v>
      </c>
      <c r="H212" s="284">
        <v>40</v>
      </c>
      <c r="I212" s="285"/>
      <c r="J212" s="286">
        <f>ROUND(I212*H212,2)</f>
        <v>0</v>
      </c>
      <c r="K212" s="282" t="s">
        <v>1230</v>
      </c>
      <c r="L212" s="287"/>
      <c r="M212" s="288" t="s">
        <v>1</v>
      </c>
      <c r="N212" s="289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299</v>
      </c>
      <c r="AT212" s="240" t="s">
        <v>367</v>
      </c>
      <c r="AU212" s="240" t="s">
        <v>14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5004</v>
      </c>
    </row>
    <row r="213" s="2" customFormat="1" ht="16.5" customHeight="1">
      <c r="A213" s="40"/>
      <c r="B213" s="41"/>
      <c r="C213" s="280" t="s">
        <v>443</v>
      </c>
      <c r="D213" s="280" t="s">
        <v>367</v>
      </c>
      <c r="E213" s="281" t="s">
        <v>5005</v>
      </c>
      <c r="F213" s="282" t="s">
        <v>5006</v>
      </c>
      <c r="G213" s="283" t="s">
        <v>2847</v>
      </c>
      <c r="H213" s="284">
        <v>20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5007</v>
      </c>
    </row>
    <row r="214" s="2" customFormat="1" ht="16.5" customHeight="1">
      <c r="A214" s="40"/>
      <c r="B214" s="41"/>
      <c r="C214" s="280" t="s">
        <v>449</v>
      </c>
      <c r="D214" s="280" t="s">
        <v>367</v>
      </c>
      <c r="E214" s="281" t="s">
        <v>5008</v>
      </c>
      <c r="F214" s="282" t="s">
        <v>5009</v>
      </c>
      <c r="G214" s="283" t="s">
        <v>2847</v>
      </c>
      <c r="H214" s="284">
        <v>25</v>
      </c>
      <c r="I214" s="285"/>
      <c r="J214" s="286">
        <f>ROUND(I214*H214,2)</f>
        <v>0</v>
      </c>
      <c r="K214" s="282" t="s">
        <v>1230</v>
      </c>
      <c r="L214" s="287"/>
      <c r="M214" s="288" t="s">
        <v>1</v>
      </c>
      <c r="N214" s="289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299</v>
      </c>
      <c r="AT214" s="240" t="s">
        <v>367</v>
      </c>
      <c r="AU214" s="240" t="s">
        <v>14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114</v>
      </c>
      <c r="BM214" s="240" t="s">
        <v>5010</v>
      </c>
    </row>
    <row r="215" s="2" customFormat="1" ht="16.5" customHeight="1">
      <c r="A215" s="40"/>
      <c r="B215" s="41"/>
      <c r="C215" s="280" t="s">
        <v>468</v>
      </c>
      <c r="D215" s="280" t="s">
        <v>367</v>
      </c>
      <c r="E215" s="281" t="s">
        <v>5011</v>
      </c>
      <c r="F215" s="282" t="s">
        <v>5012</v>
      </c>
      <c r="G215" s="283" t="s">
        <v>2847</v>
      </c>
      <c r="H215" s="284">
        <v>20</v>
      </c>
      <c r="I215" s="285"/>
      <c r="J215" s="286">
        <f>ROUND(I215*H215,2)</f>
        <v>0</v>
      </c>
      <c r="K215" s="282" t="s">
        <v>1230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299</v>
      </c>
      <c r="AT215" s="240" t="s">
        <v>367</v>
      </c>
      <c r="AU215" s="240" t="s">
        <v>14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114</v>
      </c>
      <c r="BM215" s="240" t="s">
        <v>5013</v>
      </c>
    </row>
    <row r="216" s="2" customFormat="1" ht="16.5" customHeight="1">
      <c r="A216" s="40"/>
      <c r="B216" s="41"/>
      <c r="C216" s="280" t="s">
        <v>474</v>
      </c>
      <c r="D216" s="280" t="s">
        <v>367</v>
      </c>
      <c r="E216" s="281" t="s">
        <v>5014</v>
      </c>
      <c r="F216" s="282" t="s">
        <v>5015</v>
      </c>
      <c r="G216" s="283" t="s">
        <v>2847</v>
      </c>
      <c r="H216" s="284">
        <v>20</v>
      </c>
      <c r="I216" s="285"/>
      <c r="J216" s="286">
        <f>ROUND(I216*H216,2)</f>
        <v>0</v>
      </c>
      <c r="K216" s="282" t="s">
        <v>1230</v>
      </c>
      <c r="L216" s="287"/>
      <c r="M216" s="288" t="s">
        <v>1</v>
      </c>
      <c r="N216" s="289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299</v>
      </c>
      <c r="AT216" s="240" t="s">
        <v>367</v>
      </c>
      <c r="AU216" s="240" t="s">
        <v>14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114</v>
      </c>
      <c r="BM216" s="240" t="s">
        <v>5016</v>
      </c>
    </row>
    <row r="217" s="2" customFormat="1" ht="16.5" customHeight="1">
      <c r="A217" s="40"/>
      <c r="B217" s="41"/>
      <c r="C217" s="280" t="s">
        <v>481</v>
      </c>
      <c r="D217" s="280" t="s">
        <v>367</v>
      </c>
      <c r="E217" s="281" t="s">
        <v>5017</v>
      </c>
      <c r="F217" s="282" t="s">
        <v>5018</v>
      </c>
      <c r="G217" s="283" t="s">
        <v>2847</v>
      </c>
      <c r="H217" s="284">
        <v>25</v>
      </c>
      <c r="I217" s="285"/>
      <c r="J217" s="286">
        <f>ROUND(I217*H217,2)</f>
        <v>0</v>
      </c>
      <c r="K217" s="282" t="s">
        <v>1230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5019</v>
      </c>
    </row>
    <row r="218" s="2" customFormat="1" ht="16.5" customHeight="1">
      <c r="A218" s="40"/>
      <c r="B218" s="41"/>
      <c r="C218" s="280" t="s">
        <v>486</v>
      </c>
      <c r="D218" s="280" t="s">
        <v>367</v>
      </c>
      <c r="E218" s="281" t="s">
        <v>5020</v>
      </c>
      <c r="F218" s="282" t="s">
        <v>5021</v>
      </c>
      <c r="G218" s="283" t="s">
        <v>2847</v>
      </c>
      <c r="H218" s="284">
        <v>10</v>
      </c>
      <c r="I218" s="285"/>
      <c r="J218" s="286">
        <f>ROUND(I218*H218,2)</f>
        <v>0</v>
      </c>
      <c r="K218" s="282" t="s">
        <v>1230</v>
      </c>
      <c r="L218" s="287"/>
      <c r="M218" s="288" t="s">
        <v>1</v>
      </c>
      <c r="N218" s="289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299</v>
      </c>
      <c r="AT218" s="240" t="s">
        <v>367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5022</v>
      </c>
    </row>
    <row r="219" s="2" customFormat="1" ht="16.5" customHeight="1">
      <c r="A219" s="40"/>
      <c r="B219" s="41"/>
      <c r="C219" s="280" t="s">
        <v>491</v>
      </c>
      <c r="D219" s="280" t="s">
        <v>367</v>
      </c>
      <c r="E219" s="281" t="s">
        <v>5023</v>
      </c>
      <c r="F219" s="282" t="s">
        <v>5024</v>
      </c>
      <c r="G219" s="283" t="s">
        <v>2847</v>
      </c>
      <c r="H219" s="284">
        <v>20</v>
      </c>
      <c r="I219" s="285"/>
      <c r="J219" s="286">
        <f>ROUND(I219*H219,2)</f>
        <v>0</v>
      </c>
      <c r="K219" s="282" t="s">
        <v>1230</v>
      </c>
      <c r="L219" s="287"/>
      <c r="M219" s="288" t="s">
        <v>1</v>
      </c>
      <c r="N219" s="289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299</v>
      </c>
      <c r="AT219" s="240" t="s">
        <v>367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5025</v>
      </c>
    </row>
    <row r="220" s="2" customFormat="1" ht="16.5" customHeight="1">
      <c r="A220" s="40"/>
      <c r="B220" s="41"/>
      <c r="C220" s="280" t="s">
        <v>496</v>
      </c>
      <c r="D220" s="280" t="s">
        <v>367</v>
      </c>
      <c r="E220" s="281" t="s">
        <v>5026</v>
      </c>
      <c r="F220" s="282" t="s">
        <v>5027</v>
      </c>
      <c r="G220" s="283" t="s">
        <v>2847</v>
      </c>
      <c r="H220" s="284">
        <v>30</v>
      </c>
      <c r="I220" s="285"/>
      <c r="J220" s="286">
        <f>ROUND(I220*H220,2)</f>
        <v>0</v>
      </c>
      <c r="K220" s="282" t="s">
        <v>1230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299</v>
      </c>
      <c r="AT220" s="240" t="s">
        <v>367</v>
      </c>
      <c r="AU220" s="240" t="s">
        <v>14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5028</v>
      </c>
    </row>
    <row r="221" s="2" customFormat="1" ht="16.5" customHeight="1">
      <c r="A221" s="40"/>
      <c r="B221" s="41"/>
      <c r="C221" s="280" t="s">
        <v>499</v>
      </c>
      <c r="D221" s="280" t="s">
        <v>367</v>
      </c>
      <c r="E221" s="281" t="s">
        <v>5029</v>
      </c>
      <c r="F221" s="282" t="s">
        <v>5030</v>
      </c>
      <c r="G221" s="283" t="s">
        <v>2847</v>
      </c>
      <c r="H221" s="284">
        <v>30</v>
      </c>
      <c r="I221" s="285"/>
      <c r="J221" s="286">
        <f>ROUND(I221*H221,2)</f>
        <v>0</v>
      </c>
      <c r="K221" s="282" t="s">
        <v>1230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299</v>
      </c>
      <c r="AT221" s="240" t="s">
        <v>367</v>
      </c>
      <c r="AU221" s="240" t="s">
        <v>14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114</v>
      </c>
      <c r="BM221" s="240" t="s">
        <v>5031</v>
      </c>
    </row>
    <row r="222" s="2" customFormat="1" ht="16.5" customHeight="1">
      <c r="A222" s="40"/>
      <c r="B222" s="41"/>
      <c r="C222" s="280" t="s">
        <v>507</v>
      </c>
      <c r="D222" s="280" t="s">
        <v>367</v>
      </c>
      <c r="E222" s="281" t="s">
        <v>5032</v>
      </c>
      <c r="F222" s="282" t="s">
        <v>5033</v>
      </c>
      <c r="G222" s="283" t="s">
        <v>2847</v>
      </c>
      <c r="H222" s="284">
        <v>15</v>
      </c>
      <c r="I222" s="285"/>
      <c r="J222" s="286">
        <f>ROUND(I222*H222,2)</f>
        <v>0</v>
      </c>
      <c r="K222" s="282" t="s">
        <v>1230</v>
      </c>
      <c r="L222" s="287"/>
      <c r="M222" s="288" t="s">
        <v>1</v>
      </c>
      <c r="N222" s="289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299</v>
      </c>
      <c r="AT222" s="240" t="s">
        <v>367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5034</v>
      </c>
    </row>
    <row r="223" s="2" customFormat="1" ht="16.5" customHeight="1">
      <c r="A223" s="40"/>
      <c r="B223" s="41"/>
      <c r="C223" s="280" t="s">
        <v>504</v>
      </c>
      <c r="D223" s="280" t="s">
        <v>367</v>
      </c>
      <c r="E223" s="281" t="s">
        <v>5035</v>
      </c>
      <c r="F223" s="282" t="s">
        <v>5036</v>
      </c>
      <c r="G223" s="283" t="s">
        <v>2847</v>
      </c>
      <c r="H223" s="284">
        <v>46</v>
      </c>
      <c r="I223" s="285"/>
      <c r="J223" s="286">
        <f>ROUND(I223*H223,2)</f>
        <v>0</v>
      </c>
      <c r="K223" s="282" t="s">
        <v>1230</v>
      </c>
      <c r="L223" s="287"/>
      <c r="M223" s="288" t="s">
        <v>1</v>
      </c>
      <c r="N223" s="289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299</v>
      </c>
      <c r="AT223" s="240" t="s">
        <v>367</v>
      </c>
      <c r="AU223" s="240" t="s">
        <v>14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114</v>
      </c>
      <c r="BM223" s="240" t="s">
        <v>5037</v>
      </c>
    </row>
    <row r="224" s="2" customFormat="1" ht="16.5" customHeight="1">
      <c r="A224" s="40"/>
      <c r="B224" s="41"/>
      <c r="C224" s="280" t="s">
        <v>518</v>
      </c>
      <c r="D224" s="280" t="s">
        <v>367</v>
      </c>
      <c r="E224" s="281" t="s">
        <v>5038</v>
      </c>
      <c r="F224" s="282" t="s">
        <v>5039</v>
      </c>
      <c r="G224" s="283" t="s">
        <v>2847</v>
      </c>
      <c r="H224" s="284">
        <v>10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5040</v>
      </c>
    </row>
    <row r="225" s="2" customFormat="1" ht="16.5" customHeight="1">
      <c r="A225" s="40"/>
      <c r="B225" s="41"/>
      <c r="C225" s="280" t="s">
        <v>510</v>
      </c>
      <c r="D225" s="280" t="s">
        <v>367</v>
      </c>
      <c r="E225" s="281" t="s">
        <v>5041</v>
      </c>
      <c r="F225" s="282" t="s">
        <v>5042</v>
      </c>
      <c r="G225" s="283" t="s">
        <v>2847</v>
      </c>
      <c r="H225" s="284">
        <v>17</v>
      </c>
      <c r="I225" s="285"/>
      <c r="J225" s="286">
        <f>ROUND(I225*H225,2)</f>
        <v>0</v>
      </c>
      <c r="K225" s="282" t="s">
        <v>1230</v>
      </c>
      <c r="L225" s="287"/>
      <c r="M225" s="288" t="s">
        <v>1</v>
      </c>
      <c r="N225" s="289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299</v>
      </c>
      <c r="AT225" s="240" t="s">
        <v>367</v>
      </c>
      <c r="AU225" s="240" t="s">
        <v>14</v>
      </c>
      <c r="AY225" s="19" t="s">
        <v>222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87</v>
      </c>
      <c r="BK225" s="241">
        <f>ROUND(I225*H225,2)</f>
        <v>0</v>
      </c>
      <c r="BL225" s="19" t="s">
        <v>114</v>
      </c>
      <c r="BM225" s="240" t="s">
        <v>5043</v>
      </c>
    </row>
    <row r="226" s="2" customFormat="1" ht="16.5" customHeight="1">
      <c r="A226" s="40"/>
      <c r="B226" s="41"/>
      <c r="C226" s="280" t="s">
        <v>530</v>
      </c>
      <c r="D226" s="280" t="s">
        <v>367</v>
      </c>
      <c r="E226" s="281" t="s">
        <v>5044</v>
      </c>
      <c r="F226" s="282" t="s">
        <v>5045</v>
      </c>
      <c r="G226" s="283" t="s">
        <v>2847</v>
      </c>
      <c r="H226" s="284">
        <v>8</v>
      </c>
      <c r="I226" s="285"/>
      <c r="J226" s="286">
        <f>ROUND(I226*H226,2)</f>
        <v>0</v>
      </c>
      <c r="K226" s="282" t="s">
        <v>1230</v>
      </c>
      <c r="L226" s="287"/>
      <c r="M226" s="288" t="s">
        <v>1</v>
      </c>
      <c r="N226" s="289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299</v>
      </c>
      <c r="AT226" s="240" t="s">
        <v>367</v>
      </c>
      <c r="AU226" s="240" t="s">
        <v>14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114</v>
      </c>
      <c r="BM226" s="240" t="s">
        <v>5046</v>
      </c>
    </row>
    <row r="227" s="2" customFormat="1" ht="16.5" customHeight="1">
      <c r="A227" s="40"/>
      <c r="B227" s="41"/>
      <c r="C227" s="280" t="s">
        <v>515</v>
      </c>
      <c r="D227" s="280" t="s">
        <v>367</v>
      </c>
      <c r="E227" s="281" t="s">
        <v>5047</v>
      </c>
      <c r="F227" s="282" t="s">
        <v>5048</v>
      </c>
      <c r="G227" s="283" t="s">
        <v>2847</v>
      </c>
      <c r="H227" s="284">
        <v>20</v>
      </c>
      <c r="I227" s="285"/>
      <c r="J227" s="286">
        <f>ROUND(I227*H227,2)</f>
        <v>0</v>
      </c>
      <c r="K227" s="282" t="s">
        <v>1230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5049</v>
      </c>
    </row>
    <row r="228" s="2" customFormat="1" ht="16.5" customHeight="1">
      <c r="A228" s="40"/>
      <c r="B228" s="41"/>
      <c r="C228" s="280" t="s">
        <v>549</v>
      </c>
      <c r="D228" s="280" t="s">
        <v>367</v>
      </c>
      <c r="E228" s="281" t="s">
        <v>5050</v>
      </c>
      <c r="F228" s="282" t="s">
        <v>5051</v>
      </c>
      <c r="G228" s="283" t="s">
        <v>2847</v>
      </c>
      <c r="H228" s="284">
        <v>90</v>
      </c>
      <c r="I228" s="285"/>
      <c r="J228" s="286">
        <f>ROUND(I228*H228,2)</f>
        <v>0</v>
      </c>
      <c r="K228" s="282" t="s">
        <v>1230</v>
      </c>
      <c r="L228" s="287"/>
      <c r="M228" s="288" t="s">
        <v>1</v>
      </c>
      <c r="N228" s="289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299</v>
      </c>
      <c r="AT228" s="240" t="s">
        <v>367</v>
      </c>
      <c r="AU228" s="240" t="s">
        <v>14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5052</v>
      </c>
    </row>
    <row r="229" s="2" customFormat="1" ht="16.5" customHeight="1">
      <c r="A229" s="40"/>
      <c r="B229" s="41"/>
      <c r="C229" s="280" t="s">
        <v>521</v>
      </c>
      <c r="D229" s="280" t="s">
        <v>367</v>
      </c>
      <c r="E229" s="281" t="s">
        <v>5053</v>
      </c>
      <c r="F229" s="282" t="s">
        <v>5054</v>
      </c>
      <c r="G229" s="283" t="s">
        <v>2847</v>
      </c>
      <c r="H229" s="284">
        <v>80</v>
      </c>
      <c r="I229" s="285"/>
      <c r="J229" s="286">
        <f>ROUND(I229*H229,2)</f>
        <v>0</v>
      </c>
      <c r="K229" s="282" t="s">
        <v>1230</v>
      </c>
      <c r="L229" s="287"/>
      <c r="M229" s="288" t="s">
        <v>1</v>
      </c>
      <c r="N229" s="289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299</v>
      </c>
      <c r="AT229" s="240" t="s">
        <v>367</v>
      </c>
      <c r="AU229" s="240" t="s">
        <v>14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114</v>
      </c>
      <c r="BM229" s="240" t="s">
        <v>5055</v>
      </c>
    </row>
    <row r="230" s="2" customFormat="1">
      <c r="A230" s="40"/>
      <c r="B230" s="41"/>
      <c r="C230" s="42"/>
      <c r="D230" s="249" t="s">
        <v>1184</v>
      </c>
      <c r="E230" s="42"/>
      <c r="F230" s="314" t="s">
        <v>5056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1184</v>
      </c>
      <c r="AU230" s="19" t="s">
        <v>14</v>
      </c>
    </row>
    <row r="231" s="2" customFormat="1" ht="16.5" customHeight="1">
      <c r="A231" s="40"/>
      <c r="B231" s="41"/>
      <c r="C231" s="280" t="s">
        <v>566</v>
      </c>
      <c r="D231" s="280" t="s">
        <v>367</v>
      </c>
      <c r="E231" s="281" t="s">
        <v>5057</v>
      </c>
      <c r="F231" s="282" t="s">
        <v>5058</v>
      </c>
      <c r="G231" s="283" t="s">
        <v>2847</v>
      </c>
      <c r="H231" s="284">
        <v>100</v>
      </c>
      <c r="I231" s="285"/>
      <c r="J231" s="286">
        <f>ROUND(I231*H231,2)</f>
        <v>0</v>
      </c>
      <c r="K231" s="282" t="s">
        <v>1230</v>
      </c>
      <c r="L231" s="287"/>
      <c r="M231" s="288" t="s">
        <v>1</v>
      </c>
      <c r="N231" s="289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299</v>
      </c>
      <c r="AT231" s="240" t="s">
        <v>367</v>
      </c>
      <c r="AU231" s="240" t="s">
        <v>14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5059</v>
      </c>
    </row>
    <row r="232" s="2" customFormat="1" ht="16.5" customHeight="1">
      <c r="A232" s="40"/>
      <c r="B232" s="41"/>
      <c r="C232" s="280" t="s">
        <v>527</v>
      </c>
      <c r="D232" s="280" t="s">
        <v>367</v>
      </c>
      <c r="E232" s="281" t="s">
        <v>5060</v>
      </c>
      <c r="F232" s="282" t="s">
        <v>5061</v>
      </c>
      <c r="G232" s="283" t="s">
        <v>2847</v>
      </c>
      <c r="H232" s="284">
        <v>10</v>
      </c>
      <c r="I232" s="285"/>
      <c r="J232" s="286">
        <f>ROUND(I232*H232,2)</f>
        <v>0</v>
      </c>
      <c r="K232" s="282" t="s">
        <v>1230</v>
      </c>
      <c r="L232" s="287"/>
      <c r="M232" s="288" t="s">
        <v>1</v>
      </c>
      <c r="N232" s="289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299</v>
      </c>
      <c r="AT232" s="240" t="s">
        <v>367</v>
      </c>
      <c r="AU232" s="240" t="s">
        <v>14</v>
      </c>
      <c r="AY232" s="19" t="s">
        <v>222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87</v>
      </c>
      <c r="BK232" s="241">
        <f>ROUND(I232*H232,2)</f>
        <v>0</v>
      </c>
      <c r="BL232" s="19" t="s">
        <v>114</v>
      </c>
      <c r="BM232" s="240" t="s">
        <v>5062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5063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4209</v>
      </c>
      <c r="G234" s="259"/>
      <c r="H234" s="262">
        <v>10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14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10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16.5" customHeight="1">
      <c r="A236" s="40"/>
      <c r="B236" s="41"/>
      <c r="C236" s="280" t="s">
        <v>599</v>
      </c>
      <c r="D236" s="280" t="s">
        <v>367</v>
      </c>
      <c r="E236" s="281" t="s">
        <v>5064</v>
      </c>
      <c r="F236" s="282" t="s">
        <v>5065</v>
      </c>
      <c r="G236" s="283" t="s">
        <v>2847</v>
      </c>
      <c r="H236" s="284">
        <v>29</v>
      </c>
      <c r="I236" s="285"/>
      <c r="J236" s="286">
        <f>ROUND(I236*H236,2)</f>
        <v>0</v>
      </c>
      <c r="K236" s="282" t="s">
        <v>1230</v>
      </c>
      <c r="L236" s="287"/>
      <c r="M236" s="288" t="s">
        <v>1</v>
      </c>
      <c r="N236" s="289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299</v>
      </c>
      <c r="AT236" s="240" t="s">
        <v>367</v>
      </c>
      <c r="AU236" s="240" t="s">
        <v>14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114</v>
      </c>
      <c r="BM236" s="240" t="s">
        <v>5066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5067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4583</v>
      </c>
      <c r="G238" s="259"/>
      <c r="H238" s="262">
        <v>29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14</v>
      </c>
      <c r="AV238" s="14" t="s">
        <v>89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29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4.15" customHeight="1">
      <c r="A240" s="40"/>
      <c r="B240" s="41"/>
      <c r="C240" s="229" t="s">
        <v>533</v>
      </c>
      <c r="D240" s="229" t="s">
        <v>225</v>
      </c>
      <c r="E240" s="230" t="s">
        <v>5068</v>
      </c>
      <c r="F240" s="231" t="s">
        <v>5069</v>
      </c>
      <c r="G240" s="232" t="s">
        <v>228</v>
      </c>
      <c r="H240" s="233">
        <v>88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114</v>
      </c>
      <c r="AT240" s="240" t="s">
        <v>225</v>
      </c>
      <c r="AU240" s="240" t="s">
        <v>14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114</v>
      </c>
      <c r="BM240" s="240" t="s">
        <v>5070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5071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14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4909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360</v>
      </c>
      <c r="G243" s="259"/>
      <c r="H243" s="262">
        <v>88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88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29" t="s">
        <v>615</v>
      </c>
      <c r="D245" s="229" t="s">
        <v>225</v>
      </c>
      <c r="E245" s="230" t="s">
        <v>5072</v>
      </c>
      <c r="F245" s="231" t="s">
        <v>5073</v>
      </c>
      <c r="G245" s="232" t="s">
        <v>477</v>
      </c>
      <c r="H245" s="233">
        <v>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5074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5075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4914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366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5076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5077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1142</v>
      </c>
      <c r="G251" s="259"/>
      <c r="H251" s="262">
        <v>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14</v>
      </c>
      <c r="AV251" s="14" t="s">
        <v>89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1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14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16.5" customHeight="1">
      <c r="A253" s="40"/>
      <c r="B253" s="41"/>
      <c r="C253" s="280" t="s">
        <v>545</v>
      </c>
      <c r="D253" s="280" t="s">
        <v>367</v>
      </c>
      <c r="E253" s="281" t="s">
        <v>5078</v>
      </c>
      <c r="F253" s="282" t="s">
        <v>5079</v>
      </c>
      <c r="G253" s="283" t="s">
        <v>477</v>
      </c>
      <c r="H253" s="284">
        <v>1</v>
      </c>
      <c r="I253" s="285"/>
      <c r="J253" s="286">
        <f>ROUND(I253*H253,2)</f>
        <v>0</v>
      </c>
      <c r="K253" s="282" t="s">
        <v>1230</v>
      </c>
      <c r="L253" s="287"/>
      <c r="M253" s="288" t="s">
        <v>1</v>
      </c>
      <c r="N253" s="289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299</v>
      </c>
      <c r="AT253" s="240" t="s">
        <v>367</v>
      </c>
      <c r="AU253" s="240" t="s">
        <v>14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5080</v>
      </c>
    </row>
    <row r="254" s="13" customFormat="1">
      <c r="A254" s="13"/>
      <c r="B254" s="247"/>
      <c r="C254" s="248"/>
      <c r="D254" s="249" t="s">
        <v>233</v>
      </c>
      <c r="E254" s="250" t="s">
        <v>1</v>
      </c>
      <c r="F254" s="251" t="s">
        <v>5081</v>
      </c>
      <c r="G254" s="248"/>
      <c r="H254" s="250" t="s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233</v>
      </c>
      <c r="AU254" s="257" t="s">
        <v>14</v>
      </c>
      <c r="AV254" s="13" t="s">
        <v>87</v>
      </c>
      <c r="AW254" s="13" t="s">
        <v>35</v>
      </c>
      <c r="AX254" s="13" t="s">
        <v>80</v>
      </c>
      <c r="AY254" s="257" t="s">
        <v>222</v>
      </c>
    </row>
    <row r="255" s="14" customFormat="1">
      <c r="A255" s="14"/>
      <c r="B255" s="258"/>
      <c r="C255" s="259"/>
      <c r="D255" s="249" t="s">
        <v>233</v>
      </c>
      <c r="E255" s="260" t="s">
        <v>1</v>
      </c>
      <c r="F255" s="261" t="s">
        <v>1142</v>
      </c>
      <c r="G255" s="259"/>
      <c r="H255" s="262">
        <v>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233</v>
      </c>
      <c r="AU255" s="268" t="s">
        <v>14</v>
      </c>
      <c r="AV255" s="14" t="s">
        <v>89</v>
      </c>
      <c r="AW255" s="14" t="s">
        <v>35</v>
      </c>
      <c r="AX255" s="14" t="s">
        <v>80</v>
      </c>
      <c r="AY255" s="268" t="s">
        <v>222</v>
      </c>
    </row>
    <row r="256" s="15" customFormat="1">
      <c r="A256" s="15"/>
      <c r="B256" s="269"/>
      <c r="C256" s="270"/>
      <c r="D256" s="249" t="s">
        <v>233</v>
      </c>
      <c r="E256" s="271" t="s">
        <v>1</v>
      </c>
      <c r="F256" s="272" t="s">
        <v>242</v>
      </c>
      <c r="G256" s="270"/>
      <c r="H256" s="273">
        <v>1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233</v>
      </c>
      <c r="AU256" s="279" t="s">
        <v>14</v>
      </c>
      <c r="AV256" s="15" t="s">
        <v>114</v>
      </c>
      <c r="AW256" s="15" t="s">
        <v>35</v>
      </c>
      <c r="AX256" s="15" t="s">
        <v>87</v>
      </c>
      <c r="AY256" s="279" t="s">
        <v>222</v>
      </c>
    </row>
    <row r="257" s="2" customFormat="1" ht="24.15" customHeight="1">
      <c r="A257" s="40"/>
      <c r="B257" s="41"/>
      <c r="C257" s="229" t="s">
        <v>635</v>
      </c>
      <c r="D257" s="229" t="s">
        <v>225</v>
      </c>
      <c r="E257" s="230" t="s">
        <v>5082</v>
      </c>
      <c r="F257" s="231" t="s">
        <v>5083</v>
      </c>
      <c r="G257" s="232" t="s">
        <v>477</v>
      </c>
      <c r="H257" s="233">
        <v>3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114</v>
      </c>
      <c r="AT257" s="240" t="s">
        <v>225</v>
      </c>
      <c r="AU257" s="240" t="s">
        <v>14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114</v>
      </c>
      <c r="BM257" s="240" t="s">
        <v>5084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5085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14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4914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366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3" customFormat="1">
      <c r="A261" s="13"/>
      <c r="B261" s="247"/>
      <c r="C261" s="248"/>
      <c r="D261" s="249" t="s">
        <v>233</v>
      </c>
      <c r="E261" s="250" t="s">
        <v>1</v>
      </c>
      <c r="F261" s="251" t="s">
        <v>4915</v>
      </c>
      <c r="G261" s="248"/>
      <c r="H261" s="250" t="s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233</v>
      </c>
      <c r="AU261" s="257" t="s">
        <v>14</v>
      </c>
      <c r="AV261" s="13" t="s">
        <v>87</v>
      </c>
      <c r="AW261" s="13" t="s">
        <v>35</v>
      </c>
      <c r="AX261" s="13" t="s">
        <v>80</v>
      </c>
      <c r="AY261" s="257" t="s">
        <v>222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5086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995</v>
      </c>
      <c r="G263" s="259"/>
      <c r="H263" s="262">
        <v>3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89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3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2" customFormat="1" ht="16.5" customHeight="1">
      <c r="A265" s="40"/>
      <c r="B265" s="41"/>
      <c r="C265" s="280" t="s">
        <v>552</v>
      </c>
      <c r="D265" s="280" t="s">
        <v>367</v>
      </c>
      <c r="E265" s="281" t="s">
        <v>5087</v>
      </c>
      <c r="F265" s="282" t="s">
        <v>5088</v>
      </c>
      <c r="G265" s="283" t="s">
        <v>477</v>
      </c>
      <c r="H265" s="284">
        <v>1</v>
      </c>
      <c r="I265" s="285"/>
      <c r="J265" s="286">
        <f>ROUND(I265*H265,2)</f>
        <v>0</v>
      </c>
      <c r="K265" s="282" t="s">
        <v>1230</v>
      </c>
      <c r="L265" s="287"/>
      <c r="M265" s="288" t="s">
        <v>1</v>
      </c>
      <c r="N265" s="289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299</v>
      </c>
      <c r="AT265" s="240" t="s">
        <v>367</v>
      </c>
      <c r="AU265" s="240" t="s">
        <v>14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114</v>
      </c>
      <c r="BM265" s="240" t="s">
        <v>5089</v>
      </c>
    </row>
    <row r="266" s="13" customFormat="1">
      <c r="A266" s="13"/>
      <c r="B266" s="247"/>
      <c r="C266" s="248"/>
      <c r="D266" s="249" t="s">
        <v>233</v>
      </c>
      <c r="E266" s="250" t="s">
        <v>1</v>
      </c>
      <c r="F266" s="251" t="s">
        <v>5090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233</v>
      </c>
      <c r="AU266" s="257" t="s">
        <v>14</v>
      </c>
      <c r="AV266" s="13" t="s">
        <v>87</v>
      </c>
      <c r="AW266" s="13" t="s">
        <v>35</v>
      </c>
      <c r="AX266" s="13" t="s">
        <v>80</v>
      </c>
      <c r="AY266" s="257" t="s">
        <v>222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1142</v>
      </c>
      <c r="G267" s="259"/>
      <c r="H267" s="262">
        <v>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14</v>
      </c>
      <c r="AV267" s="14" t="s">
        <v>89</v>
      </c>
      <c r="AW267" s="14" t="s">
        <v>35</v>
      </c>
      <c r="AX267" s="14" t="s">
        <v>80</v>
      </c>
      <c r="AY267" s="268" t="s">
        <v>222</v>
      </c>
    </row>
    <row r="268" s="15" customFormat="1">
      <c r="A268" s="15"/>
      <c r="B268" s="269"/>
      <c r="C268" s="270"/>
      <c r="D268" s="249" t="s">
        <v>233</v>
      </c>
      <c r="E268" s="271" t="s">
        <v>1</v>
      </c>
      <c r="F268" s="272" t="s">
        <v>242</v>
      </c>
      <c r="G268" s="270"/>
      <c r="H268" s="273">
        <v>1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233</v>
      </c>
      <c r="AU268" s="279" t="s">
        <v>14</v>
      </c>
      <c r="AV268" s="15" t="s">
        <v>114</v>
      </c>
      <c r="AW268" s="15" t="s">
        <v>35</v>
      </c>
      <c r="AX268" s="15" t="s">
        <v>87</v>
      </c>
      <c r="AY268" s="279" t="s">
        <v>222</v>
      </c>
    </row>
    <row r="269" s="2" customFormat="1" ht="24.15" customHeight="1">
      <c r="A269" s="40"/>
      <c r="B269" s="41"/>
      <c r="C269" s="280" t="s">
        <v>657</v>
      </c>
      <c r="D269" s="280" t="s">
        <v>367</v>
      </c>
      <c r="E269" s="281" t="s">
        <v>5091</v>
      </c>
      <c r="F269" s="282" t="s">
        <v>5092</v>
      </c>
      <c r="G269" s="283" t="s">
        <v>477</v>
      </c>
      <c r="H269" s="284">
        <v>1</v>
      </c>
      <c r="I269" s="285"/>
      <c r="J269" s="286">
        <f>ROUND(I269*H269,2)</f>
        <v>0</v>
      </c>
      <c r="K269" s="282" t="s">
        <v>1230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299</v>
      </c>
      <c r="AT269" s="240" t="s">
        <v>367</v>
      </c>
      <c r="AU269" s="240" t="s">
        <v>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114</v>
      </c>
      <c r="BM269" s="240" t="s">
        <v>5093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5094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14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1142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14</v>
      </c>
      <c r="AV271" s="14" t="s">
        <v>89</v>
      </c>
      <c r="AW271" s="14" t="s">
        <v>35</v>
      </c>
      <c r="AX271" s="14" t="s">
        <v>80</v>
      </c>
      <c r="AY271" s="268" t="s">
        <v>222</v>
      </c>
    </row>
    <row r="272" s="15" customFormat="1">
      <c r="A272" s="15"/>
      <c r="B272" s="269"/>
      <c r="C272" s="270"/>
      <c r="D272" s="249" t="s">
        <v>233</v>
      </c>
      <c r="E272" s="271" t="s">
        <v>1</v>
      </c>
      <c r="F272" s="272" t="s">
        <v>242</v>
      </c>
      <c r="G272" s="270"/>
      <c r="H272" s="273">
        <v>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233</v>
      </c>
      <c r="AU272" s="279" t="s">
        <v>14</v>
      </c>
      <c r="AV272" s="15" t="s">
        <v>114</v>
      </c>
      <c r="AW272" s="15" t="s">
        <v>35</v>
      </c>
      <c r="AX272" s="15" t="s">
        <v>87</v>
      </c>
      <c r="AY272" s="279" t="s">
        <v>222</v>
      </c>
    </row>
    <row r="273" s="2" customFormat="1" ht="16.5" customHeight="1">
      <c r="A273" s="40"/>
      <c r="B273" s="41"/>
      <c r="C273" s="280" t="s">
        <v>558</v>
      </c>
      <c r="D273" s="280" t="s">
        <v>367</v>
      </c>
      <c r="E273" s="281" t="s">
        <v>5095</v>
      </c>
      <c r="F273" s="282" t="s">
        <v>5096</v>
      </c>
      <c r="G273" s="283" t="s">
        <v>477</v>
      </c>
      <c r="H273" s="284">
        <v>1</v>
      </c>
      <c r="I273" s="285"/>
      <c r="J273" s="286">
        <f>ROUND(I273*H273,2)</f>
        <v>0</v>
      </c>
      <c r="K273" s="282" t="s">
        <v>1230</v>
      </c>
      <c r="L273" s="287"/>
      <c r="M273" s="288" t="s">
        <v>1</v>
      </c>
      <c r="N273" s="289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299</v>
      </c>
      <c r="AT273" s="240" t="s">
        <v>367</v>
      </c>
      <c r="AU273" s="240" t="s">
        <v>14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114</v>
      </c>
      <c r="BM273" s="240" t="s">
        <v>5097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5098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4" customFormat="1">
      <c r="A275" s="14"/>
      <c r="B275" s="258"/>
      <c r="C275" s="259"/>
      <c r="D275" s="249" t="s">
        <v>233</v>
      </c>
      <c r="E275" s="260" t="s">
        <v>1</v>
      </c>
      <c r="F275" s="261" t="s">
        <v>1142</v>
      </c>
      <c r="G275" s="259"/>
      <c r="H275" s="262">
        <v>1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233</v>
      </c>
      <c r="AU275" s="268" t="s">
        <v>14</v>
      </c>
      <c r="AV275" s="14" t="s">
        <v>89</v>
      </c>
      <c r="AW275" s="14" t="s">
        <v>35</v>
      </c>
      <c r="AX275" s="14" t="s">
        <v>80</v>
      </c>
      <c r="AY275" s="268" t="s">
        <v>222</v>
      </c>
    </row>
    <row r="276" s="15" customFormat="1">
      <c r="A276" s="15"/>
      <c r="B276" s="269"/>
      <c r="C276" s="270"/>
      <c r="D276" s="249" t="s">
        <v>233</v>
      </c>
      <c r="E276" s="271" t="s">
        <v>1</v>
      </c>
      <c r="F276" s="272" t="s">
        <v>242</v>
      </c>
      <c r="G276" s="270"/>
      <c r="H276" s="273">
        <v>1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233</v>
      </c>
      <c r="AU276" s="279" t="s">
        <v>14</v>
      </c>
      <c r="AV276" s="15" t="s">
        <v>114</v>
      </c>
      <c r="AW276" s="15" t="s">
        <v>35</v>
      </c>
      <c r="AX276" s="15" t="s">
        <v>87</v>
      </c>
      <c r="AY276" s="279" t="s">
        <v>222</v>
      </c>
    </row>
    <row r="277" s="2" customFormat="1" ht="33" customHeight="1">
      <c r="A277" s="40"/>
      <c r="B277" s="41"/>
      <c r="C277" s="229" t="s">
        <v>681</v>
      </c>
      <c r="D277" s="229" t="s">
        <v>225</v>
      </c>
      <c r="E277" s="230" t="s">
        <v>5099</v>
      </c>
      <c r="F277" s="231" t="s">
        <v>5100</v>
      </c>
      <c r="G277" s="232" t="s">
        <v>477</v>
      </c>
      <c r="H277" s="233">
        <v>8</v>
      </c>
      <c r="I277" s="234"/>
      <c r="J277" s="235">
        <f>ROUND(I277*H277,2)</f>
        <v>0</v>
      </c>
      <c r="K277" s="231" t="s">
        <v>229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6.0000000000000002E-05</v>
      </c>
      <c r="R277" s="238">
        <f>Q277*H277</f>
        <v>0.00048000000000000001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114</v>
      </c>
      <c r="AT277" s="240" t="s">
        <v>225</v>
      </c>
      <c r="AU277" s="240" t="s">
        <v>14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114</v>
      </c>
      <c r="BM277" s="240" t="s">
        <v>5101</v>
      </c>
    </row>
    <row r="278" s="2" customFormat="1">
      <c r="A278" s="40"/>
      <c r="B278" s="41"/>
      <c r="C278" s="42"/>
      <c r="D278" s="242" t="s">
        <v>231</v>
      </c>
      <c r="E278" s="42"/>
      <c r="F278" s="243" t="s">
        <v>5102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231</v>
      </c>
      <c r="AU278" s="19" t="s">
        <v>14</v>
      </c>
    </row>
    <row r="279" s="14" customFormat="1">
      <c r="A279" s="14"/>
      <c r="B279" s="258"/>
      <c r="C279" s="259"/>
      <c r="D279" s="249" t="s">
        <v>233</v>
      </c>
      <c r="E279" s="260" t="s">
        <v>1</v>
      </c>
      <c r="F279" s="261" t="s">
        <v>5103</v>
      </c>
      <c r="G279" s="259"/>
      <c r="H279" s="262">
        <v>8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233</v>
      </c>
      <c r="AU279" s="268" t="s">
        <v>14</v>
      </c>
      <c r="AV279" s="14" t="s">
        <v>89</v>
      </c>
      <c r="AW279" s="14" t="s">
        <v>35</v>
      </c>
      <c r="AX279" s="14" t="s">
        <v>80</v>
      </c>
      <c r="AY279" s="268" t="s">
        <v>222</v>
      </c>
    </row>
    <row r="280" s="15" customFormat="1">
      <c r="A280" s="15"/>
      <c r="B280" s="269"/>
      <c r="C280" s="270"/>
      <c r="D280" s="249" t="s">
        <v>233</v>
      </c>
      <c r="E280" s="271" t="s">
        <v>1</v>
      </c>
      <c r="F280" s="272" t="s">
        <v>242</v>
      </c>
      <c r="G280" s="270"/>
      <c r="H280" s="273">
        <v>8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233</v>
      </c>
      <c r="AU280" s="279" t="s">
        <v>14</v>
      </c>
      <c r="AV280" s="15" t="s">
        <v>114</v>
      </c>
      <c r="AW280" s="15" t="s">
        <v>35</v>
      </c>
      <c r="AX280" s="15" t="s">
        <v>87</v>
      </c>
      <c r="AY280" s="279" t="s">
        <v>222</v>
      </c>
    </row>
    <row r="281" s="2" customFormat="1" ht="21.75" customHeight="1">
      <c r="A281" s="40"/>
      <c r="B281" s="41"/>
      <c r="C281" s="280" t="s">
        <v>569</v>
      </c>
      <c r="D281" s="280" t="s">
        <v>367</v>
      </c>
      <c r="E281" s="281" t="s">
        <v>5104</v>
      </c>
      <c r="F281" s="282" t="s">
        <v>5105</v>
      </c>
      <c r="G281" s="283" t="s">
        <v>477</v>
      </c>
      <c r="H281" s="284">
        <v>16</v>
      </c>
      <c r="I281" s="285"/>
      <c r="J281" s="286">
        <f>ROUND(I281*H281,2)</f>
        <v>0</v>
      </c>
      <c r="K281" s="282" t="s">
        <v>229</v>
      </c>
      <c r="L281" s="287"/>
      <c r="M281" s="288" t="s">
        <v>1</v>
      </c>
      <c r="N281" s="289" t="s">
        <v>45</v>
      </c>
      <c r="O281" s="93"/>
      <c r="P281" s="238">
        <f>O281*H281</f>
        <v>0</v>
      </c>
      <c r="Q281" s="238">
        <v>0.0070899999999999999</v>
      </c>
      <c r="R281" s="238">
        <f>Q281*H281</f>
        <v>0.11344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299</v>
      </c>
      <c r="AT281" s="240" t="s">
        <v>367</v>
      </c>
      <c r="AU281" s="240" t="s">
        <v>14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114</v>
      </c>
      <c r="BM281" s="240" t="s">
        <v>5106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5107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5108</v>
      </c>
      <c r="G283" s="259"/>
      <c r="H283" s="262">
        <v>12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14</v>
      </c>
      <c r="AV283" s="14" t="s">
        <v>89</v>
      </c>
      <c r="AW283" s="14" t="s">
        <v>35</v>
      </c>
      <c r="AX283" s="14" t="s">
        <v>80</v>
      </c>
      <c r="AY283" s="268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5109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1559</v>
      </c>
      <c r="G285" s="259"/>
      <c r="H285" s="262">
        <v>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89</v>
      </c>
      <c r="AW285" s="14" t="s">
        <v>35</v>
      </c>
      <c r="AX285" s="14" t="s">
        <v>80</v>
      </c>
      <c r="AY285" s="268" t="s">
        <v>222</v>
      </c>
    </row>
    <row r="286" s="15" customFormat="1">
      <c r="A286" s="15"/>
      <c r="B286" s="269"/>
      <c r="C286" s="270"/>
      <c r="D286" s="249" t="s">
        <v>233</v>
      </c>
      <c r="E286" s="271" t="s">
        <v>1</v>
      </c>
      <c r="F286" s="272" t="s">
        <v>242</v>
      </c>
      <c r="G286" s="270"/>
      <c r="H286" s="273">
        <v>16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233</v>
      </c>
      <c r="AU286" s="279" t="s">
        <v>14</v>
      </c>
      <c r="AV286" s="15" t="s">
        <v>114</v>
      </c>
      <c r="AW286" s="15" t="s">
        <v>35</v>
      </c>
      <c r="AX286" s="15" t="s">
        <v>87</v>
      </c>
      <c r="AY286" s="279" t="s">
        <v>222</v>
      </c>
    </row>
    <row r="287" s="2" customFormat="1" ht="24.15" customHeight="1">
      <c r="A287" s="40"/>
      <c r="B287" s="41"/>
      <c r="C287" s="229" t="s">
        <v>696</v>
      </c>
      <c r="D287" s="229" t="s">
        <v>225</v>
      </c>
      <c r="E287" s="230" t="s">
        <v>5110</v>
      </c>
      <c r="F287" s="231" t="s">
        <v>5111</v>
      </c>
      <c r="G287" s="232" t="s">
        <v>477</v>
      </c>
      <c r="H287" s="233">
        <v>4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114</v>
      </c>
      <c r="AT287" s="240" t="s">
        <v>225</v>
      </c>
      <c r="AU287" s="240" t="s">
        <v>14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114</v>
      </c>
      <c r="BM287" s="240" t="s">
        <v>5112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5113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14</v>
      </c>
    </row>
    <row r="289" s="2" customFormat="1" ht="16.5" customHeight="1">
      <c r="A289" s="40"/>
      <c r="B289" s="41"/>
      <c r="C289" s="280" t="s">
        <v>576</v>
      </c>
      <c r="D289" s="280" t="s">
        <v>367</v>
      </c>
      <c r="E289" s="281" t="s">
        <v>5114</v>
      </c>
      <c r="F289" s="282" t="s">
        <v>5115</v>
      </c>
      <c r="G289" s="283" t="s">
        <v>329</v>
      </c>
      <c r="H289" s="284">
        <v>0.0080000000000000002</v>
      </c>
      <c r="I289" s="285"/>
      <c r="J289" s="286">
        <f>ROUND(I289*H289,2)</f>
        <v>0</v>
      </c>
      <c r="K289" s="282" t="s">
        <v>229</v>
      </c>
      <c r="L289" s="287"/>
      <c r="M289" s="288" t="s">
        <v>1</v>
      </c>
      <c r="N289" s="289" t="s">
        <v>45</v>
      </c>
      <c r="O289" s="93"/>
      <c r="P289" s="238">
        <f>O289*H289</f>
        <v>0</v>
      </c>
      <c r="Q289" s="238">
        <v>1</v>
      </c>
      <c r="R289" s="238">
        <f>Q289*H289</f>
        <v>0.0080000000000000002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299</v>
      </c>
      <c r="AT289" s="240" t="s">
        <v>367</v>
      </c>
      <c r="AU289" s="240" t="s">
        <v>14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5116</v>
      </c>
    </row>
    <row r="290" s="14" customFormat="1">
      <c r="A290" s="14"/>
      <c r="B290" s="258"/>
      <c r="C290" s="259"/>
      <c r="D290" s="249" t="s">
        <v>233</v>
      </c>
      <c r="E290" s="259"/>
      <c r="F290" s="261" t="s">
        <v>5117</v>
      </c>
      <c r="G290" s="259"/>
      <c r="H290" s="262">
        <v>0.0080000000000000002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14</v>
      </c>
      <c r="AV290" s="14" t="s">
        <v>89</v>
      </c>
      <c r="AW290" s="14" t="s">
        <v>4</v>
      </c>
      <c r="AX290" s="14" t="s">
        <v>87</v>
      </c>
      <c r="AY290" s="268" t="s">
        <v>222</v>
      </c>
    </row>
    <row r="291" s="2" customFormat="1" ht="24.15" customHeight="1">
      <c r="A291" s="40"/>
      <c r="B291" s="41"/>
      <c r="C291" s="229" t="s">
        <v>655</v>
      </c>
      <c r="D291" s="229" t="s">
        <v>225</v>
      </c>
      <c r="E291" s="230" t="s">
        <v>5118</v>
      </c>
      <c r="F291" s="231" t="s">
        <v>5119</v>
      </c>
      <c r="G291" s="232" t="s">
        <v>228</v>
      </c>
      <c r="H291" s="233">
        <v>7.7999999999999998</v>
      </c>
      <c r="I291" s="234"/>
      <c r="J291" s="235">
        <f>ROUND(I291*H291,2)</f>
        <v>0</v>
      </c>
      <c r="K291" s="231" t="s">
        <v>229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0.00036000000000000002</v>
      </c>
      <c r="R291" s="238">
        <f>Q291*H291</f>
        <v>0.0028080000000000002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114</v>
      </c>
      <c r="AT291" s="240" t="s">
        <v>225</v>
      </c>
      <c r="AU291" s="240" t="s">
        <v>14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5120</v>
      </c>
    </row>
    <row r="292" s="2" customFormat="1">
      <c r="A292" s="40"/>
      <c r="B292" s="41"/>
      <c r="C292" s="42"/>
      <c r="D292" s="242" t="s">
        <v>231</v>
      </c>
      <c r="E292" s="42"/>
      <c r="F292" s="243" t="s">
        <v>5121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231</v>
      </c>
      <c r="AU292" s="19" t="s">
        <v>14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5122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5123</v>
      </c>
      <c r="G294" s="259"/>
      <c r="H294" s="262">
        <v>6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14</v>
      </c>
      <c r="AV294" s="14" t="s">
        <v>89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5124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5125</v>
      </c>
      <c r="G296" s="259"/>
      <c r="H296" s="262">
        <v>1.8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7.7999999999999998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14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24.15" customHeight="1">
      <c r="A298" s="40"/>
      <c r="B298" s="41"/>
      <c r="C298" s="229" t="s">
        <v>602</v>
      </c>
      <c r="D298" s="229" t="s">
        <v>225</v>
      </c>
      <c r="E298" s="230" t="s">
        <v>5126</v>
      </c>
      <c r="F298" s="231" t="s">
        <v>5127</v>
      </c>
      <c r="G298" s="232" t="s">
        <v>228</v>
      </c>
      <c r="H298" s="233">
        <v>1.5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3.0000000000000001E-05</v>
      </c>
      <c r="R298" s="238">
        <f>Q298*H298</f>
        <v>4.5000000000000003E-05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114</v>
      </c>
      <c r="AT298" s="240" t="s">
        <v>225</v>
      </c>
      <c r="AU298" s="240" t="s">
        <v>14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114</v>
      </c>
      <c r="BM298" s="240" t="s">
        <v>5128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5129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14</v>
      </c>
    </row>
    <row r="300" s="2" customFormat="1" ht="16.5" customHeight="1">
      <c r="A300" s="40"/>
      <c r="B300" s="41"/>
      <c r="C300" s="280" t="s">
        <v>717</v>
      </c>
      <c r="D300" s="280" t="s">
        <v>367</v>
      </c>
      <c r="E300" s="281" t="s">
        <v>5130</v>
      </c>
      <c r="F300" s="282" t="s">
        <v>5131</v>
      </c>
      <c r="G300" s="283" t="s">
        <v>228</v>
      </c>
      <c r="H300" s="284">
        <v>1.6499999999999999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0.00050000000000000001</v>
      </c>
      <c r="R300" s="238">
        <f>Q300*H300</f>
        <v>0.000825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299</v>
      </c>
      <c r="AT300" s="240" t="s">
        <v>367</v>
      </c>
      <c r="AU300" s="240" t="s">
        <v>14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5132</v>
      </c>
    </row>
    <row r="301" s="14" customFormat="1">
      <c r="A301" s="14"/>
      <c r="B301" s="258"/>
      <c r="C301" s="259"/>
      <c r="D301" s="249" t="s">
        <v>233</v>
      </c>
      <c r="E301" s="259"/>
      <c r="F301" s="261" t="s">
        <v>5133</v>
      </c>
      <c r="G301" s="259"/>
      <c r="H301" s="262">
        <v>1.6499999999999999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233</v>
      </c>
      <c r="AU301" s="268" t="s">
        <v>14</v>
      </c>
      <c r="AV301" s="14" t="s">
        <v>89</v>
      </c>
      <c r="AW301" s="14" t="s">
        <v>4</v>
      </c>
      <c r="AX301" s="14" t="s">
        <v>87</v>
      </c>
      <c r="AY301" s="268" t="s">
        <v>222</v>
      </c>
    </row>
    <row r="302" s="2" customFormat="1" ht="24.15" customHeight="1">
      <c r="A302" s="40"/>
      <c r="B302" s="41"/>
      <c r="C302" s="229" t="s">
        <v>611</v>
      </c>
      <c r="D302" s="229" t="s">
        <v>225</v>
      </c>
      <c r="E302" s="230" t="s">
        <v>5134</v>
      </c>
      <c r="F302" s="231" t="s">
        <v>5135</v>
      </c>
      <c r="G302" s="232" t="s">
        <v>477</v>
      </c>
      <c r="H302" s="233">
        <v>4</v>
      </c>
      <c r="I302" s="234"/>
      <c r="J302" s="235">
        <f>ROUND(I302*H302,2)</f>
        <v>0</v>
      </c>
      <c r="K302" s="231" t="s">
        <v>229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114</v>
      </c>
      <c r="AT302" s="240" t="s">
        <v>225</v>
      </c>
      <c r="AU302" s="240" t="s">
        <v>14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5136</v>
      </c>
    </row>
    <row r="303" s="2" customFormat="1">
      <c r="A303" s="40"/>
      <c r="B303" s="41"/>
      <c r="C303" s="42"/>
      <c r="D303" s="242" t="s">
        <v>231</v>
      </c>
      <c r="E303" s="42"/>
      <c r="F303" s="243" t="s">
        <v>5137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231</v>
      </c>
      <c r="AU303" s="19" t="s">
        <v>14</v>
      </c>
    </row>
    <row r="304" s="2" customFormat="1" ht="24.15" customHeight="1">
      <c r="A304" s="40"/>
      <c r="B304" s="41"/>
      <c r="C304" s="229" t="s">
        <v>726</v>
      </c>
      <c r="D304" s="229" t="s">
        <v>225</v>
      </c>
      <c r="E304" s="230" t="s">
        <v>5138</v>
      </c>
      <c r="F304" s="231" t="s">
        <v>5139</v>
      </c>
      <c r="G304" s="232" t="s">
        <v>477</v>
      </c>
      <c r="H304" s="233">
        <v>4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114</v>
      </c>
      <c r="AT304" s="240" t="s">
        <v>225</v>
      </c>
      <c r="AU304" s="240" t="s">
        <v>14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114</v>
      </c>
      <c r="BM304" s="240" t="s">
        <v>5140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5141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14</v>
      </c>
    </row>
    <row r="306" s="2" customFormat="1" ht="24.15" customHeight="1">
      <c r="A306" s="40"/>
      <c r="B306" s="41"/>
      <c r="C306" s="280" t="s">
        <v>618</v>
      </c>
      <c r="D306" s="280" t="s">
        <v>367</v>
      </c>
      <c r="E306" s="281" t="s">
        <v>5142</v>
      </c>
      <c r="F306" s="282" t="s">
        <v>5143</v>
      </c>
      <c r="G306" s="283" t="s">
        <v>477</v>
      </c>
      <c r="H306" s="284">
        <v>4</v>
      </c>
      <c r="I306" s="285"/>
      <c r="J306" s="286">
        <f>ROUND(I306*H306,2)</f>
        <v>0</v>
      </c>
      <c r="K306" s="282" t="s">
        <v>229</v>
      </c>
      <c r="L306" s="287"/>
      <c r="M306" s="288" t="s">
        <v>1</v>
      </c>
      <c r="N306" s="289" t="s">
        <v>45</v>
      </c>
      <c r="O306" s="93"/>
      <c r="P306" s="238">
        <f>O306*H306</f>
        <v>0</v>
      </c>
      <c r="Q306" s="238">
        <v>0.00069999999999999999</v>
      </c>
      <c r="R306" s="238">
        <f>Q306*H306</f>
        <v>0.0028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299</v>
      </c>
      <c r="AT306" s="240" t="s">
        <v>367</v>
      </c>
      <c r="AU306" s="240" t="s">
        <v>14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114</v>
      </c>
      <c r="BM306" s="240" t="s">
        <v>5144</v>
      </c>
    </row>
    <row r="307" s="2" customFormat="1" ht="33" customHeight="1">
      <c r="A307" s="40"/>
      <c r="B307" s="41"/>
      <c r="C307" s="229" t="s">
        <v>739</v>
      </c>
      <c r="D307" s="229" t="s">
        <v>225</v>
      </c>
      <c r="E307" s="230" t="s">
        <v>398</v>
      </c>
      <c r="F307" s="231" t="s">
        <v>399</v>
      </c>
      <c r="G307" s="232" t="s">
        <v>228</v>
      </c>
      <c r="H307" s="233">
        <v>88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114</v>
      </c>
      <c r="AT307" s="240" t="s">
        <v>225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5145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401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4909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360</v>
      </c>
      <c r="G310" s="259"/>
      <c r="H310" s="262">
        <v>88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89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88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4.15" customHeight="1">
      <c r="A312" s="40"/>
      <c r="B312" s="41"/>
      <c r="C312" s="229" t="s">
        <v>631</v>
      </c>
      <c r="D312" s="229" t="s">
        <v>225</v>
      </c>
      <c r="E312" s="230" t="s">
        <v>5146</v>
      </c>
      <c r="F312" s="231" t="s">
        <v>5147</v>
      </c>
      <c r="G312" s="232" t="s">
        <v>247</v>
      </c>
      <c r="H312" s="233">
        <v>2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114</v>
      </c>
      <c r="AT312" s="240" t="s">
        <v>225</v>
      </c>
      <c r="AU312" s="240" t="s">
        <v>14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114</v>
      </c>
      <c r="BM312" s="240" t="s">
        <v>5148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5149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14</v>
      </c>
    </row>
    <row r="314" s="2" customFormat="1" ht="16.5" customHeight="1">
      <c r="A314" s="40"/>
      <c r="B314" s="41"/>
      <c r="C314" s="280" t="s">
        <v>752</v>
      </c>
      <c r="D314" s="280" t="s">
        <v>367</v>
      </c>
      <c r="E314" s="281" t="s">
        <v>5150</v>
      </c>
      <c r="F314" s="282" t="s">
        <v>5151</v>
      </c>
      <c r="G314" s="283" t="s">
        <v>370</v>
      </c>
      <c r="H314" s="284">
        <v>2</v>
      </c>
      <c r="I314" s="285"/>
      <c r="J314" s="286">
        <f>ROUND(I314*H314,2)</f>
        <v>0</v>
      </c>
      <c r="K314" s="282" t="s">
        <v>229</v>
      </c>
      <c r="L314" s="287"/>
      <c r="M314" s="288" t="s">
        <v>1</v>
      </c>
      <c r="N314" s="289" t="s">
        <v>45</v>
      </c>
      <c r="O314" s="93"/>
      <c r="P314" s="238">
        <f>O314*H314</f>
        <v>0</v>
      </c>
      <c r="Q314" s="238">
        <v>0.001</v>
      </c>
      <c r="R314" s="238">
        <f>Q314*H314</f>
        <v>0.002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299</v>
      </c>
      <c r="AT314" s="240" t="s">
        <v>367</v>
      </c>
      <c r="AU314" s="240" t="s">
        <v>14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114</v>
      </c>
      <c r="BM314" s="240" t="s">
        <v>5152</v>
      </c>
    </row>
    <row r="315" s="2" customFormat="1" ht="24.15" customHeight="1">
      <c r="A315" s="40"/>
      <c r="B315" s="41"/>
      <c r="C315" s="229" t="s">
        <v>638</v>
      </c>
      <c r="D315" s="229" t="s">
        <v>225</v>
      </c>
      <c r="E315" s="230" t="s">
        <v>5153</v>
      </c>
      <c r="F315" s="231" t="s">
        <v>5154</v>
      </c>
      <c r="G315" s="232" t="s">
        <v>228</v>
      </c>
      <c r="H315" s="233">
        <v>92</v>
      </c>
      <c r="I315" s="234"/>
      <c r="J315" s="235">
        <f>ROUND(I315*H315,2)</f>
        <v>0</v>
      </c>
      <c r="K315" s="231" t="s">
        <v>229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114</v>
      </c>
      <c r="AT315" s="240" t="s">
        <v>225</v>
      </c>
      <c r="AU315" s="240" t="s">
        <v>14</v>
      </c>
      <c r="AY315" s="19" t="s">
        <v>222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87</v>
      </c>
      <c r="BK315" s="241">
        <f>ROUND(I315*H315,2)</f>
        <v>0</v>
      </c>
      <c r="BL315" s="19" t="s">
        <v>114</v>
      </c>
      <c r="BM315" s="240" t="s">
        <v>5155</v>
      </c>
    </row>
    <row r="316" s="2" customFormat="1">
      <c r="A316" s="40"/>
      <c r="B316" s="41"/>
      <c r="C316" s="42"/>
      <c r="D316" s="242" t="s">
        <v>231</v>
      </c>
      <c r="E316" s="42"/>
      <c r="F316" s="243" t="s">
        <v>5156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231</v>
      </c>
      <c r="AU316" s="19" t="s">
        <v>14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4915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1559</v>
      </c>
      <c r="G318" s="259"/>
      <c r="H318" s="262">
        <v>4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14</v>
      </c>
      <c r="AV318" s="14" t="s">
        <v>89</v>
      </c>
      <c r="AW318" s="14" t="s">
        <v>35</v>
      </c>
      <c r="AX318" s="14" t="s">
        <v>80</v>
      </c>
      <c r="AY318" s="268" t="s">
        <v>222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4951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14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360</v>
      </c>
      <c r="G320" s="259"/>
      <c r="H320" s="262">
        <v>88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14</v>
      </c>
      <c r="AV320" s="14" t="s">
        <v>89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92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14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16.5" customHeight="1">
      <c r="A322" s="40"/>
      <c r="B322" s="41"/>
      <c r="C322" s="280" t="s">
        <v>763</v>
      </c>
      <c r="D322" s="280" t="s">
        <v>367</v>
      </c>
      <c r="E322" s="281" t="s">
        <v>5157</v>
      </c>
      <c r="F322" s="282" t="s">
        <v>5158</v>
      </c>
      <c r="G322" s="283" t="s">
        <v>247</v>
      </c>
      <c r="H322" s="284">
        <v>14.076000000000001</v>
      </c>
      <c r="I322" s="285"/>
      <c r="J322" s="286">
        <f>ROUND(I322*H322,2)</f>
        <v>0</v>
      </c>
      <c r="K322" s="282" t="s">
        <v>229</v>
      </c>
      <c r="L322" s="287"/>
      <c r="M322" s="288" t="s">
        <v>1</v>
      </c>
      <c r="N322" s="289" t="s">
        <v>45</v>
      </c>
      <c r="O322" s="93"/>
      <c r="P322" s="238">
        <f>O322*H322</f>
        <v>0</v>
      </c>
      <c r="Q322" s="238">
        <v>0.20000000000000001</v>
      </c>
      <c r="R322" s="238">
        <f>Q322*H322</f>
        <v>2.8152000000000004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299</v>
      </c>
      <c r="AT322" s="240" t="s">
        <v>367</v>
      </c>
      <c r="AU322" s="240" t="s">
        <v>14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114</v>
      </c>
      <c r="BM322" s="240" t="s">
        <v>5159</v>
      </c>
    </row>
    <row r="323" s="14" customFormat="1">
      <c r="A323" s="14"/>
      <c r="B323" s="258"/>
      <c r="C323" s="259"/>
      <c r="D323" s="249" t="s">
        <v>233</v>
      </c>
      <c r="E323" s="259"/>
      <c r="F323" s="261" t="s">
        <v>5160</v>
      </c>
      <c r="G323" s="259"/>
      <c r="H323" s="262">
        <v>14.076000000000001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233</v>
      </c>
      <c r="AU323" s="268" t="s">
        <v>14</v>
      </c>
      <c r="AV323" s="14" t="s">
        <v>89</v>
      </c>
      <c r="AW323" s="14" t="s">
        <v>4</v>
      </c>
      <c r="AX323" s="14" t="s">
        <v>87</v>
      </c>
      <c r="AY323" s="268" t="s">
        <v>222</v>
      </c>
    </row>
    <row r="324" s="2" customFormat="1" ht="21.75" customHeight="1">
      <c r="A324" s="40"/>
      <c r="B324" s="41"/>
      <c r="C324" s="229" t="s">
        <v>643</v>
      </c>
      <c r="D324" s="229" t="s">
        <v>225</v>
      </c>
      <c r="E324" s="230" t="s">
        <v>5161</v>
      </c>
      <c r="F324" s="231" t="s">
        <v>5162</v>
      </c>
      <c r="G324" s="232" t="s">
        <v>1198</v>
      </c>
      <c r="H324" s="233">
        <v>3</v>
      </c>
      <c r="I324" s="234"/>
      <c r="J324" s="235">
        <f>ROUND(I324*H324,2)</f>
        <v>0</v>
      </c>
      <c r="K324" s="231" t="s">
        <v>229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1199</v>
      </c>
      <c r="AT324" s="240" t="s">
        <v>225</v>
      </c>
      <c r="AU324" s="240" t="s">
        <v>14</v>
      </c>
      <c r="AY324" s="19" t="s">
        <v>222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87</v>
      </c>
      <c r="BK324" s="241">
        <f>ROUND(I324*H324,2)</f>
        <v>0</v>
      </c>
      <c r="BL324" s="19" t="s">
        <v>1199</v>
      </c>
      <c r="BM324" s="240" t="s">
        <v>5163</v>
      </c>
    </row>
    <row r="325" s="2" customFormat="1">
      <c r="A325" s="40"/>
      <c r="B325" s="41"/>
      <c r="C325" s="42"/>
      <c r="D325" s="242" t="s">
        <v>231</v>
      </c>
      <c r="E325" s="42"/>
      <c r="F325" s="243" t="s">
        <v>5164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231</v>
      </c>
      <c r="AU325" s="19" t="s">
        <v>14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5165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14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3" customFormat="1">
      <c r="A327" s="13"/>
      <c r="B327" s="247"/>
      <c r="C327" s="248"/>
      <c r="D327" s="249" t="s">
        <v>233</v>
      </c>
      <c r="E327" s="250" t="s">
        <v>1</v>
      </c>
      <c r="F327" s="251" t="s">
        <v>4344</v>
      </c>
      <c r="G327" s="248"/>
      <c r="H327" s="250" t="s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233</v>
      </c>
      <c r="AU327" s="257" t="s">
        <v>14</v>
      </c>
      <c r="AV327" s="13" t="s">
        <v>87</v>
      </c>
      <c r="AW327" s="13" t="s">
        <v>35</v>
      </c>
      <c r="AX327" s="13" t="s">
        <v>80</v>
      </c>
      <c r="AY327" s="257" t="s">
        <v>222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995</v>
      </c>
      <c r="G328" s="259"/>
      <c r="H328" s="262">
        <v>3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14</v>
      </c>
      <c r="AV328" s="14" t="s">
        <v>89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3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14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80" t="s">
        <v>777</v>
      </c>
      <c r="D330" s="280" t="s">
        <v>367</v>
      </c>
      <c r="E330" s="281" t="s">
        <v>5166</v>
      </c>
      <c r="F330" s="282" t="s">
        <v>5165</v>
      </c>
      <c r="G330" s="283" t="s">
        <v>526</v>
      </c>
      <c r="H330" s="284">
        <v>23.32</v>
      </c>
      <c r="I330" s="285"/>
      <c r="J330" s="286">
        <f>ROUND(I330*H330,2)</f>
        <v>0</v>
      </c>
      <c r="K330" s="282" t="s">
        <v>1230</v>
      </c>
      <c r="L330" s="287"/>
      <c r="M330" s="288" t="s">
        <v>1</v>
      </c>
      <c r="N330" s="289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299</v>
      </c>
      <c r="AT330" s="240" t="s">
        <v>367</v>
      </c>
      <c r="AU330" s="240" t="s">
        <v>14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5167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5168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5169</v>
      </c>
      <c r="G332" s="259"/>
      <c r="H332" s="262">
        <v>23.32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89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23.32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12" customFormat="1" ht="22.8" customHeight="1">
      <c r="A334" s="12"/>
      <c r="B334" s="213"/>
      <c r="C334" s="214"/>
      <c r="D334" s="215" t="s">
        <v>79</v>
      </c>
      <c r="E334" s="227" t="s">
        <v>305</v>
      </c>
      <c r="F334" s="227" t="s">
        <v>920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P335</f>
        <v>0</v>
      </c>
      <c r="Q334" s="221"/>
      <c r="R334" s="222">
        <f>R335</f>
        <v>0</v>
      </c>
      <c r="S334" s="221"/>
      <c r="T334" s="22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87</v>
      </c>
      <c r="AT334" s="225" t="s">
        <v>79</v>
      </c>
      <c r="AU334" s="225" t="s">
        <v>87</v>
      </c>
      <c r="AY334" s="224" t="s">
        <v>222</v>
      </c>
      <c r="BK334" s="226">
        <f>BK335</f>
        <v>0</v>
      </c>
    </row>
    <row r="335" s="12" customFormat="1" ht="20.88" customHeight="1">
      <c r="A335" s="12"/>
      <c r="B335" s="213"/>
      <c r="C335" s="214"/>
      <c r="D335" s="215" t="s">
        <v>79</v>
      </c>
      <c r="E335" s="227" t="s">
        <v>990</v>
      </c>
      <c r="F335" s="227" t="s">
        <v>1000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0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87</v>
      </c>
      <c r="AT335" s="225" t="s">
        <v>79</v>
      </c>
      <c r="AU335" s="225" t="s">
        <v>89</v>
      </c>
      <c r="AY335" s="224" t="s">
        <v>222</v>
      </c>
      <c r="BK335" s="226">
        <f>BK336</f>
        <v>0</v>
      </c>
    </row>
    <row r="336" s="17" customFormat="1" ht="20.88" customHeight="1">
      <c r="A336" s="17"/>
      <c r="B336" s="301"/>
      <c r="C336" s="302"/>
      <c r="D336" s="303" t="s">
        <v>79</v>
      </c>
      <c r="E336" s="303" t="s">
        <v>1001</v>
      </c>
      <c r="F336" s="303" t="s">
        <v>1002</v>
      </c>
      <c r="G336" s="302"/>
      <c r="H336" s="302"/>
      <c r="I336" s="304"/>
      <c r="J336" s="305">
        <f>BK336</f>
        <v>0</v>
      </c>
      <c r="K336" s="302"/>
      <c r="L336" s="306"/>
      <c r="M336" s="307"/>
      <c r="N336" s="308"/>
      <c r="O336" s="308"/>
      <c r="P336" s="309">
        <f>SUM(P337:P338)</f>
        <v>0</v>
      </c>
      <c r="Q336" s="308"/>
      <c r="R336" s="309">
        <f>SUM(R337:R338)</f>
        <v>0</v>
      </c>
      <c r="S336" s="308"/>
      <c r="T336" s="310">
        <f>SUM(T337:T338)</f>
        <v>0</v>
      </c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R336" s="311" t="s">
        <v>87</v>
      </c>
      <c r="AT336" s="312" t="s">
        <v>79</v>
      </c>
      <c r="AU336" s="312" t="s">
        <v>14</v>
      </c>
      <c r="AY336" s="311" t="s">
        <v>222</v>
      </c>
      <c r="BK336" s="313">
        <f>SUM(BK337:BK338)</f>
        <v>0</v>
      </c>
    </row>
    <row r="337" s="2" customFormat="1" ht="24.15" customHeight="1">
      <c r="A337" s="40"/>
      <c r="B337" s="41"/>
      <c r="C337" s="229" t="s">
        <v>660</v>
      </c>
      <c r="D337" s="229" t="s">
        <v>225</v>
      </c>
      <c r="E337" s="230" t="s">
        <v>5170</v>
      </c>
      <c r="F337" s="231" t="s">
        <v>5171</v>
      </c>
      <c r="G337" s="232" t="s">
        <v>329</v>
      </c>
      <c r="H337" s="233">
        <v>2.9460000000000002</v>
      </c>
      <c r="I337" s="234"/>
      <c r="J337" s="235">
        <f>ROUND(I337*H337,2)</f>
        <v>0</v>
      </c>
      <c r="K337" s="231" t="s">
        <v>229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114</v>
      </c>
      <c r="AT337" s="240" t="s">
        <v>225</v>
      </c>
      <c r="AU337" s="240" t="s">
        <v>114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5172</v>
      </c>
    </row>
    <row r="338" s="2" customFormat="1">
      <c r="A338" s="40"/>
      <c r="B338" s="41"/>
      <c r="C338" s="42"/>
      <c r="D338" s="242" t="s">
        <v>231</v>
      </c>
      <c r="E338" s="42"/>
      <c r="F338" s="243" t="s">
        <v>5173</v>
      </c>
      <c r="G338" s="42"/>
      <c r="H338" s="42"/>
      <c r="I338" s="244"/>
      <c r="J338" s="42"/>
      <c r="K338" s="42"/>
      <c r="L338" s="46"/>
      <c r="M338" s="318"/>
      <c r="N338" s="319"/>
      <c r="O338" s="320"/>
      <c r="P338" s="320"/>
      <c r="Q338" s="320"/>
      <c r="R338" s="320"/>
      <c r="S338" s="320"/>
      <c r="T338" s="321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231</v>
      </c>
      <c r="AU338" s="19" t="s">
        <v>114</v>
      </c>
    </row>
    <row r="339" s="2" customFormat="1" ht="6.96" customHeight="1">
      <c r="A339" s="40"/>
      <c r="B339" s="68"/>
      <c r="C339" s="69"/>
      <c r="D339" s="69"/>
      <c r="E339" s="69"/>
      <c r="F339" s="69"/>
      <c r="G339" s="69"/>
      <c r="H339" s="69"/>
      <c r="I339" s="69"/>
      <c r="J339" s="69"/>
      <c r="K339" s="69"/>
      <c r="L339" s="46"/>
      <c r="M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</sheetData>
  <sheetProtection sheet="1" autoFilter="0" formatColumns="0" formatRows="0" objects="1" scenarios="1" spinCount="100000" saltValue="VsHIVrgPi0vdrAFuYmdNGucEzw26XtaJFRgEX/yTwhk6ZHZz2sK+ZSXrETvVJvsiPd1QF9+WAdobOL83/O+xPw==" hashValue="ZUFuSBLC2RgyI3fMHyDBTCPFTwBmNLx8ieMgVXojWmzndwr5JCaljiKXR/NxbHX2d70LFaNWzut7usZ2kYLbhw==" algorithmName="SHA-512" password="CC35"/>
  <autoFilter ref="C124:K3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9005121"/>
    <hyperlink ref="F135" r:id="rId2" display="https://podminky.urs.cz/item/CS_URS_2024_01/119005151"/>
    <hyperlink ref="F144" r:id="rId3" display="https://podminky.urs.cz/item/CS_URS_2024_01/162211311"/>
    <hyperlink ref="F149" r:id="rId4" display="https://podminky.urs.cz/item/CS_URS_2024_01/162211319"/>
    <hyperlink ref="F151" r:id="rId5" display="https://podminky.urs.cz/item/CS_URS_2024_01/162751117"/>
    <hyperlink ref="F157" r:id="rId6" display="https://podminky.urs.cz/item/CS_URS_2024_01/162751119"/>
    <hyperlink ref="F163" r:id="rId7" display="https://podminky.urs.cz/item/CS_URS_2024_01/171201231"/>
    <hyperlink ref="F167" r:id="rId8" display="https://podminky.urs.cz/item/CS_URS_2024_01/171251201"/>
    <hyperlink ref="F174" r:id="rId9" display="https://podminky.urs.cz/item/CS_URS_2024_01/183101121"/>
    <hyperlink ref="F176" r:id="rId10" display="https://podminky.urs.cz/item/CS_URS_2024_01/183111113"/>
    <hyperlink ref="F182" r:id="rId11" display="https://podminky.urs.cz/item/CS_URS_2024_01/183205111"/>
    <hyperlink ref="F187" r:id="rId12" display="https://podminky.urs.cz/item/CS_URS_2024_01/183211313"/>
    <hyperlink ref="F192" r:id="rId13" display="https://podminky.urs.cz/item/CS_URS_2024_01/183211322"/>
    <hyperlink ref="F241" r:id="rId14" display="https://podminky.urs.cz/item/CS_URS_2024_01/183403131"/>
    <hyperlink ref="F246" r:id="rId15" display="https://podminky.urs.cz/item/CS_URS_2024_01/184102114"/>
    <hyperlink ref="F258" r:id="rId16" display="https://podminky.urs.cz/item/CS_URS_2024_01/184102116"/>
    <hyperlink ref="F278" r:id="rId17" display="https://podminky.urs.cz/item/CS_URS_2024_01/184215133"/>
    <hyperlink ref="F288" r:id="rId18" display="https://podminky.urs.cz/item/CS_URS_2024_01/184215412"/>
    <hyperlink ref="F292" r:id="rId19" display="https://podminky.urs.cz/item/CS_URS_2024_01/184501121"/>
    <hyperlink ref="F299" r:id="rId20" display="https://podminky.urs.cz/item/CS_URS_2024_01/184501141"/>
    <hyperlink ref="F303" r:id="rId21" display="https://podminky.urs.cz/item/CS_URS_2024_01/184801121"/>
    <hyperlink ref="F305" r:id="rId22" display="https://podminky.urs.cz/item/CS_URS_2024_01/184813241"/>
    <hyperlink ref="F308" r:id="rId23" display="https://podminky.urs.cz/item/CS_URS_2024_01/184813511"/>
    <hyperlink ref="F313" r:id="rId24" display="https://podminky.urs.cz/item/CS_URS_2024_01/184851111"/>
    <hyperlink ref="F316" r:id="rId25" display="https://podminky.urs.cz/item/CS_URS_2024_01/184911431"/>
    <hyperlink ref="F325" r:id="rId26" display="https://podminky.urs.cz/item/CS_URS_2024_01/HZS1291"/>
    <hyperlink ref="F338" r:id="rId27" display="https://podminky.urs.cz/item/CS_URS_2024_01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89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5174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29. 5. 2024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ROUND((SUM(BE121:BE315)),  2)</f>
        <v>0</v>
      </c>
      <c r="G33" s="40"/>
      <c r="H33" s="40"/>
      <c r="I33" s="167">
        <v>0.20999999999999999</v>
      </c>
      <c r="J33" s="166">
        <f>ROUND(((SUM(BE121:BE315))*I33),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ROUND((SUM(BF121:BF315)),  2)</f>
        <v>0</v>
      </c>
      <c r="G34" s="40"/>
      <c r="H34" s="40"/>
      <c r="I34" s="167">
        <v>0.12</v>
      </c>
      <c r="J34" s="166">
        <f>ROUND(((SUM(BF121:BF315))*I34),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ROUND((SUM(BG121:BG315)),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ROUND((SUM(BH121:BH315)),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ROUND((SUM(BI121:BI315)),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29. 5. 2024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5174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5175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5176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5177</v>
      </c>
      <c r="E100" s="199"/>
      <c r="F100" s="199"/>
      <c r="G100" s="199"/>
      <c r="H100" s="199"/>
      <c r="I100" s="199"/>
      <c r="J100" s="200">
        <f>J223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5178</v>
      </c>
      <c r="E101" s="199"/>
      <c r="F101" s="199"/>
      <c r="G101" s="199"/>
      <c r="H101" s="199"/>
      <c r="I101" s="199"/>
      <c r="J101" s="200">
        <f>J282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207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Výstavba výjezdové základny ZZS KVK v Lubech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150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F12</f>
        <v>Luby</v>
      </c>
      <c r="G115" s="42"/>
      <c r="H115" s="42"/>
      <c r="I115" s="34" t="s">
        <v>22</v>
      </c>
      <c r="J115" s="81" t="str">
        <f>IF(J12="","",J12)</f>
        <v>29. 5. 2024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24</v>
      </c>
      <c r="D117" s="42"/>
      <c r="E117" s="42"/>
      <c r="F117" s="29" t="str">
        <f>E15</f>
        <v>Zdravotnická záchranná služba KVK, p. o.</v>
      </c>
      <c r="G117" s="42"/>
      <c r="H117" s="42"/>
      <c r="I117" s="34" t="s">
        <v>31</v>
      </c>
      <c r="J117" s="38" t="str">
        <f>E21</f>
        <v>PR architekti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29</v>
      </c>
      <c r="D118" s="42"/>
      <c r="E118" s="42"/>
      <c r="F118" s="29" t="str">
        <f>IF(E18="","",E18)</f>
        <v>Vyplň údaj</v>
      </c>
      <c r="G118" s="42"/>
      <c r="H118" s="42"/>
      <c r="I118" s="34" t="s">
        <v>36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208</v>
      </c>
      <c r="D120" s="205" t="s">
        <v>65</v>
      </c>
      <c r="E120" s="205" t="s">
        <v>61</v>
      </c>
      <c r="F120" s="205" t="s">
        <v>62</v>
      </c>
      <c r="G120" s="205" t="s">
        <v>209</v>
      </c>
      <c r="H120" s="205" t="s">
        <v>210</v>
      </c>
      <c r="I120" s="205" t="s">
        <v>211</v>
      </c>
      <c r="J120" s="205" t="s">
        <v>156</v>
      </c>
      <c r="K120" s="206" t="s">
        <v>212</v>
      </c>
      <c r="L120" s="207"/>
      <c r="M120" s="102" t="s">
        <v>1</v>
      </c>
      <c r="N120" s="103" t="s">
        <v>44</v>
      </c>
      <c r="O120" s="103" t="s">
        <v>213</v>
      </c>
      <c r="P120" s="103" t="s">
        <v>214</v>
      </c>
      <c r="Q120" s="103" t="s">
        <v>215</v>
      </c>
      <c r="R120" s="103" t="s">
        <v>216</v>
      </c>
      <c r="S120" s="103" t="s">
        <v>217</v>
      </c>
      <c r="T120" s="104" t="s">
        <v>218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219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79</v>
      </c>
      <c r="AU121" s="19" t="s">
        <v>158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146</v>
      </c>
      <c r="F122" s="216" t="s">
        <v>147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P123+P190+P223+P282</f>
        <v>0</v>
      </c>
      <c r="Q122" s="221"/>
      <c r="R122" s="222">
        <f>R123+R190+R223+R282</f>
        <v>0</v>
      </c>
      <c r="S122" s="221"/>
      <c r="T122" s="223">
        <f>T123+T190+T223+T282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276</v>
      </c>
      <c r="AT122" s="225" t="s">
        <v>79</v>
      </c>
      <c r="AU122" s="225" t="s">
        <v>80</v>
      </c>
      <c r="AY122" s="224" t="s">
        <v>222</v>
      </c>
      <c r="BK122" s="226">
        <f>BK123+BK190+BK223+BK282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5179</v>
      </c>
      <c r="F123" s="227" t="s">
        <v>5180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SUM(P124:P189)</f>
        <v>0</v>
      </c>
      <c r="Q123" s="221"/>
      <c r="R123" s="222">
        <f>SUM(R124:R189)</f>
        <v>0</v>
      </c>
      <c r="S123" s="221"/>
      <c r="T123" s="223">
        <f>SUM(T124:T189)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276</v>
      </c>
      <c r="AT123" s="225" t="s">
        <v>79</v>
      </c>
      <c r="AU123" s="225" t="s">
        <v>87</v>
      </c>
      <c r="AY123" s="224" t="s">
        <v>222</v>
      </c>
      <c r="BK123" s="226">
        <f>SUM(BK124:BK189)</f>
        <v>0</v>
      </c>
    </row>
    <row r="124" s="2" customFormat="1" ht="16.5" customHeight="1">
      <c r="A124" s="40"/>
      <c r="B124" s="41"/>
      <c r="C124" s="229" t="s">
        <v>87</v>
      </c>
      <c r="D124" s="229" t="s">
        <v>225</v>
      </c>
      <c r="E124" s="230" t="s">
        <v>5181</v>
      </c>
      <c r="F124" s="231" t="s">
        <v>5182</v>
      </c>
      <c r="G124" s="232" t="s">
        <v>5183</v>
      </c>
      <c r="H124" s="233">
        <v>5</v>
      </c>
      <c r="I124" s="234"/>
      <c r="J124" s="235">
        <f>ROUND(I124*H124,2)</f>
        <v>0</v>
      </c>
      <c r="K124" s="231" t="s">
        <v>229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5184</v>
      </c>
      <c r="AT124" s="240" t="s">
        <v>225</v>
      </c>
      <c r="AU124" s="240" t="s">
        <v>89</v>
      </c>
      <c r="AY124" s="19" t="s">
        <v>222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87</v>
      </c>
      <c r="BK124" s="241">
        <f>ROUND(I124*H124,2)</f>
        <v>0</v>
      </c>
      <c r="BL124" s="19" t="s">
        <v>5184</v>
      </c>
      <c r="BM124" s="240" t="s">
        <v>5185</v>
      </c>
    </row>
    <row r="125" s="2" customFormat="1">
      <c r="A125" s="40"/>
      <c r="B125" s="41"/>
      <c r="C125" s="42"/>
      <c r="D125" s="242" t="s">
        <v>231</v>
      </c>
      <c r="E125" s="42"/>
      <c r="F125" s="243" t="s">
        <v>5186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231</v>
      </c>
      <c r="AU125" s="19" t="s">
        <v>89</v>
      </c>
    </row>
    <row r="126" s="13" customFormat="1">
      <c r="A126" s="13"/>
      <c r="B126" s="247"/>
      <c r="C126" s="248"/>
      <c r="D126" s="249" t="s">
        <v>233</v>
      </c>
      <c r="E126" s="250" t="s">
        <v>1</v>
      </c>
      <c r="F126" s="251" t="s">
        <v>5187</v>
      </c>
      <c r="G126" s="248"/>
      <c r="H126" s="250" t="s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7" t="s">
        <v>233</v>
      </c>
      <c r="AU126" s="257" t="s">
        <v>89</v>
      </c>
      <c r="AV126" s="13" t="s">
        <v>87</v>
      </c>
      <c r="AW126" s="13" t="s">
        <v>35</v>
      </c>
      <c r="AX126" s="13" t="s">
        <v>80</v>
      </c>
      <c r="AY126" s="257" t="s">
        <v>222</v>
      </c>
    </row>
    <row r="127" s="14" customFormat="1">
      <c r="A127" s="14"/>
      <c r="B127" s="258"/>
      <c r="C127" s="259"/>
      <c r="D127" s="249" t="s">
        <v>233</v>
      </c>
      <c r="E127" s="260" t="s">
        <v>1</v>
      </c>
      <c r="F127" s="261" t="s">
        <v>1142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8" t="s">
        <v>233</v>
      </c>
      <c r="AU127" s="268" t="s">
        <v>89</v>
      </c>
      <c r="AV127" s="14" t="s">
        <v>89</v>
      </c>
      <c r="AW127" s="14" t="s">
        <v>35</v>
      </c>
      <c r="AX127" s="14" t="s">
        <v>80</v>
      </c>
      <c r="AY127" s="268" t="s">
        <v>222</v>
      </c>
    </row>
    <row r="128" s="13" customFormat="1">
      <c r="A128" s="13"/>
      <c r="B128" s="247"/>
      <c r="C128" s="248"/>
      <c r="D128" s="249" t="s">
        <v>233</v>
      </c>
      <c r="E128" s="250" t="s">
        <v>1</v>
      </c>
      <c r="F128" s="251" t="s">
        <v>5188</v>
      </c>
      <c r="G128" s="248"/>
      <c r="H128" s="250" t="s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233</v>
      </c>
      <c r="AU128" s="257" t="s">
        <v>89</v>
      </c>
      <c r="AV128" s="13" t="s">
        <v>87</v>
      </c>
      <c r="AW128" s="13" t="s">
        <v>35</v>
      </c>
      <c r="AX128" s="13" t="s">
        <v>80</v>
      </c>
      <c r="AY128" s="257" t="s">
        <v>222</v>
      </c>
    </row>
    <row r="129" s="14" customFormat="1">
      <c r="A129" s="14"/>
      <c r="B129" s="258"/>
      <c r="C129" s="259"/>
      <c r="D129" s="249" t="s">
        <v>233</v>
      </c>
      <c r="E129" s="260" t="s">
        <v>1</v>
      </c>
      <c r="F129" s="261" t="s">
        <v>1142</v>
      </c>
      <c r="G129" s="259"/>
      <c r="H129" s="262">
        <v>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8" t="s">
        <v>233</v>
      </c>
      <c r="AU129" s="268" t="s">
        <v>89</v>
      </c>
      <c r="AV129" s="14" t="s">
        <v>89</v>
      </c>
      <c r="AW129" s="14" t="s">
        <v>35</v>
      </c>
      <c r="AX129" s="14" t="s">
        <v>80</v>
      </c>
      <c r="AY129" s="268" t="s">
        <v>222</v>
      </c>
    </row>
    <row r="130" s="13" customFormat="1">
      <c r="A130" s="13"/>
      <c r="B130" s="247"/>
      <c r="C130" s="248"/>
      <c r="D130" s="249" t="s">
        <v>233</v>
      </c>
      <c r="E130" s="250" t="s">
        <v>1</v>
      </c>
      <c r="F130" s="251" t="s">
        <v>5189</v>
      </c>
      <c r="G130" s="248"/>
      <c r="H130" s="250" t="s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233</v>
      </c>
      <c r="AU130" s="257" t="s">
        <v>89</v>
      </c>
      <c r="AV130" s="13" t="s">
        <v>87</v>
      </c>
      <c r="AW130" s="13" t="s">
        <v>35</v>
      </c>
      <c r="AX130" s="13" t="s">
        <v>80</v>
      </c>
      <c r="AY130" s="257" t="s">
        <v>222</v>
      </c>
    </row>
    <row r="131" s="14" customFormat="1">
      <c r="A131" s="14"/>
      <c r="B131" s="258"/>
      <c r="C131" s="259"/>
      <c r="D131" s="249" t="s">
        <v>233</v>
      </c>
      <c r="E131" s="260" t="s">
        <v>1</v>
      </c>
      <c r="F131" s="261" t="s">
        <v>1142</v>
      </c>
      <c r="G131" s="259"/>
      <c r="H131" s="262">
        <v>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233</v>
      </c>
      <c r="AU131" s="268" t="s">
        <v>89</v>
      </c>
      <c r="AV131" s="14" t="s">
        <v>89</v>
      </c>
      <c r="AW131" s="14" t="s">
        <v>35</v>
      </c>
      <c r="AX131" s="14" t="s">
        <v>80</v>
      </c>
      <c r="AY131" s="268" t="s">
        <v>222</v>
      </c>
    </row>
    <row r="132" s="13" customFormat="1">
      <c r="A132" s="13"/>
      <c r="B132" s="247"/>
      <c r="C132" s="248"/>
      <c r="D132" s="249" t="s">
        <v>233</v>
      </c>
      <c r="E132" s="250" t="s">
        <v>1</v>
      </c>
      <c r="F132" s="251" t="s">
        <v>5190</v>
      </c>
      <c r="G132" s="248"/>
      <c r="H132" s="250" t="s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233</v>
      </c>
      <c r="AU132" s="257" t="s">
        <v>89</v>
      </c>
      <c r="AV132" s="13" t="s">
        <v>87</v>
      </c>
      <c r="AW132" s="13" t="s">
        <v>35</v>
      </c>
      <c r="AX132" s="13" t="s">
        <v>80</v>
      </c>
      <c r="AY132" s="257" t="s">
        <v>222</v>
      </c>
    </row>
    <row r="133" s="14" customFormat="1">
      <c r="A133" s="14"/>
      <c r="B133" s="258"/>
      <c r="C133" s="259"/>
      <c r="D133" s="249" t="s">
        <v>233</v>
      </c>
      <c r="E133" s="260" t="s">
        <v>1</v>
      </c>
      <c r="F133" s="261" t="s">
        <v>1142</v>
      </c>
      <c r="G133" s="259"/>
      <c r="H133" s="262">
        <v>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233</v>
      </c>
      <c r="AU133" s="268" t="s">
        <v>89</v>
      </c>
      <c r="AV133" s="14" t="s">
        <v>89</v>
      </c>
      <c r="AW133" s="14" t="s">
        <v>35</v>
      </c>
      <c r="AX133" s="14" t="s">
        <v>80</v>
      </c>
      <c r="AY133" s="268" t="s">
        <v>222</v>
      </c>
    </row>
    <row r="134" s="13" customFormat="1">
      <c r="A134" s="13"/>
      <c r="B134" s="247"/>
      <c r="C134" s="248"/>
      <c r="D134" s="249" t="s">
        <v>233</v>
      </c>
      <c r="E134" s="250" t="s">
        <v>1</v>
      </c>
      <c r="F134" s="251" t="s">
        <v>5191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233</v>
      </c>
      <c r="AU134" s="257" t="s">
        <v>89</v>
      </c>
      <c r="AV134" s="13" t="s">
        <v>87</v>
      </c>
      <c r="AW134" s="13" t="s">
        <v>35</v>
      </c>
      <c r="AX134" s="13" t="s">
        <v>80</v>
      </c>
      <c r="AY134" s="257" t="s">
        <v>222</v>
      </c>
    </row>
    <row r="135" s="14" customFormat="1">
      <c r="A135" s="14"/>
      <c r="B135" s="258"/>
      <c r="C135" s="259"/>
      <c r="D135" s="249" t="s">
        <v>233</v>
      </c>
      <c r="E135" s="260" t="s">
        <v>1</v>
      </c>
      <c r="F135" s="261" t="s">
        <v>1142</v>
      </c>
      <c r="G135" s="259"/>
      <c r="H135" s="262">
        <v>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233</v>
      </c>
      <c r="AU135" s="268" t="s">
        <v>89</v>
      </c>
      <c r="AV135" s="14" t="s">
        <v>89</v>
      </c>
      <c r="AW135" s="14" t="s">
        <v>35</v>
      </c>
      <c r="AX135" s="14" t="s">
        <v>80</v>
      </c>
      <c r="AY135" s="268" t="s">
        <v>222</v>
      </c>
    </row>
    <row r="136" s="15" customFormat="1">
      <c r="A136" s="15"/>
      <c r="B136" s="269"/>
      <c r="C136" s="270"/>
      <c r="D136" s="249" t="s">
        <v>233</v>
      </c>
      <c r="E136" s="271" t="s">
        <v>1</v>
      </c>
      <c r="F136" s="272" t="s">
        <v>242</v>
      </c>
      <c r="G136" s="270"/>
      <c r="H136" s="273">
        <v>5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233</v>
      </c>
      <c r="AU136" s="279" t="s">
        <v>89</v>
      </c>
      <c r="AV136" s="15" t="s">
        <v>114</v>
      </c>
      <c r="AW136" s="15" t="s">
        <v>35</v>
      </c>
      <c r="AX136" s="15" t="s">
        <v>87</v>
      </c>
      <c r="AY136" s="279" t="s">
        <v>222</v>
      </c>
    </row>
    <row r="137" s="2" customFormat="1" ht="16.5" customHeight="1">
      <c r="A137" s="40"/>
      <c r="B137" s="41"/>
      <c r="C137" s="229" t="s">
        <v>89</v>
      </c>
      <c r="D137" s="229" t="s">
        <v>225</v>
      </c>
      <c r="E137" s="230" t="s">
        <v>5192</v>
      </c>
      <c r="F137" s="231" t="s">
        <v>5193</v>
      </c>
      <c r="G137" s="232" t="s">
        <v>5183</v>
      </c>
      <c r="H137" s="233">
        <v>1</v>
      </c>
      <c r="I137" s="234"/>
      <c r="J137" s="235">
        <f>ROUND(I137*H137,2)</f>
        <v>0</v>
      </c>
      <c r="K137" s="231" t="s">
        <v>229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5184</v>
      </c>
      <c r="AT137" s="240" t="s">
        <v>225</v>
      </c>
      <c r="AU137" s="240" t="s">
        <v>89</v>
      </c>
      <c r="AY137" s="19" t="s">
        <v>222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87</v>
      </c>
      <c r="BK137" s="241">
        <f>ROUND(I137*H137,2)</f>
        <v>0</v>
      </c>
      <c r="BL137" s="19" t="s">
        <v>5184</v>
      </c>
      <c r="BM137" s="240" t="s">
        <v>5194</v>
      </c>
    </row>
    <row r="138" s="2" customFormat="1">
      <c r="A138" s="40"/>
      <c r="B138" s="41"/>
      <c r="C138" s="42"/>
      <c r="D138" s="242" t="s">
        <v>231</v>
      </c>
      <c r="E138" s="42"/>
      <c r="F138" s="243" t="s">
        <v>5195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231</v>
      </c>
      <c r="AU138" s="19" t="s">
        <v>89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5196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89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3" customFormat="1">
      <c r="A140" s="13"/>
      <c r="B140" s="247"/>
      <c r="C140" s="248"/>
      <c r="D140" s="249" t="s">
        <v>233</v>
      </c>
      <c r="E140" s="250" t="s">
        <v>1</v>
      </c>
      <c r="F140" s="251" t="s">
        <v>5197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233</v>
      </c>
      <c r="AU140" s="257" t="s">
        <v>89</v>
      </c>
      <c r="AV140" s="13" t="s">
        <v>87</v>
      </c>
      <c r="AW140" s="13" t="s">
        <v>35</v>
      </c>
      <c r="AX140" s="13" t="s">
        <v>80</v>
      </c>
      <c r="AY140" s="257" t="s">
        <v>222</v>
      </c>
    </row>
    <row r="141" s="14" customFormat="1">
      <c r="A141" s="14"/>
      <c r="B141" s="258"/>
      <c r="C141" s="259"/>
      <c r="D141" s="249" t="s">
        <v>233</v>
      </c>
      <c r="E141" s="260" t="s">
        <v>1</v>
      </c>
      <c r="F141" s="261" t="s">
        <v>3723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233</v>
      </c>
      <c r="AU141" s="268" t="s">
        <v>89</v>
      </c>
      <c r="AV141" s="14" t="s">
        <v>89</v>
      </c>
      <c r="AW141" s="14" t="s">
        <v>35</v>
      </c>
      <c r="AX141" s="14" t="s">
        <v>80</v>
      </c>
      <c r="AY141" s="268" t="s">
        <v>222</v>
      </c>
    </row>
    <row r="142" s="15" customFormat="1">
      <c r="A142" s="15"/>
      <c r="B142" s="269"/>
      <c r="C142" s="270"/>
      <c r="D142" s="249" t="s">
        <v>233</v>
      </c>
      <c r="E142" s="271" t="s">
        <v>1</v>
      </c>
      <c r="F142" s="272" t="s">
        <v>242</v>
      </c>
      <c r="G142" s="270"/>
      <c r="H142" s="273">
        <v>1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233</v>
      </c>
      <c r="AU142" s="279" t="s">
        <v>89</v>
      </c>
      <c r="AV142" s="15" t="s">
        <v>114</v>
      </c>
      <c r="AW142" s="15" t="s">
        <v>35</v>
      </c>
      <c r="AX142" s="15" t="s">
        <v>87</v>
      </c>
      <c r="AY142" s="279" t="s">
        <v>222</v>
      </c>
    </row>
    <row r="143" s="2" customFormat="1" ht="16.5" customHeight="1">
      <c r="A143" s="40"/>
      <c r="B143" s="41"/>
      <c r="C143" s="229" t="s">
        <v>14</v>
      </c>
      <c r="D143" s="229" t="s">
        <v>225</v>
      </c>
      <c r="E143" s="230" t="s">
        <v>5198</v>
      </c>
      <c r="F143" s="231" t="s">
        <v>5199</v>
      </c>
      <c r="G143" s="232" t="s">
        <v>5183</v>
      </c>
      <c r="H143" s="233">
        <v>8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5184</v>
      </c>
      <c r="AT143" s="240" t="s">
        <v>225</v>
      </c>
      <c r="AU143" s="240" t="s">
        <v>89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5184</v>
      </c>
      <c r="BM143" s="240" t="s">
        <v>5200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5201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89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5202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89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2673</v>
      </c>
      <c r="G146" s="259"/>
      <c r="H146" s="262">
        <v>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89</v>
      </c>
      <c r="AV146" s="14" t="s">
        <v>89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8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89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16.5" customHeight="1">
      <c r="A148" s="40"/>
      <c r="B148" s="41"/>
      <c r="C148" s="229" t="s">
        <v>114</v>
      </c>
      <c r="D148" s="229" t="s">
        <v>225</v>
      </c>
      <c r="E148" s="230" t="s">
        <v>5203</v>
      </c>
      <c r="F148" s="231" t="s">
        <v>5204</v>
      </c>
      <c r="G148" s="232" t="s">
        <v>5183</v>
      </c>
      <c r="H148" s="233">
        <v>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5184</v>
      </c>
      <c r="AT148" s="240" t="s">
        <v>225</v>
      </c>
      <c r="AU148" s="240" t="s">
        <v>89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5184</v>
      </c>
      <c r="BM148" s="240" t="s">
        <v>5205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5206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89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5207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89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5208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89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1142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89</v>
      </c>
      <c r="AV152" s="14" t="s">
        <v>89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89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16.5" customHeight="1">
      <c r="A154" s="40"/>
      <c r="B154" s="41"/>
      <c r="C154" s="229" t="s">
        <v>276</v>
      </c>
      <c r="D154" s="229" t="s">
        <v>225</v>
      </c>
      <c r="E154" s="230" t="s">
        <v>5209</v>
      </c>
      <c r="F154" s="231" t="s">
        <v>5210</v>
      </c>
      <c r="G154" s="232" t="s">
        <v>5183</v>
      </c>
      <c r="H154" s="233">
        <v>1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5184</v>
      </c>
      <c r="AT154" s="240" t="s">
        <v>225</v>
      </c>
      <c r="AU154" s="240" t="s">
        <v>89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5184</v>
      </c>
      <c r="BM154" s="240" t="s">
        <v>5211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5212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89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5213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89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4" customFormat="1">
      <c r="A157" s="14"/>
      <c r="B157" s="258"/>
      <c r="C157" s="259"/>
      <c r="D157" s="249" t="s">
        <v>233</v>
      </c>
      <c r="E157" s="260" t="s">
        <v>1</v>
      </c>
      <c r="F157" s="261" t="s">
        <v>1142</v>
      </c>
      <c r="G157" s="259"/>
      <c r="H157" s="262">
        <v>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233</v>
      </c>
      <c r="AU157" s="268" t="s">
        <v>89</v>
      </c>
      <c r="AV157" s="14" t="s">
        <v>89</v>
      </c>
      <c r="AW157" s="14" t="s">
        <v>35</v>
      </c>
      <c r="AX157" s="14" t="s">
        <v>80</v>
      </c>
      <c r="AY157" s="268" t="s">
        <v>222</v>
      </c>
    </row>
    <row r="158" s="15" customFormat="1">
      <c r="A158" s="15"/>
      <c r="B158" s="269"/>
      <c r="C158" s="270"/>
      <c r="D158" s="249" t="s">
        <v>233</v>
      </c>
      <c r="E158" s="271" t="s">
        <v>1</v>
      </c>
      <c r="F158" s="272" t="s">
        <v>242</v>
      </c>
      <c r="G158" s="270"/>
      <c r="H158" s="273">
        <v>1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233</v>
      </c>
      <c r="AU158" s="279" t="s">
        <v>89</v>
      </c>
      <c r="AV158" s="15" t="s">
        <v>114</v>
      </c>
      <c r="AW158" s="15" t="s">
        <v>35</v>
      </c>
      <c r="AX158" s="15" t="s">
        <v>87</v>
      </c>
      <c r="AY158" s="279" t="s">
        <v>222</v>
      </c>
    </row>
    <row r="159" s="2" customFormat="1" ht="16.5" customHeight="1">
      <c r="A159" s="40"/>
      <c r="B159" s="41"/>
      <c r="C159" s="229" t="s">
        <v>283</v>
      </c>
      <c r="D159" s="229" t="s">
        <v>225</v>
      </c>
      <c r="E159" s="230" t="s">
        <v>5214</v>
      </c>
      <c r="F159" s="231" t="s">
        <v>5215</v>
      </c>
      <c r="G159" s="232" t="s">
        <v>5183</v>
      </c>
      <c r="H159" s="233">
        <v>1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5184</v>
      </c>
      <c r="AT159" s="240" t="s">
        <v>225</v>
      </c>
      <c r="AU159" s="240" t="s">
        <v>89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5184</v>
      </c>
      <c r="BM159" s="240" t="s">
        <v>5216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5217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89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5218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89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5219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89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1142</v>
      </c>
      <c r="G163" s="259"/>
      <c r="H163" s="262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89</v>
      </c>
      <c r="AV163" s="14" t="s">
        <v>89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89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2" customFormat="1" ht="16.5" customHeight="1">
      <c r="A165" s="40"/>
      <c r="B165" s="41"/>
      <c r="C165" s="229" t="s">
        <v>293</v>
      </c>
      <c r="D165" s="229" t="s">
        <v>225</v>
      </c>
      <c r="E165" s="230" t="s">
        <v>5220</v>
      </c>
      <c r="F165" s="231" t="s">
        <v>5221</v>
      </c>
      <c r="G165" s="232" t="s">
        <v>5183</v>
      </c>
      <c r="H165" s="233">
        <v>1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5184</v>
      </c>
      <c r="AT165" s="240" t="s">
        <v>225</v>
      </c>
      <c r="AU165" s="240" t="s">
        <v>89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5184</v>
      </c>
      <c r="BM165" s="240" t="s">
        <v>5222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5223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89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5224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89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89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5225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89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237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89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5226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89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1142</v>
      </c>
      <c r="G172" s="259"/>
      <c r="H172" s="262">
        <v>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89</v>
      </c>
      <c r="AV172" s="14" t="s">
        <v>89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1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89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16.5" customHeight="1">
      <c r="A174" s="40"/>
      <c r="B174" s="41"/>
      <c r="C174" s="229" t="s">
        <v>299</v>
      </c>
      <c r="D174" s="229" t="s">
        <v>225</v>
      </c>
      <c r="E174" s="230" t="s">
        <v>5227</v>
      </c>
      <c r="F174" s="231" t="s">
        <v>5228</v>
      </c>
      <c r="G174" s="232" t="s">
        <v>5183</v>
      </c>
      <c r="H174" s="233">
        <v>1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5184</v>
      </c>
      <c r="AT174" s="240" t="s">
        <v>225</v>
      </c>
      <c r="AU174" s="240" t="s">
        <v>89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5184</v>
      </c>
      <c r="BM174" s="240" t="s">
        <v>5229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5230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89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5231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89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5232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89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1142</v>
      </c>
      <c r="G178" s="259"/>
      <c r="H178" s="262">
        <v>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89</v>
      </c>
      <c r="AV178" s="14" t="s">
        <v>89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89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2" customFormat="1" ht="16.5" customHeight="1">
      <c r="A180" s="40"/>
      <c r="B180" s="41"/>
      <c r="C180" s="229" t="s">
        <v>305</v>
      </c>
      <c r="D180" s="229" t="s">
        <v>225</v>
      </c>
      <c r="E180" s="230" t="s">
        <v>5233</v>
      </c>
      <c r="F180" s="231" t="s">
        <v>5234</v>
      </c>
      <c r="G180" s="232" t="s">
        <v>5183</v>
      </c>
      <c r="H180" s="233">
        <v>2</v>
      </c>
      <c r="I180" s="234"/>
      <c r="J180" s="235">
        <f>ROUND(I180*H180,2)</f>
        <v>0</v>
      </c>
      <c r="K180" s="231" t="s">
        <v>229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5184</v>
      </c>
      <c r="AT180" s="240" t="s">
        <v>225</v>
      </c>
      <c r="AU180" s="240" t="s">
        <v>89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5184</v>
      </c>
      <c r="BM180" s="240" t="s">
        <v>5235</v>
      </c>
    </row>
    <row r="181" s="2" customFormat="1">
      <c r="A181" s="40"/>
      <c r="B181" s="41"/>
      <c r="C181" s="42"/>
      <c r="D181" s="242" t="s">
        <v>231</v>
      </c>
      <c r="E181" s="42"/>
      <c r="F181" s="243" t="s">
        <v>5236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231</v>
      </c>
      <c r="AU181" s="19" t="s">
        <v>89</v>
      </c>
    </row>
    <row r="182" s="13" customFormat="1">
      <c r="A182" s="13"/>
      <c r="B182" s="247"/>
      <c r="C182" s="248"/>
      <c r="D182" s="249" t="s">
        <v>233</v>
      </c>
      <c r="E182" s="250" t="s">
        <v>1</v>
      </c>
      <c r="F182" s="251" t="s">
        <v>5237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233</v>
      </c>
      <c r="AU182" s="257" t="s">
        <v>89</v>
      </c>
      <c r="AV182" s="13" t="s">
        <v>87</v>
      </c>
      <c r="AW182" s="13" t="s">
        <v>35</v>
      </c>
      <c r="AX182" s="13" t="s">
        <v>80</v>
      </c>
      <c r="AY182" s="257" t="s">
        <v>222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5238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89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5239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89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1142</v>
      </c>
      <c r="G185" s="259"/>
      <c r="H185" s="262">
        <v>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89</v>
      </c>
      <c r="AV185" s="14" t="s">
        <v>89</v>
      </c>
      <c r="AW185" s="14" t="s">
        <v>35</v>
      </c>
      <c r="AX185" s="14" t="s">
        <v>80</v>
      </c>
      <c r="AY185" s="268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89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5240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89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1142</v>
      </c>
      <c r="G188" s="259"/>
      <c r="H188" s="262">
        <v>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89</v>
      </c>
      <c r="AV188" s="14" t="s">
        <v>89</v>
      </c>
      <c r="AW188" s="14" t="s">
        <v>35</v>
      </c>
      <c r="AX188" s="14" t="s">
        <v>80</v>
      </c>
      <c r="AY188" s="268" t="s">
        <v>222</v>
      </c>
    </row>
    <row r="189" s="15" customFormat="1">
      <c r="A189" s="15"/>
      <c r="B189" s="269"/>
      <c r="C189" s="270"/>
      <c r="D189" s="249" t="s">
        <v>233</v>
      </c>
      <c r="E189" s="271" t="s">
        <v>1</v>
      </c>
      <c r="F189" s="272" t="s">
        <v>242</v>
      </c>
      <c r="G189" s="270"/>
      <c r="H189" s="273">
        <v>2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233</v>
      </c>
      <c r="AU189" s="279" t="s">
        <v>89</v>
      </c>
      <c r="AV189" s="15" t="s">
        <v>114</v>
      </c>
      <c r="AW189" s="15" t="s">
        <v>35</v>
      </c>
      <c r="AX189" s="15" t="s">
        <v>87</v>
      </c>
      <c r="AY189" s="279" t="s">
        <v>222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5241</v>
      </c>
      <c r="F190" s="227" t="s">
        <v>5242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SUM(P191:P222)</f>
        <v>0</v>
      </c>
      <c r="Q190" s="221"/>
      <c r="R190" s="222">
        <f>SUM(R191:R222)</f>
        <v>0</v>
      </c>
      <c r="S190" s="221"/>
      <c r="T190" s="223">
        <f>SUM(T191:T222)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276</v>
      </c>
      <c r="AT190" s="225" t="s">
        <v>79</v>
      </c>
      <c r="AU190" s="225" t="s">
        <v>87</v>
      </c>
      <c r="AY190" s="224" t="s">
        <v>222</v>
      </c>
      <c r="BK190" s="226">
        <f>SUM(BK191:BK222)</f>
        <v>0</v>
      </c>
    </row>
    <row r="191" s="2" customFormat="1" ht="16.5" customHeight="1">
      <c r="A191" s="40"/>
      <c r="B191" s="41"/>
      <c r="C191" s="229" t="s">
        <v>318</v>
      </c>
      <c r="D191" s="229" t="s">
        <v>225</v>
      </c>
      <c r="E191" s="230" t="s">
        <v>5243</v>
      </c>
      <c r="F191" s="231" t="s">
        <v>5242</v>
      </c>
      <c r="G191" s="232" t="s">
        <v>5183</v>
      </c>
      <c r="H191" s="233">
        <v>1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5184</v>
      </c>
      <c r="AT191" s="240" t="s">
        <v>225</v>
      </c>
      <c r="AU191" s="240" t="s">
        <v>89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5184</v>
      </c>
      <c r="BM191" s="240" t="s">
        <v>5244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5245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89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5246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89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5247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89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89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5248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89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5249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89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5250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89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237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89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5251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89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237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89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5252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89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89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5253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89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5254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89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237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89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5255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89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3" customFormat="1">
      <c r="A208" s="13"/>
      <c r="B208" s="247"/>
      <c r="C208" s="248"/>
      <c r="D208" s="249" t="s">
        <v>233</v>
      </c>
      <c r="E208" s="250" t="s">
        <v>1</v>
      </c>
      <c r="F208" s="251" t="s">
        <v>237</v>
      </c>
      <c r="G208" s="248"/>
      <c r="H208" s="250" t="s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233</v>
      </c>
      <c r="AU208" s="257" t="s">
        <v>89</v>
      </c>
      <c r="AV208" s="13" t="s">
        <v>87</v>
      </c>
      <c r="AW208" s="13" t="s">
        <v>35</v>
      </c>
      <c r="AX208" s="13" t="s">
        <v>80</v>
      </c>
      <c r="AY208" s="257" t="s">
        <v>222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5256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89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237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89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5257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89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237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89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5258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89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237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89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1142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89</v>
      </c>
      <c r="AV215" s="14" t="s">
        <v>89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89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29" t="s">
        <v>326</v>
      </c>
      <c r="D217" s="229" t="s">
        <v>225</v>
      </c>
      <c r="E217" s="230" t="s">
        <v>5259</v>
      </c>
      <c r="F217" s="231" t="s">
        <v>5260</v>
      </c>
      <c r="G217" s="232" t="s">
        <v>5183</v>
      </c>
      <c r="H217" s="233">
        <v>1</v>
      </c>
      <c r="I217" s="234"/>
      <c r="J217" s="235">
        <f>ROUND(I217*H217,2)</f>
        <v>0</v>
      </c>
      <c r="K217" s="231" t="s">
        <v>229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5184</v>
      </c>
      <c r="AT217" s="240" t="s">
        <v>225</v>
      </c>
      <c r="AU217" s="240" t="s">
        <v>89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5184</v>
      </c>
      <c r="BM217" s="240" t="s">
        <v>5261</v>
      </c>
    </row>
    <row r="218" s="2" customFormat="1">
      <c r="A218" s="40"/>
      <c r="B218" s="41"/>
      <c r="C218" s="42"/>
      <c r="D218" s="242" t="s">
        <v>231</v>
      </c>
      <c r="E218" s="42"/>
      <c r="F218" s="243" t="s">
        <v>5262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231</v>
      </c>
      <c r="AU218" s="19" t="s">
        <v>89</v>
      </c>
    </row>
    <row r="219" s="13" customFormat="1">
      <c r="A219" s="13"/>
      <c r="B219" s="247"/>
      <c r="C219" s="248"/>
      <c r="D219" s="249" t="s">
        <v>233</v>
      </c>
      <c r="E219" s="250" t="s">
        <v>1</v>
      </c>
      <c r="F219" s="251" t="s">
        <v>5263</v>
      </c>
      <c r="G219" s="248"/>
      <c r="H219" s="250" t="s">
        <v>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233</v>
      </c>
      <c r="AU219" s="257" t="s">
        <v>89</v>
      </c>
      <c r="AV219" s="13" t="s">
        <v>87</v>
      </c>
      <c r="AW219" s="13" t="s">
        <v>35</v>
      </c>
      <c r="AX219" s="13" t="s">
        <v>80</v>
      </c>
      <c r="AY219" s="257" t="s">
        <v>222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5264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89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1142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89</v>
      </c>
      <c r="AV221" s="14" t="s">
        <v>89</v>
      </c>
      <c r="AW221" s="14" t="s">
        <v>35</v>
      </c>
      <c r="AX221" s="14" t="s">
        <v>80</v>
      </c>
      <c r="AY221" s="268" t="s">
        <v>222</v>
      </c>
    </row>
    <row r="222" s="15" customFormat="1">
      <c r="A222" s="15"/>
      <c r="B222" s="269"/>
      <c r="C222" s="270"/>
      <c r="D222" s="249" t="s">
        <v>233</v>
      </c>
      <c r="E222" s="271" t="s">
        <v>1</v>
      </c>
      <c r="F222" s="272" t="s">
        <v>242</v>
      </c>
      <c r="G222" s="270"/>
      <c r="H222" s="273">
        <v>1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233</v>
      </c>
      <c r="AU222" s="279" t="s">
        <v>89</v>
      </c>
      <c r="AV222" s="15" t="s">
        <v>114</v>
      </c>
      <c r="AW222" s="15" t="s">
        <v>35</v>
      </c>
      <c r="AX222" s="15" t="s">
        <v>87</v>
      </c>
      <c r="AY222" s="279" t="s">
        <v>222</v>
      </c>
    </row>
    <row r="223" s="12" customFormat="1" ht="22.8" customHeight="1">
      <c r="A223" s="12"/>
      <c r="B223" s="213"/>
      <c r="C223" s="214"/>
      <c r="D223" s="215" t="s">
        <v>79</v>
      </c>
      <c r="E223" s="227" t="s">
        <v>5265</v>
      </c>
      <c r="F223" s="227" t="s">
        <v>5266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SUM(P224:P281)</f>
        <v>0</v>
      </c>
      <c r="Q223" s="221"/>
      <c r="R223" s="222">
        <f>SUM(R224:R281)</f>
        <v>0</v>
      </c>
      <c r="S223" s="221"/>
      <c r="T223" s="223">
        <f>SUM(T224:T281)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276</v>
      </c>
      <c r="AT223" s="225" t="s">
        <v>79</v>
      </c>
      <c r="AU223" s="225" t="s">
        <v>87</v>
      </c>
      <c r="AY223" s="224" t="s">
        <v>222</v>
      </c>
      <c r="BK223" s="226">
        <f>SUM(BK224:BK281)</f>
        <v>0</v>
      </c>
    </row>
    <row r="224" s="2" customFormat="1" ht="37.8" customHeight="1">
      <c r="A224" s="40"/>
      <c r="B224" s="41"/>
      <c r="C224" s="229" t="s">
        <v>8</v>
      </c>
      <c r="D224" s="229" t="s">
        <v>225</v>
      </c>
      <c r="E224" s="230" t="s">
        <v>5267</v>
      </c>
      <c r="F224" s="231" t="s">
        <v>5268</v>
      </c>
      <c r="G224" s="232" t="s">
        <v>5183</v>
      </c>
      <c r="H224" s="233">
        <v>1</v>
      </c>
      <c r="I224" s="234"/>
      <c r="J224" s="235">
        <f>ROUND(I224*H224,2)</f>
        <v>0</v>
      </c>
      <c r="K224" s="231" t="s">
        <v>229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5184</v>
      </c>
      <c r="AT224" s="240" t="s">
        <v>225</v>
      </c>
      <c r="AU224" s="240" t="s">
        <v>89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5184</v>
      </c>
      <c r="BM224" s="240" t="s">
        <v>5269</v>
      </c>
    </row>
    <row r="225" s="2" customFormat="1">
      <c r="A225" s="40"/>
      <c r="B225" s="41"/>
      <c r="C225" s="42"/>
      <c r="D225" s="242" t="s">
        <v>231</v>
      </c>
      <c r="E225" s="42"/>
      <c r="F225" s="243" t="s">
        <v>5270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231</v>
      </c>
      <c r="AU225" s="19" t="s">
        <v>89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5271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89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3" customFormat="1">
      <c r="A227" s="13"/>
      <c r="B227" s="247"/>
      <c r="C227" s="248"/>
      <c r="D227" s="249" t="s">
        <v>233</v>
      </c>
      <c r="E227" s="250" t="s">
        <v>1</v>
      </c>
      <c r="F227" s="251" t="s">
        <v>5272</v>
      </c>
      <c r="G227" s="248"/>
      <c r="H227" s="250" t="s">
        <v>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233</v>
      </c>
      <c r="AU227" s="257" t="s">
        <v>89</v>
      </c>
      <c r="AV227" s="13" t="s">
        <v>87</v>
      </c>
      <c r="AW227" s="13" t="s">
        <v>35</v>
      </c>
      <c r="AX227" s="13" t="s">
        <v>80</v>
      </c>
      <c r="AY227" s="257" t="s">
        <v>222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5273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89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237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89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5274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89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5275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89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89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5276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89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3723</v>
      </c>
      <c r="G234" s="259"/>
      <c r="H234" s="262">
        <v>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89</v>
      </c>
      <c r="AV234" s="14" t="s">
        <v>89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89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37.8" customHeight="1">
      <c r="A236" s="40"/>
      <c r="B236" s="41"/>
      <c r="C236" s="229" t="s">
        <v>243</v>
      </c>
      <c r="D236" s="229" t="s">
        <v>225</v>
      </c>
      <c r="E236" s="230" t="s">
        <v>5267</v>
      </c>
      <c r="F236" s="231" t="s">
        <v>5268</v>
      </c>
      <c r="G236" s="232" t="s">
        <v>5183</v>
      </c>
      <c r="H236" s="233">
        <v>2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5184</v>
      </c>
      <c r="AT236" s="240" t="s">
        <v>225</v>
      </c>
      <c r="AU236" s="240" t="s">
        <v>89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5184</v>
      </c>
      <c r="BM236" s="240" t="s">
        <v>5277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5270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89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5278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89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5279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89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5280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89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4" customFormat="1">
      <c r="A241" s="14"/>
      <c r="B241" s="258"/>
      <c r="C241" s="259"/>
      <c r="D241" s="249" t="s">
        <v>233</v>
      </c>
      <c r="E241" s="260" t="s">
        <v>1</v>
      </c>
      <c r="F241" s="261" t="s">
        <v>1142</v>
      </c>
      <c r="G241" s="259"/>
      <c r="H241" s="262">
        <v>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233</v>
      </c>
      <c r="AU241" s="268" t="s">
        <v>89</v>
      </c>
      <c r="AV241" s="14" t="s">
        <v>89</v>
      </c>
      <c r="AW241" s="14" t="s">
        <v>35</v>
      </c>
      <c r="AX241" s="14" t="s">
        <v>80</v>
      </c>
      <c r="AY241" s="268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5281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89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1142</v>
      </c>
      <c r="G243" s="259"/>
      <c r="H243" s="262">
        <v>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89</v>
      </c>
      <c r="AV243" s="14" t="s">
        <v>89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89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37.8" customHeight="1">
      <c r="A245" s="40"/>
      <c r="B245" s="41"/>
      <c r="C245" s="229" t="s">
        <v>349</v>
      </c>
      <c r="D245" s="229" t="s">
        <v>225</v>
      </c>
      <c r="E245" s="230" t="s">
        <v>5267</v>
      </c>
      <c r="F245" s="231" t="s">
        <v>5268</v>
      </c>
      <c r="G245" s="232" t="s">
        <v>5183</v>
      </c>
      <c r="H245" s="233">
        <v>2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5184</v>
      </c>
      <c r="AT245" s="240" t="s">
        <v>225</v>
      </c>
      <c r="AU245" s="240" t="s">
        <v>89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5184</v>
      </c>
      <c r="BM245" s="240" t="s">
        <v>5282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5270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89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5283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89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1142</v>
      </c>
      <c r="G248" s="259"/>
      <c r="H248" s="262">
        <v>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89</v>
      </c>
      <c r="AV248" s="14" t="s">
        <v>89</v>
      </c>
      <c r="AW248" s="14" t="s">
        <v>35</v>
      </c>
      <c r="AX248" s="14" t="s">
        <v>80</v>
      </c>
      <c r="AY248" s="268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5284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89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1142</v>
      </c>
      <c r="G250" s="259"/>
      <c r="H250" s="262">
        <v>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89</v>
      </c>
      <c r="AV250" s="14" t="s">
        <v>89</v>
      </c>
      <c r="AW250" s="14" t="s">
        <v>35</v>
      </c>
      <c r="AX250" s="14" t="s">
        <v>80</v>
      </c>
      <c r="AY250" s="268" t="s">
        <v>222</v>
      </c>
    </row>
    <row r="251" s="15" customFormat="1">
      <c r="A251" s="15"/>
      <c r="B251" s="269"/>
      <c r="C251" s="270"/>
      <c r="D251" s="249" t="s">
        <v>233</v>
      </c>
      <c r="E251" s="271" t="s">
        <v>1</v>
      </c>
      <c r="F251" s="272" t="s">
        <v>242</v>
      </c>
      <c r="G251" s="270"/>
      <c r="H251" s="273">
        <v>2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233</v>
      </c>
      <c r="AU251" s="279" t="s">
        <v>89</v>
      </c>
      <c r="AV251" s="15" t="s">
        <v>114</v>
      </c>
      <c r="AW251" s="15" t="s">
        <v>35</v>
      </c>
      <c r="AX251" s="15" t="s">
        <v>87</v>
      </c>
      <c r="AY251" s="279" t="s">
        <v>222</v>
      </c>
    </row>
    <row r="252" s="2" customFormat="1" ht="16.5" customHeight="1">
      <c r="A252" s="40"/>
      <c r="B252" s="41"/>
      <c r="C252" s="229" t="s">
        <v>361</v>
      </c>
      <c r="D252" s="229" t="s">
        <v>225</v>
      </c>
      <c r="E252" s="230" t="s">
        <v>5285</v>
      </c>
      <c r="F252" s="231" t="s">
        <v>5286</v>
      </c>
      <c r="G252" s="232" t="s">
        <v>5183</v>
      </c>
      <c r="H252" s="233">
        <v>2</v>
      </c>
      <c r="I252" s="234"/>
      <c r="J252" s="235">
        <f>ROUND(I252*H252,2)</f>
        <v>0</v>
      </c>
      <c r="K252" s="231" t="s">
        <v>229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5184</v>
      </c>
      <c r="AT252" s="240" t="s">
        <v>225</v>
      </c>
      <c r="AU252" s="240" t="s">
        <v>89</v>
      </c>
      <c r="AY252" s="19" t="s">
        <v>222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87</v>
      </c>
      <c r="BK252" s="241">
        <f>ROUND(I252*H252,2)</f>
        <v>0</v>
      </c>
      <c r="BL252" s="19" t="s">
        <v>5184</v>
      </c>
      <c r="BM252" s="240" t="s">
        <v>5287</v>
      </c>
    </row>
    <row r="253" s="2" customFormat="1">
      <c r="A253" s="40"/>
      <c r="B253" s="41"/>
      <c r="C253" s="42"/>
      <c r="D253" s="242" t="s">
        <v>231</v>
      </c>
      <c r="E253" s="42"/>
      <c r="F253" s="243" t="s">
        <v>5288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231</v>
      </c>
      <c r="AU253" s="19" t="s">
        <v>89</v>
      </c>
    </row>
    <row r="254" s="13" customFormat="1">
      <c r="A254" s="13"/>
      <c r="B254" s="247"/>
      <c r="C254" s="248"/>
      <c r="D254" s="249" t="s">
        <v>233</v>
      </c>
      <c r="E254" s="250" t="s">
        <v>1</v>
      </c>
      <c r="F254" s="251" t="s">
        <v>104</v>
      </c>
      <c r="G254" s="248"/>
      <c r="H254" s="250" t="s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233</v>
      </c>
      <c r="AU254" s="257" t="s">
        <v>89</v>
      </c>
      <c r="AV254" s="13" t="s">
        <v>87</v>
      </c>
      <c r="AW254" s="13" t="s">
        <v>35</v>
      </c>
      <c r="AX254" s="13" t="s">
        <v>80</v>
      </c>
      <c r="AY254" s="257" t="s">
        <v>222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5289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89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5290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89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1142</v>
      </c>
      <c r="G257" s="259"/>
      <c r="H257" s="262">
        <v>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89</v>
      </c>
      <c r="AV257" s="14" t="s">
        <v>89</v>
      </c>
      <c r="AW257" s="14" t="s">
        <v>35</v>
      </c>
      <c r="AX257" s="14" t="s">
        <v>80</v>
      </c>
      <c r="AY257" s="268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107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89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5291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89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5292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89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4" customFormat="1">
      <c r="A261" s="14"/>
      <c r="B261" s="258"/>
      <c r="C261" s="259"/>
      <c r="D261" s="249" t="s">
        <v>233</v>
      </c>
      <c r="E261" s="260" t="s">
        <v>1</v>
      </c>
      <c r="F261" s="261" t="s">
        <v>1142</v>
      </c>
      <c r="G261" s="259"/>
      <c r="H261" s="262">
        <v>1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233</v>
      </c>
      <c r="AU261" s="268" t="s">
        <v>89</v>
      </c>
      <c r="AV261" s="14" t="s">
        <v>89</v>
      </c>
      <c r="AW261" s="14" t="s">
        <v>35</v>
      </c>
      <c r="AX261" s="14" t="s">
        <v>80</v>
      </c>
      <c r="AY261" s="268" t="s">
        <v>222</v>
      </c>
    </row>
    <row r="262" s="15" customFormat="1">
      <c r="A262" s="15"/>
      <c r="B262" s="269"/>
      <c r="C262" s="270"/>
      <c r="D262" s="249" t="s">
        <v>233</v>
      </c>
      <c r="E262" s="271" t="s">
        <v>1</v>
      </c>
      <c r="F262" s="272" t="s">
        <v>242</v>
      </c>
      <c r="G262" s="270"/>
      <c r="H262" s="273">
        <v>2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233</v>
      </c>
      <c r="AU262" s="279" t="s">
        <v>89</v>
      </c>
      <c r="AV262" s="15" t="s">
        <v>114</v>
      </c>
      <c r="AW262" s="15" t="s">
        <v>35</v>
      </c>
      <c r="AX262" s="15" t="s">
        <v>87</v>
      </c>
      <c r="AY262" s="279" t="s">
        <v>222</v>
      </c>
    </row>
    <row r="263" s="2" customFormat="1" ht="16.5" customHeight="1">
      <c r="A263" s="40"/>
      <c r="B263" s="41"/>
      <c r="C263" s="229" t="s">
        <v>267</v>
      </c>
      <c r="D263" s="229" t="s">
        <v>225</v>
      </c>
      <c r="E263" s="230" t="s">
        <v>5293</v>
      </c>
      <c r="F263" s="231" t="s">
        <v>5294</v>
      </c>
      <c r="G263" s="232" t="s">
        <v>5183</v>
      </c>
      <c r="H263" s="233">
        <v>1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5184</v>
      </c>
      <c r="AT263" s="240" t="s">
        <v>225</v>
      </c>
      <c r="AU263" s="240" t="s">
        <v>89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5184</v>
      </c>
      <c r="BM263" s="240" t="s">
        <v>5295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5296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89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5297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89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1142</v>
      </c>
      <c r="G266" s="259"/>
      <c r="H266" s="262">
        <v>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89</v>
      </c>
      <c r="AV266" s="14" t="s">
        <v>89</v>
      </c>
      <c r="AW266" s="14" t="s">
        <v>35</v>
      </c>
      <c r="AX266" s="14" t="s">
        <v>80</v>
      </c>
      <c r="AY266" s="268" t="s">
        <v>222</v>
      </c>
    </row>
    <row r="267" s="15" customFormat="1">
      <c r="A267" s="15"/>
      <c r="B267" s="269"/>
      <c r="C267" s="270"/>
      <c r="D267" s="249" t="s">
        <v>233</v>
      </c>
      <c r="E267" s="271" t="s">
        <v>1</v>
      </c>
      <c r="F267" s="272" t="s">
        <v>242</v>
      </c>
      <c r="G267" s="270"/>
      <c r="H267" s="273">
        <v>1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233</v>
      </c>
      <c r="AU267" s="279" t="s">
        <v>89</v>
      </c>
      <c r="AV267" s="15" t="s">
        <v>114</v>
      </c>
      <c r="AW267" s="15" t="s">
        <v>35</v>
      </c>
      <c r="AX267" s="15" t="s">
        <v>87</v>
      </c>
      <c r="AY267" s="279" t="s">
        <v>222</v>
      </c>
    </row>
    <row r="268" s="2" customFormat="1" ht="16.5" customHeight="1">
      <c r="A268" s="40"/>
      <c r="B268" s="41"/>
      <c r="C268" s="229" t="s">
        <v>316</v>
      </c>
      <c r="D268" s="229" t="s">
        <v>225</v>
      </c>
      <c r="E268" s="230" t="s">
        <v>5298</v>
      </c>
      <c r="F268" s="231" t="s">
        <v>5299</v>
      </c>
      <c r="G268" s="232" t="s">
        <v>5183</v>
      </c>
      <c r="H268" s="233">
        <v>1</v>
      </c>
      <c r="I268" s="234"/>
      <c r="J268" s="235">
        <f>ROUND(I268*H268,2)</f>
        <v>0</v>
      </c>
      <c r="K268" s="231" t="s">
        <v>229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5184</v>
      </c>
      <c r="AT268" s="240" t="s">
        <v>225</v>
      </c>
      <c r="AU268" s="240" t="s">
        <v>89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5184</v>
      </c>
      <c r="BM268" s="240" t="s">
        <v>5300</v>
      </c>
    </row>
    <row r="269" s="2" customFormat="1">
      <c r="A269" s="40"/>
      <c r="B269" s="41"/>
      <c r="C269" s="42"/>
      <c r="D269" s="242" t="s">
        <v>231</v>
      </c>
      <c r="E269" s="42"/>
      <c r="F269" s="243" t="s">
        <v>5301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231</v>
      </c>
      <c r="AU269" s="19" t="s">
        <v>89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5302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89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1142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89</v>
      </c>
      <c r="AV271" s="14" t="s">
        <v>89</v>
      </c>
      <c r="AW271" s="14" t="s">
        <v>35</v>
      </c>
      <c r="AX271" s="14" t="s">
        <v>80</v>
      </c>
      <c r="AY271" s="268" t="s">
        <v>222</v>
      </c>
    </row>
    <row r="272" s="15" customFormat="1">
      <c r="A272" s="15"/>
      <c r="B272" s="269"/>
      <c r="C272" s="270"/>
      <c r="D272" s="249" t="s">
        <v>233</v>
      </c>
      <c r="E272" s="271" t="s">
        <v>1</v>
      </c>
      <c r="F272" s="272" t="s">
        <v>242</v>
      </c>
      <c r="G272" s="270"/>
      <c r="H272" s="273">
        <v>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233</v>
      </c>
      <c r="AU272" s="279" t="s">
        <v>89</v>
      </c>
      <c r="AV272" s="15" t="s">
        <v>114</v>
      </c>
      <c r="AW272" s="15" t="s">
        <v>35</v>
      </c>
      <c r="AX272" s="15" t="s">
        <v>87</v>
      </c>
      <c r="AY272" s="279" t="s">
        <v>222</v>
      </c>
    </row>
    <row r="273" s="2" customFormat="1" ht="16.5" customHeight="1">
      <c r="A273" s="40"/>
      <c r="B273" s="41"/>
      <c r="C273" s="229" t="s">
        <v>347</v>
      </c>
      <c r="D273" s="229" t="s">
        <v>225</v>
      </c>
      <c r="E273" s="230" t="s">
        <v>5303</v>
      </c>
      <c r="F273" s="231" t="s">
        <v>5304</v>
      </c>
      <c r="G273" s="232" t="s">
        <v>5183</v>
      </c>
      <c r="H273" s="233">
        <v>1</v>
      </c>
      <c r="I273" s="234"/>
      <c r="J273" s="235">
        <f>ROUND(I273*H273,2)</f>
        <v>0</v>
      </c>
      <c r="K273" s="231" t="s">
        <v>229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5184</v>
      </c>
      <c r="AT273" s="240" t="s">
        <v>225</v>
      </c>
      <c r="AU273" s="240" t="s">
        <v>89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5184</v>
      </c>
      <c r="BM273" s="240" t="s">
        <v>5305</v>
      </c>
    </row>
    <row r="274" s="2" customFormat="1">
      <c r="A274" s="40"/>
      <c r="B274" s="41"/>
      <c r="C274" s="42"/>
      <c r="D274" s="242" t="s">
        <v>231</v>
      </c>
      <c r="E274" s="42"/>
      <c r="F274" s="243" t="s">
        <v>5306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231</v>
      </c>
      <c r="AU274" s="19" t="s">
        <v>89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5307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89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5308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89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5309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89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5310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89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5311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89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4" customFormat="1">
      <c r="A280" s="14"/>
      <c r="B280" s="258"/>
      <c r="C280" s="259"/>
      <c r="D280" s="249" t="s">
        <v>233</v>
      </c>
      <c r="E280" s="260" t="s">
        <v>1</v>
      </c>
      <c r="F280" s="261" t="s">
        <v>1142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233</v>
      </c>
      <c r="AU280" s="268" t="s">
        <v>89</v>
      </c>
      <c r="AV280" s="14" t="s">
        <v>89</v>
      </c>
      <c r="AW280" s="14" t="s">
        <v>35</v>
      </c>
      <c r="AX280" s="14" t="s">
        <v>80</v>
      </c>
      <c r="AY280" s="268" t="s">
        <v>222</v>
      </c>
    </row>
    <row r="281" s="15" customFormat="1">
      <c r="A281" s="15"/>
      <c r="B281" s="269"/>
      <c r="C281" s="270"/>
      <c r="D281" s="249" t="s">
        <v>233</v>
      </c>
      <c r="E281" s="271" t="s">
        <v>1</v>
      </c>
      <c r="F281" s="272" t="s">
        <v>242</v>
      </c>
      <c r="G281" s="270"/>
      <c r="H281" s="273">
        <v>1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233</v>
      </c>
      <c r="AU281" s="279" t="s">
        <v>89</v>
      </c>
      <c r="AV281" s="15" t="s">
        <v>114</v>
      </c>
      <c r="AW281" s="15" t="s">
        <v>35</v>
      </c>
      <c r="AX281" s="15" t="s">
        <v>87</v>
      </c>
      <c r="AY281" s="279" t="s">
        <v>222</v>
      </c>
    </row>
    <row r="282" s="12" customFormat="1" ht="22.8" customHeight="1">
      <c r="A282" s="12"/>
      <c r="B282" s="213"/>
      <c r="C282" s="214"/>
      <c r="D282" s="215" t="s">
        <v>79</v>
      </c>
      <c r="E282" s="227" t="s">
        <v>5312</v>
      </c>
      <c r="F282" s="227" t="s">
        <v>5313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SUM(P283:P315)</f>
        <v>0</v>
      </c>
      <c r="Q282" s="221"/>
      <c r="R282" s="222">
        <f>SUM(R283:R315)</f>
        <v>0</v>
      </c>
      <c r="S282" s="221"/>
      <c r="T282" s="223">
        <f>SUM(T283:T315)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276</v>
      </c>
      <c r="AT282" s="225" t="s">
        <v>79</v>
      </c>
      <c r="AU282" s="225" t="s">
        <v>87</v>
      </c>
      <c r="AY282" s="224" t="s">
        <v>222</v>
      </c>
      <c r="BK282" s="226">
        <f>SUM(BK283:BK315)</f>
        <v>0</v>
      </c>
    </row>
    <row r="283" s="2" customFormat="1" ht="16.5" customHeight="1">
      <c r="A283" s="40"/>
      <c r="B283" s="41"/>
      <c r="C283" s="229" t="s">
        <v>381</v>
      </c>
      <c r="D283" s="229" t="s">
        <v>225</v>
      </c>
      <c r="E283" s="230" t="s">
        <v>5314</v>
      </c>
      <c r="F283" s="231" t="s">
        <v>5313</v>
      </c>
      <c r="G283" s="232" t="s">
        <v>5183</v>
      </c>
      <c r="H283" s="233">
        <v>2</v>
      </c>
      <c r="I283" s="234"/>
      <c r="J283" s="235">
        <f>ROUND(I283*H283,2)</f>
        <v>0</v>
      </c>
      <c r="K283" s="231" t="s">
        <v>229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5184</v>
      </c>
      <c r="AT283" s="240" t="s">
        <v>225</v>
      </c>
      <c r="AU283" s="240" t="s">
        <v>89</v>
      </c>
      <c r="AY283" s="19" t="s">
        <v>222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87</v>
      </c>
      <c r="BK283" s="241">
        <f>ROUND(I283*H283,2)</f>
        <v>0</v>
      </c>
      <c r="BL283" s="19" t="s">
        <v>5184</v>
      </c>
      <c r="BM283" s="240" t="s">
        <v>5315</v>
      </c>
    </row>
    <row r="284" s="2" customFormat="1">
      <c r="A284" s="40"/>
      <c r="B284" s="41"/>
      <c r="C284" s="42"/>
      <c r="D284" s="242" t="s">
        <v>231</v>
      </c>
      <c r="E284" s="42"/>
      <c r="F284" s="243" t="s">
        <v>5316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231</v>
      </c>
      <c r="AU284" s="19" t="s">
        <v>89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5317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89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3" customFormat="1">
      <c r="A286" s="13"/>
      <c r="B286" s="247"/>
      <c r="C286" s="248"/>
      <c r="D286" s="249" t="s">
        <v>233</v>
      </c>
      <c r="E286" s="250" t="s">
        <v>1</v>
      </c>
      <c r="F286" s="251" t="s">
        <v>5318</v>
      </c>
      <c r="G286" s="248"/>
      <c r="H286" s="250" t="s">
        <v>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233</v>
      </c>
      <c r="AU286" s="257" t="s">
        <v>89</v>
      </c>
      <c r="AV286" s="13" t="s">
        <v>87</v>
      </c>
      <c r="AW286" s="13" t="s">
        <v>35</v>
      </c>
      <c r="AX286" s="13" t="s">
        <v>80</v>
      </c>
      <c r="AY286" s="257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1142</v>
      </c>
      <c r="G287" s="259"/>
      <c r="H287" s="262">
        <v>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89</v>
      </c>
      <c r="AV287" s="14" t="s">
        <v>89</v>
      </c>
      <c r="AW287" s="14" t="s">
        <v>35</v>
      </c>
      <c r="AX287" s="14" t="s">
        <v>80</v>
      </c>
      <c r="AY287" s="268" t="s">
        <v>222</v>
      </c>
    </row>
    <row r="288" s="13" customFormat="1">
      <c r="A288" s="13"/>
      <c r="B288" s="247"/>
      <c r="C288" s="248"/>
      <c r="D288" s="249" t="s">
        <v>233</v>
      </c>
      <c r="E288" s="250" t="s">
        <v>1</v>
      </c>
      <c r="F288" s="251" t="s">
        <v>5319</v>
      </c>
      <c r="G288" s="248"/>
      <c r="H288" s="250" t="s">
        <v>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233</v>
      </c>
      <c r="AU288" s="257" t="s">
        <v>89</v>
      </c>
      <c r="AV288" s="13" t="s">
        <v>87</v>
      </c>
      <c r="AW288" s="13" t="s">
        <v>35</v>
      </c>
      <c r="AX288" s="13" t="s">
        <v>80</v>
      </c>
      <c r="AY288" s="257" t="s">
        <v>222</v>
      </c>
    </row>
    <row r="289" s="14" customFormat="1">
      <c r="A289" s="14"/>
      <c r="B289" s="258"/>
      <c r="C289" s="259"/>
      <c r="D289" s="249" t="s">
        <v>233</v>
      </c>
      <c r="E289" s="260" t="s">
        <v>1</v>
      </c>
      <c r="F289" s="261" t="s">
        <v>1142</v>
      </c>
      <c r="G289" s="259"/>
      <c r="H289" s="262">
        <v>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233</v>
      </c>
      <c r="AU289" s="268" t="s">
        <v>89</v>
      </c>
      <c r="AV289" s="14" t="s">
        <v>89</v>
      </c>
      <c r="AW289" s="14" t="s">
        <v>35</v>
      </c>
      <c r="AX289" s="14" t="s">
        <v>80</v>
      </c>
      <c r="AY289" s="268" t="s">
        <v>222</v>
      </c>
    </row>
    <row r="290" s="15" customFormat="1">
      <c r="A290" s="15"/>
      <c r="B290" s="269"/>
      <c r="C290" s="270"/>
      <c r="D290" s="249" t="s">
        <v>233</v>
      </c>
      <c r="E290" s="271" t="s">
        <v>1</v>
      </c>
      <c r="F290" s="272" t="s">
        <v>242</v>
      </c>
      <c r="G290" s="270"/>
      <c r="H290" s="273">
        <v>2</v>
      </c>
      <c r="I290" s="274"/>
      <c r="J290" s="270"/>
      <c r="K290" s="270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233</v>
      </c>
      <c r="AU290" s="279" t="s">
        <v>89</v>
      </c>
      <c r="AV290" s="15" t="s">
        <v>114</v>
      </c>
      <c r="AW290" s="15" t="s">
        <v>35</v>
      </c>
      <c r="AX290" s="15" t="s">
        <v>87</v>
      </c>
      <c r="AY290" s="279" t="s">
        <v>222</v>
      </c>
    </row>
    <row r="291" s="2" customFormat="1" ht="16.5" customHeight="1">
      <c r="A291" s="40"/>
      <c r="B291" s="41"/>
      <c r="C291" s="229" t="s">
        <v>388</v>
      </c>
      <c r="D291" s="229" t="s">
        <v>225</v>
      </c>
      <c r="E291" s="230" t="s">
        <v>5320</v>
      </c>
      <c r="F291" s="231" t="s">
        <v>5321</v>
      </c>
      <c r="G291" s="232" t="s">
        <v>5183</v>
      </c>
      <c r="H291" s="233">
        <v>1</v>
      </c>
      <c r="I291" s="234"/>
      <c r="J291" s="235">
        <f>ROUND(I291*H291,2)</f>
        <v>0</v>
      </c>
      <c r="K291" s="231" t="s">
        <v>229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5184</v>
      </c>
      <c r="AT291" s="240" t="s">
        <v>225</v>
      </c>
      <c r="AU291" s="240" t="s">
        <v>89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5184</v>
      </c>
      <c r="BM291" s="240" t="s">
        <v>5322</v>
      </c>
    </row>
    <row r="292" s="2" customFormat="1">
      <c r="A292" s="40"/>
      <c r="B292" s="41"/>
      <c r="C292" s="42"/>
      <c r="D292" s="242" t="s">
        <v>231</v>
      </c>
      <c r="E292" s="42"/>
      <c r="F292" s="243" t="s">
        <v>5323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231</v>
      </c>
      <c r="AU292" s="19" t="s">
        <v>89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5324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89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5325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89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5326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89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1142</v>
      </c>
      <c r="G296" s="259"/>
      <c r="H296" s="262">
        <v>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89</v>
      </c>
      <c r="AV296" s="14" t="s">
        <v>89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1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89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16.5" customHeight="1">
      <c r="A298" s="40"/>
      <c r="B298" s="41"/>
      <c r="C298" s="229" t="s">
        <v>7</v>
      </c>
      <c r="D298" s="229" t="s">
        <v>225</v>
      </c>
      <c r="E298" s="230" t="s">
        <v>5327</v>
      </c>
      <c r="F298" s="231" t="s">
        <v>5328</v>
      </c>
      <c r="G298" s="232" t="s">
        <v>477</v>
      </c>
      <c r="H298" s="233">
        <v>1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5184</v>
      </c>
      <c r="AT298" s="240" t="s">
        <v>225</v>
      </c>
      <c r="AU298" s="240" t="s">
        <v>89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5184</v>
      </c>
      <c r="BM298" s="240" t="s">
        <v>5329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5330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89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5331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89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5332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89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5333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89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5334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89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1142</v>
      </c>
      <c r="G304" s="259"/>
      <c r="H304" s="262">
        <v>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89</v>
      </c>
      <c r="AV304" s="14" t="s">
        <v>89</v>
      </c>
      <c r="AW304" s="14" t="s">
        <v>35</v>
      </c>
      <c r="AX304" s="14" t="s">
        <v>80</v>
      </c>
      <c r="AY304" s="268" t="s">
        <v>222</v>
      </c>
    </row>
    <row r="305" s="15" customFormat="1">
      <c r="A305" s="15"/>
      <c r="B305" s="269"/>
      <c r="C305" s="270"/>
      <c r="D305" s="249" t="s">
        <v>233</v>
      </c>
      <c r="E305" s="271" t="s">
        <v>1</v>
      </c>
      <c r="F305" s="272" t="s">
        <v>242</v>
      </c>
      <c r="G305" s="270"/>
      <c r="H305" s="273">
        <v>1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233</v>
      </c>
      <c r="AU305" s="279" t="s">
        <v>89</v>
      </c>
      <c r="AV305" s="15" t="s">
        <v>114</v>
      </c>
      <c r="AW305" s="15" t="s">
        <v>35</v>
      </c>
      <c r="AX305" s="15" t="s">
        <v>87</v>
      </c>
      <c r="AY305" s="279" t="s">
        <v>222</v>
      </c>
    </row>
    <row r="306" s="2" customFormat="1" ht="16.5" customHeight="1">
      <c r="A306" s="40"/>
      <c r="B306" s="41"/>
      <c r="C306" s="229" t="s">
        <v>397</v>
      </c>
      <c r="D306" s="229" t="s">
        <v>225</v>
      </c>
      <c r="E306" s="230" t="s">
        <v>5327</v>
      </c>
      <c r="F306" s="231" t="s">
        <v>5328</v>
      </c>
      <c r="G306" s="232" t="s">
        <v>477</v>
      </c>
      <c r="H306" s="233">
        <v>1</v>
      </c>
      <c r="I306" s="234"/>
      <c r="J306" s="235">
        <f>ROUND(I306*H306,2)</f>
        <v>0</v>
      </c>
      <c r="K306" s="231" t="s">
        <v>229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5184</v>
      </c>
      <c r="AT306" s="240" t="s">
        <v>225</v>
      </c>
      <c r="AU306" s="240" t="s">
        <v>89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5184</v>
      </c>
      <c r="BM306" s="240" t="s">
        <v>5335</v>
      </c>
    </row>
    <row r="307" s="2" customFormat="1">
      <c r="A307" s="40"/>
      <c r="B307" s="41"/>
      <c r="C307" s="42"/>
      <c r="D307" s="242" t="s">
        <v>231</v>
      </c>
      <c r="E307" s="42"/>
      <c r="F307" s="243" t="s">
        <v>5330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231</v>
      </c>
      <c r="AU307" s="19" t="s">
        <v>89</v>
      </c>
    </row>
    <row r="308" s="13" customFormat="1">
      <c r="A308" s="13"/>
      <c r="B308" s="247"/>
      <c r="C308" s="248"/>
      <c r="D308" s="249" t="s">
        <v>233</v>
      </c>
      <c r="E308" s="250" t="s">
        <v>1</v>
      </c>
      <c r="F308" s="251" t="s">
        <v>5336</v>
      </c>
      <c r="G308" s="248"/>
      <c r="H308" s="250" t="s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233</v>
      </c>
      <c r="AU308" s="257" t="s">
        <v>89</v>
      </c>
      <c r="AV308" s="13" t="s">
        <v>87</v>
      </c>
      <c r="AW308" s="13" t="s">
        <v>35</v>
      </c>
      <c r="AX308" s="13" t="s">
        <v>80</v>
      </c>
      <c r="AY308" s="257" t="s">
        <v>222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5337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89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5338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89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89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3" customFormat="1">
      <c r="A312" s="13"/>
      <c r="B312" s="247"/>
      <c r="C312" s="248"/>
      <c r="D312" s="249" t="s">
        <v>233</v>
      </c>
      <c r="E312" s="250" t="s">
        <v>1</v>
      </c>
      <c r="F312" s="251" t="s">
        <v>5332</v>
      </c>
      <c r="G312" s="248"/>
      <c r="H312" s="250" t="s">
        <v>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233</v>
      </c>
      <c r="AU312" s="257" t="s">
        <v>89</v>
      </c>
      <c r="AV312" s="13" t="s">
        <v>87</v>
      </c>
      <c r="AW312" s="13" t="s">
        <v>35</v>
      </c>
      <c r="AX312" s="13" t="s">
        <v>80</v>
      </c>
      <c r="AY312" s="257" t="s">
        <v>222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5339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89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1142</v>
      </c>
      <c r="G314" s="259"/>
      <c r="H314" s="262">
        <v>1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89</v>
      </c>
      <c r="AV314" s="14" t="s">
        <v>89</v>
      </c>
      <c r="AW314" s="14" t="s">
        <v>35</v>
      </c>
      <c r="AX314" s="14" t="s">
        <v>80</v>
      </c>
      <c r="AY314" s="268" t="s">
        <v>222</v>
      </c>
    </row>
    <row r="315" s="15" customFormat="1">
      <c r="A315" s="15"/>
      <c r="B315" s="269"/>
      <c r="C315" s="270"/>
      <c r="D315" s="249" t="s">
        <v>233</v>
      </c>
      <c r="E315" s="271" t="s">
        <v>1</v>
      </c>
      <c r="F315" s="272" t="s">
        <v>242</v>
      </c>
      <c r="G315" s="270"/>
      <c r="H315" s="273">
        <v>1</v>
      </c>
      <c r="I315" s="274"/>
      <c r="J315" s="270"/>
      <c r="K315" s="270"/>
      <c r="L315" s="275"/>
      <c r="M315" s="315"/>
      <c r="N315" s="316"/>
      <c r="O315" s="316"/>
      <c r="P315" s="316"/>
      <c r="Q315" s="316"/>
      <c r="R315" s="316"/>
      <c r="S315" s="316"/>
      <c r="T315" s="31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233</v>
      </c>
      <c r="AU315" s="279" t="s">
        <v>89</v>
      </c>
      <c r="AV315" s="15" t="s">
        <v>114</v>
      </c>
      <c r="AW315" s="15" t="s">
        <v>35</v>
      </c>
      <c r="AX315" s="15" t="s">
        <v>87</v>
      </c>
      <c r="AY315" s="279" t="s">
        <v>222</v>
      </c>
    </row>
    <row r="316" s="2" customFormat="1" ht="6.96" customHeight="1">
      <c r="A316" s="40"/>
      <c r="B316" s="68"/>
      <c r="C316" s="69"/>
      <c r="D316" s="69"/>
      <c r="E316" s="69"/>
      <c r="F316" s="69"/>
      <c r="G316" s="69"/>
      <c r="H316" s="69"/>
      <c r="I316" s="69"/>
      <c r="J316" s="69"/>
      <c r="K316" s="69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qfFzaiX1invHBPdvzsxZVeR289NqNGpVIfgmbTCEH74cHDHKHP+OYsym6GclMcPtZUdPeElJ6V26AqWUbwXNqw==" hashValue="Ob/xUHNvxl5dSHmDBSbY+VUfYy6CPox+87xQFXhDg4lTVp66hjd9CtnPmGnKaA1bn3mCBeRcyGOj68+xjGHZBA==" algorithmName="SHA-512" password="CC35"/>
  <autoFilter ref="C120:K31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011303000"/>
    <hyperlink ref="F138" r:id="rId2" display="https://podminky.urs.cz/item/CS_URS_2024_01/011314000"/>
    <hyperlink ref="F144" r:id="rId3" display="https://podminky.urs.cz/item/CS_URS_2024_01/011324000"/>
    <hyperlink ref="F149" r:id="rId4" display="https://podminky.urs.cz/item/CS_URS_2024_01/012103000"/>
    <hyperlink ref="F155" r:id="rId5" display="https://podminky.urs.cz/item/CS_URS_2024_01/012203000"/>
    <hyperlink ref="F160" r:id="rId6" display="https://podminky.urs.cz/item/CS_URS_2024_01/012303000"/>
    <hyperlink ref="F166" r:id="rId7" display="https://podminky.urs.cz/item/CS_URS_2024_01/013203000"/>
    <hyperlink ref="F175" r:id="rId8" display="https://podminky.urs.cz/item/CS_URS_2024_01/013254000"/>
    <hyperlink ref="F181" r:id="rId9" display="https://podminky.urs.cz/item/CS_URS_2024_01/013294000"/>
    <hyperlink ref="F192" r:id="rId10" display="https://podminky.urs.cz/item/CS_URS_2024_01/030001000"/>
    <hyperlink ref="F218" r:id="rId11" display="https://podminky.urs.cz/item/CS_URS_2024_01/034303000"/>
    <hyperlink ref="F225" r:id="rId12" display="https://podminky.urs.cz/item/CS_URS_2024_01/043002000"/>
    <hyperlink ref="F237" r:id="rId13" display="https://podminky.urs.cz/item/CS_URS_2024_01/043002000"/>
    <hyperlink ref="F246" r:id="rId14" display="https://podminky.urs.cz/item/CS_URS_2024_01/043002000"/>
    <hyperlink ref="F253" r:id="rId15" display="https://podminky.urs.cz/item/CS_URS_2024_01/043103000"/>
    <hyperlink ref="F264" r:id="rId16" display="https://podminky.urs.cz/item/CS_URS_2024_01/043203003"/>
    <hyperlink ref="F269" r:id="rId17" display="https://podminky.urs.cz/item/CS_URS_2024_01/044002000"/>
    <hyperlink ref="F274" r:id="rId18" display="https://podminky.urs.cz/item/CS_URS_2024_01/045002000"/>
    <hyperlink ref="F284" r:id="rId19" display="https://podminky.urs.cz/item/CS_URS_2024_01/090001000"/>
    <hyperlink ref="F292" r:id="rId20" display="https://podminky.urs.cz/item/CS_URS_2024_01/091003000"/>
    <hyperlink ref="F299" r:id="rId21" display="https://podminky.urs.cz/item/CS_URS_2024_01/091504000"/>
    <hyperlink ref="F307" r:id="rId22" display="https://podminky.urs.cz/item/CS_URS_2024_01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2024-06-06T08:39:19Z</dcterms:created>
  <dcterms:modified xsi:type="dcterms:W3CDTF">2024-06-06T08:39:35Z</dcterms:modified>
</cp:coreProperties>
</file>