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\Doprava ŽP - EVVO - květen\Zadávací dokumentace\"/>
    </mc:Choice>
  </mc:AlternateContent>
  <xr:revisionPtr revIDLastSave="0" documentId="13_ncr:1_{A65452D0-FE85-43AE-99DC-B766BA4A8608}" xr6:coauthVersionLast="36" xr6:coauthVersionMax="36" xr10:uidLastSave="{00000000-0000-0000-0000-000000000000}"/>
  <bookViews>
    <workbookView xWindow="0" yWindow="0" windowWidth="21570" windowHeight="8055" tabRatio="771" xr2:uid="{00000000-000D-0000-FFFF-FFFF00000000}"/>
  </bookViews>
  <sheets>
    <sheet name="Karlovarsko 1." sheetId="1" r:id="rId1"/>
    <sheet name="Karlovarsko 2." sheetId="2" r:id="rId2"/>
    <sheet name="Karlovarsko 3." sheetId="3" r:id="rId3"/>
    <sheet name="Karlovarsko 4." sheetId="11" r:id="rId4"/>
    <sheet name="Sokolovsko 1." sheetId="4" r:id="rId5"/>
    <sheet name="Sokolovsko 2." sheetId="18" r:id="rId6"/>
    <sheet name="Sokolovsko 3." sheetId="5" r:id="rId7"/>
    <sheet name="Sokolovsko 4." sheetId="19" r:id="rId8"/>
    <sheet name="Chebsko 1." sheetId="7" r:id="rId9"/>
    <sheet name="Chebsko 2." sheetId="9" r:id="rId10"/>
    <sheet name="Chebsko 3." sheetId="8" r:id="rId11"/>
    <sheet name="Chebsko 4." sheetId="20" r:id="rId12"/>
    <sheet name="Extra dopravy" sheetId="21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1" l="1"/>
  <c r="J6" i="21"/>
  <c r="I6" i="21" s="1"/>
  <c r="J5" i="21"/>
  <c r="I5" i="21" s="1"/>
  <c r="E11" i="3"/>
  <c r="E12" i="18"/>
  <c r="H13" i="20"/>
  <c r="J12" i="20"/>
  <c r="I12" i="20" s="1"/>
  <c r="J11" i="20"/>
  <c r="I11" i="20" s="1"/>
  <c r="J10" i="20"/>
  <c r="I10" i="20" s="1"/>
  <c r="J9" i="20"/>
  <c r="I9" i="20" s="1"/>
  <c r="J8" i="20"/>
  <c r="I8" i="20" s="1"/>
  <c r="J7" i="20"/>
  <c r="I7" i="20" s="1"/>
  <c r="J6" i="20"/>
  <c r="I6" i="20" s="1"/>
  <c r="J5" i="20"/>
  <c r="I5" i="20"/>
  <c r="H13" i="19"/>
  <c r="J12" i="19"/>
  <c r="I12" i="19" s="1"/>
  <c r="J11" i="19"/>
  <c r="I11" i="19" s="1"/>
  <c r="J10" i="19"/>
  <c r="I10" i="19"/>
  <c r="J9" i="19"/>
  <c r="I9" i="19" s="1"/>
  <c r="J8" i="19"/>
  <c r="I8" i="19" s="1"/>
  <c r="J7" i="19"/>
  <c r="I7" i="19" s="1"/>
  <c r="J6" i="19"/>
  <c r="I6" i="19" s="1"/>
  <c r="J5" i="19"/>
  <c r="I5" i="19" s="1"/>
  <c r="J7" i="21" l="1"/>
  <c r="I7" i="21"/>
  <c r="J13" i="20"/>
  <c r="I13" i="20"/>
  <c r="I13" i="19"/>
  <c r="J13" i="19"/>
  <c r="J14" i="11"/>
  <c r="I14" i="11" s="1"/>
  <c r="J13" i="11"/>
  <c r="I13" i="11" s="1"/>
  <c r="J14" i="3"/>
  <c r="I14" i="3" s="1"/>
  <c r="J13" i="3"/>
  <c r="I13" i="3" s="1"/>
  <c r="J14" i="2"/>
  <c r="I14" i="2" s="1"/>
  <c r="J14" i="1"/>
  <c r="I14" i="1" s="1"/>
  <c r="J11" i="5"/>
  <c r="I11" i="5" s="1"/>
  <c r="J11" i="18"/>
  <c r="I11" i="18" s="1"/>
  <c r="J12" i="18"/>
  <c r="I12" i="18" s="1"/>
  <c r="J11" i="4"/>
  <c r="I11" i="4" s="1"/>
  <c r="J12" i="4"/>
  <c r="I12" i="4" s="1"/>
  <c r="H13" i="9"/>
  <c r="J12" i="9"/>
  <c r="I12" i="9" s="1"/>
  <c r="J12" i="7"/>
  <c r="I12" i="7" s="1"/>
  <c r="J7" i="8"/>
  <c r="I7" i="8" s="1"/>
  <c r="J8" i="8"/>
  <c r="I8" i="8" s="1"/>
  <c r="J9" i="8"/>
  <c r="I9" i="8" s="1"/>
  <c r="J7" i="9"/>
  <c r="I7" i="9" s="1"/>
  <c r="J8" i="9"/>
  <c r="I8" i="9" s="1"/>
  <c r="J9" i="9"/>
  <c r="I9" i="9" s="1"/>
  <c r="J9" i="7"/>
  <c r="I9" i="7" s="1"/>
  <c r="J7" i="7"/>
  <c r="I7" i="7" s="1"/>
  <c r="J8" i="7"/>
  <c r="I8" i="7" s="1"/>
  <c r="J7" i="5"/>
  <c r="I7" i="5" s="1"/>
  <c r="J8" i="5"/>
  <c r="I8" i="5" s="1"/>
  <c r="J9" i="5"/>
  <c r="I9" i="5" s="1"/>
  <c r="J6" i="18"/>
  <c r="I6" i="18" s="1"/>
  <c r="J7" i="18"/>
  <c r="I7" i="18" s="1"/>
  <c r="J8" i="18"/>
  <c r="I8" i="18" s="1"/>
  <c r="J7" i="4"/>
  <c r="I7" i="4" s="1"/>
  <c r="J8" i="4"/>
  <c r="I8" i="4" s="1"/>
  <c r="J9" i="4"/>
  <c r="I9" i="4" s="1"/>
  <c r="J9" i="11"/>
  <c r="I9" i="11" s="1"/>
  <c r="J7" i="11"/>
  <c r="I7" i="11" s="1"/>
  <c r="J8" i="11"/>
  <c r="I8" i="11" s="1"/>
  <c r="J7" i="3"/>
  <c r="I7" i="3" s="1"/>
  <c r="J8" i="3"/>
  <c r="I8" i="3" s="1"/>
  <c r="J9" i="3"/>
  <c r="I9" i="3" s="1"/>
  <c r="J7" i="2"/>
  <c r="I7" i="2" s="1"/>
  <c r="J8" i="2"/>
  <c r="I8" i="2" s="1"/>
  <c r="J9" i="2"/>
  <c r="I9" i="2" s="1"/>
  <c r="J8" i="1"/>
  <c r="I8" i="1" s="1"/>
  <c r="J9" i="1"/>
  <c r="I9" i="1" s="1"/>
  <c r="J10" i="1"/>
  <c r="I10" i="1" s="1"/>
  <c r="H13" i="18"/>
  <c r="J10" i="18"/>
  <c r="I10" i="18" s="1"/>
  <c r="J9" i="18"/>
  <c r="I9" i="18" s="1"/>
  <c r="J5" i="18"/>
  <c r="I5" i="18" s="1"/>
  <c r="I13" i="18" l="1"/>
  <c r="J13" i="18"/>
  <c r="J13" i="1"/>
  <c r="I13" i="1" s="1"/>
  <c r="J7" i="1"/>
  <c r="I7" i="1" s="1"/>
  <c r="J11" i="1"/>
  <c r="I11" i="1" s="1"/>
  <c r="J13" i="2"/>
  <c r="I13" i="2" s="1"/>
  <c r="J10" i="2"/>
  <c r="I10" i="2" s="1"/>
  <c r="J11" i="2"/>
  <c r="I11" i="2" s="1"/>
  <c r="J10" i="3"/>
  <c r="I10" i="3" s="1"/>
  <c r="J11" i="3"/>
  <c r="I11" i="3" s="1"/>
  <c r="J10" i="11"/>
  <c r="I10" i="11" s="1"/>
  <c r="J11" i="11"/>
  <c r="I11" i="11" s="1"/>
  <c r="J6" i="1" l="1"/>
  <c r="J12" i="1"/>
  <c r="J5" i="1"/>
  <c r="J6" i="2"/>
  <c r="J12" i="2"/>
  <c r="J5" i="2"/>
  <c r="J6" i="3"/>
  <c r="J12" i="3"/>
  <c r="J5" i="3"/>
  <c r="J6" i="11"/>
  <c r="J12" i="11"/>
  <c r="J5" i="11"/>
  <c r="J6" i="4"/>
  <c r="J10" i="4"/>
  <c r="J5" i="4"/>
  <c r="J6" i="5"/>
  <c r="J10" i="5"/>
  <c r="J12" i="5"/>
  <c r="J5" i="5"/>
  <c r="J6" i="7"/>
  <c r="J10" i="7"/>
  <c r="J11" i="7"/>
  <c r="J5" i="7"/>
  <c r="J6" i="9"/>
  <c r="J10" i="9"/>
  <c r="J11" i="9"/>
  <c r="J5" i="9"/>
  <c r="J6" i="8"/>
  <c r="J10" i="8"/>
  <c r="J11" i="8"/>
  <c r="J12" i="8"/>
  <c r="J5" i="8"/>
  <c r="I12" i="8" l="1"/>
  <c r="I6" i="8" l="1"/>
  <c r="I10" i="8"/>
  <c r="I11" i="8"/>
  <c r="I5" i="8"/>
  <c r="I6" i="9"/>
  <c r="I10" i="9"/>
  <c r="I11" i="9"/>
  <c r="I5" i="9"/>
  <c r="I10" i="7"/>
  <c r="I6" i="7"/>
  <c r="I11" i="7"/>
  <c r="I5" i="7"/>
  <c r="I10" i="5"/>
  <c r="I12" i="5"/>
  <c r="I6" i="5"/>
  <c r="I5" i="5"/>
  <c r="I6" i="4"/>
  <c r="I10" i="4"/>
  <c r="I5" i="4"/>
  <c r="I6" i="11"/>
  <c r="I12" i="11"/>
  <c r="I5" i="11"/>
  <c r="I6" i="3"/>
  <c r="I12" i="3"/>
  <c r="I5" i="3"/>
  <c r="I6" i="2"/>
  <c r="I12" i="2"/>
  <c r="I5" i="2"/>
  <c r="I6" i="1"/>
  <c r="I12" i="1"/>
  <c r="I5" i="1"/>
  <c r="J15" i="11" l="1"/>
  <c r="I15" i="11"/>
  <c r="H15" i="11"/>
  <c r="J13" i="9" l="1"/>
  <c r="I13" i="9"/>
  <c r="J13" i="8"/>
  <c r="I13" i="8"/>
  <c r="H13" i="8"/>
  <c r="J13" i="7"/>
  <c r="I13" i="7"/>
  <c r="H13" i="7"/>
  <c r="J13" i="5"/>
  <c r="I13" i="5"/>
  <c r="H13" i="5"/>
  <c r="J13" i="4"/>
  <c r="I13" i="4"/>
  <c r="H13" i="4"/>
  <c r="J15" i="3"/>
  <c r="I15" i="3"/>
  <c r="H15" i="3"/>
  <c r="J15" i="2"/>
  <c r="I15" i="2"/>
  <c r="H15" i="2"/>
  <c r="I15" i="1" l="1"/>
  <c r="J15" i="1"/>
  <c r="H15" i="1"/>
</calcChain>
</file>

<file path=xl/sharedStrings.xml><?xml version="1.0" encoding="utf-8"?>
<sst xmlns="http://schemas.openxmlformats.org/spreadsheetml/2006/main" count="369" uniqueCount="119">
  <si>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</si>
  <si>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</si>
  <si>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</si>
  <si>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</si>
  <si>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</si>
  <si>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</si>
  <si>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</si>
  <si>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</si>
  <si>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</si>
  <si>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</si>
  <si>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</si>
  <si>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ZŠ Hlávkova Aš, Hlávkova 26, 352 01 Aš</t>
  </si>
  <si>
    <t>ZŠ Habartov, Karla Čapka 119, 357 09 Habartov</t>
  </si>
  <si>
    <t>CENOVÁ NABÍDKA - Doprava ŽP - EVVO - květen - Část 12 – Chebsko 4/4</t>
  </si>
  <si>
    <t>CENOVÁ NABÍDKA - Doprava ŽP - EVVO - květen - Část 11 – Chebsko 3/4</t>
  </si>
  <si>
    <t>CENOVÁ NABÍDKA - Doprava ŽP - EVVO - květen - Část 10 – Chebsko 2/4</t>
  </si>
  <si>
    <t>CENOVÁ NABÍDKA - Doprava ŽP - EVVO - květen - Část 9 – Chebsko 1/4</t>
  </si>
  <si>
    <t>CENOVÁ NABÍDKA - Doprava ŽP - EVVO - květen - Část 7 – Sokolovsko 3/4</t>
  </si>
  <si>
    <t>CENOVÁ NABÍDKA - Doprava ŽP - EVVO - květen - Část 8 – Sokolovsko 4/4</t>
  </si>
  <si>
    <t>CENOVÁ NABÍDKA - Doprava ŽP - EVVO - květen - Část 6 – Sokolovsko 2/4</t>
  </si>
  <si>
    <t>CENOVÁ NABÍDKA - Doprava ŽP - EVVO - květen - Část 5 – Sokolovsko 1/4</t>
  </si>
  <si>
    <t>CENOVÁ NABÍDKA - Doprava ŽP - EVVO - květen - Část 4 – Karlovarsko 4/4</t>
  </si>
  <si>
    <t>CENOVÁ NABÍDKA - Doprava ŽP - EVVO - květen - Část 3 – Karlovarsko 3/4</t>
  </si>
  <si>
    <t>CENOVÁ NABÍDKA - Doprava ŽP - EVVO - květen - Část 2 – Karlovarsko 2/4</t>
  </si>
  <si>
    <t>CENOVÁ NABÍDKA - Doprava ŽP - EVVO - květen - Část 1 – Karlovarsko 1/4</t>
  </si>
  <si>
    <t>Ekocentrum Bečovská botanická zahrada, 364 64 Bečov nad Teplou</t>
  </si>
  <si>
    <t>Základní škola Švabinského 1702, Sokolov</t>
  </si>
  <si>
    <t>Lázeňské lesy Karlovy Vary (Sovova stezka 504/4, 360 01 Karlovy Vary)</t>
  </si>
  <si>
    <t>ZŠ Bukovany, okres Sokolov, 357 55 Bukovany (pod obchodem na náměstí)</t>
  </si>
  <si>
    <t>Vojenské lesy a statky - Andělská hora, Štichlův mlýn</t>
  </si>
  <si>
    <t>Základní škola Lomnice, Školní 234, 357 04 Lomnice</t>
  </si>
  <si>
    <t>Statek Královské Poříčí, Šachetní 135, 357 41 Královské Poříčí</t>
  </si>
  <si>
    <t>Mateřská škola Sokolov, Alšova 1746, 356 01 Sokolov</t>
  </si>
  <si>
    <t>Mateřská škola Chodov, MŠ Školní 737, 357 35 Chodov (branka u Plzeňky)</t>
  </si>
  <si>
    <t>Kozodoj, Rolavská 538/56, Karlovy Vary</t>
  </si>
  <si>
    <t>Škola Můj Projekt Mánesova - G, ZŠ a MŠ, s.r.o., Mánesova 1672, 356 01 Sokolov</t>
  </si>
  <si>
    <t>Přírodní zahrada "U nás doma", Tři Sekery 21, okres Cheb</t>
  </si>
  <si>
    <t>ZŠ Sokolov, Rokycanova 258, 356 01 Sokolov</t>
  </si>
  <si>
    <t>ZŠ Bukovany, okres Sokolov, Bukovany 91, 357 55 Bukovany (pod obchodem na náměstí)</t>
  </si>
  <si>
    <t>3. základní škola Chodov, Husova 788, 357 35 Chodov</t>
  </si>
  <si>
    <t>Svět záchranářů, Západní 1822, 360 01 Karlovy Vary</t>
  </si>
  <si>
    <t xml:space="preserve">Mateřská škola dolní Rychnov, okres Sokolov, Šafaříkova 17, 356 04 Dolní Rychnov </t>
  </si>
  <si>
    <t>Základní škola Horní Slavkov, Nádražní 683, příspěvková organizace, 357 31 Horní Slavkov</t>
  </si>
  <si>
    <t>ZŠ a MŠ Libavské Údolí, Autobusová zastávka Libavské Údolí</t>
  </si>
  <si>
    <t>Základní škola Nové Sedlo, Masarykova 217, 357 34 Nové Sedlo</t>
  </si>
  <si>
    <t>ZŠ Bukovany, Bukovany 146, okres Sokolov, Bukovany 91 (pod obchodem – náměstí), Bukovany 357 55</t>
  </si>
  <si>
    <t>Školní statek a krajské středisko ekologické výchovy Cheb</t>
  </si>
  <si>
    <t>MŠ Chodov, okres Sokolov, p. o., Nerudova 918, 357 35 Chodov</t>
  </si>
  <si>
    <t>ZŠ a MŠ Svatava, p. o., Podlesí 70, 357 03 Svatava</t>
  </si>
  <si>
    <t>Základní škola Kraslice, ulice Rybná (vedle ZŠ Kraslice, Dukelská 1122, 358 01 Kraslice)</t>
  </si>
  <si>
    <t>Vojenské lesy a statky – Kyselka (50.2546561N, 12.9931492E)</t>
  </si>
  <si>
    <t xml:space="preserve">ZŠ Bukovany, Bukovany 91 (pod obchodem – náměstí), Bukovany 357 55 </t>
  </si>
  <si>
    <t>Základní škola a mateřská škola Oloví, ZŠ Oloví, Smetanova 1, 357 07 Oloví</t>
  </si>
  <si>
    <t>ZŠ a MŠ Kyselka, Radošov 75
Kyselka</t>
  </si>
  <si>
    <t>Základní škola a mateřská škola Oloví, Smetanova 1, 357 07 Oloví</t>
  </si>
  <si>
    <t>ZŠ Švabinského 1702, Sokolov</t>
  </si>
  <si>
    <t>ZŠ Lomnice, Školní 234, 356 01 Lomnice</t>
  </si>
  <si>
    <t>Mateřská škola Březová, Komenského 11, 356 01 Březová u Sokolova</t>
  </si>
  <si>
    <t>ZŠ a MŠ Svatava, p. o., Pohraniční stráže 81, 357 03 Svatava</t>
  </si>
  <si>
    <t>Základní škola Habartov, Československé armády 747, 357 09 Habartov</t>
  </si>
  <si>
    <t>Mateřská škola Horní Slavkov, Sportovní 713, 357 31 Horní Slavkov</t>
  </si>
  <si>
    <t>ZŠ Karlovy Vary, Truhlářská 19, 360 17 Karlovy Vary</t>
  </si>
  <si>
    <t>Základní škola a mateřská škola Kyselka, Radošov 75, 362 72 Kyselka</t>
  </si>
  <si>
    <t>MŠ Lipová Nejdek, MŠ Lipová 1192, 362 22 Nejdek, u brány školky</t>
  </si>
  <si>
    <t xml:space="preserve">ZŠ a SŠ Karlovy Vary, p.o., Vančurova 83/2, 360 17 Karlovy Vary </t>
  </si>
  <si>
    <t>MŠ Sluníčko Toužim, Sídliště 429, 364 01 Toužim</t>
  </si>
  <si>
    <t>Základní škola, příspěvková organizace Ostrov, Krušnohorská 304, 363 01 Ostrov</t>
  </si>
  <si>
    <t>ZŠ a MŠ Valeč, p.o., Podbořanská 32, 364 55 Valeč</t>
  </si>
  <si>
    <t>ZŠ a MŠ při zdravotnických zařízeních K. Vary, Lázeňská léčebna Mánes, Křižíkova 13, 360 01 Karlovy Vary</t>
  </si>
  <si>
    <t>Základní škola, příspěvková organizace Ostrov, Krušnohorská 304</t>
  </si>
  <si>
    <t>ZŠ J.A.Komenského, Kollárova 19, Karlovy Vary, nástup na zastávce MHD Blahoslavova</t>
  </si>
  <si>
    <t xml:space="preserve">Mateřská škola Cestička, Rolavská 234, 362 25 Nová Role </t>
  </si>
  <si>
    <t>MŠ Ostrov, Krušnohorská 766, 363 01 Ostrov</t>
  </si>
  <si>
    <t>ZŠ a MŠ při zdravotnických zařízeních Karlovy Vary, LL Mánes, Křižíkova 13, 360 01 Karlovy Vary</t>
  </si>
  <si>
    <t>Vojenské lesy a statky – Bukovina (Bukovina 10, 360 06 Hradiště)</t>
  </si>
  <si>
    <t>ZŠ a SŠ Karlovy Vary, p.o. Svahová 1169/26, 360 06 Karlovy Vary, zastávka MHD Svahová, Karlovy Vary</t>
  </si>
  <si>
    <t xml:space="preserve">První české gymnázium v Karlových Varech, Národní 25, 360 17 Karlovy Vary </t>
  </si>
  <si>
    <t>ZŠ Ostrov, Májová 997, 363 01 Ostrov (z boku u tělocvičny - ul .Severní, Luční)</t>
  </si>
  <si>
    <t>Mateřská škola Ostrov, Palackého 1045, p.o.</t>
  </si>
  <si>
    <t>ZŠ a MŠ Kyselka, Radošov 75, 362 72 Kyselka</t>
  </si>
  <si>
    <t>Mateřská škola Merklín, Merklín 86, 362 34 Merklín</t>
  </si>
  <si>
    <t xml:space="preserve">NZDM Ostrov, Ostrov, Náměstí – autobusová zastávka </t>
  </si>
  <si>
    <t>MŠ Mozartova 4, Zastávka MHD Slavie, Horní Drahovice</t>
  </si>
  <si>
    <t>ZŠ Jana Amose Komenského Karlovy Vary, zastávka MHD č. 6 Blahoslavova, Drahovice</t>
  </si>
  <si>
    <t>MŠ Stružná, Stružná 58, 364 71 Stružná</t>
  </si>
  <si>
    <t>Mateřská škola, Halasova 765, Ostrov</t>
  </si>
  <si>
    <t>Základní škola Truhlářská, Truhlářská 681/19, 360 17 Karlovy Vary (Stará Role)</t>
  </si>
  <si>
    <t>ZŠ a MŠ Hazlov, okr. Cheb, p. o., Hazlov 119, 351 32 Hazlov</t>
  </si>
  <si>
    <t>3. ZŠ Cheb, Malé náměstí 3, 350 02 Cheb</t>
  </si>
  <si>
    <t>ZŠ Cheb, Komenského 2473, 350 02 Cheb</t>
  </si>
  <si>
    <t>MŠ Aš, Nohova 2201, 352 01 Aš, zastávka Palacká</t>
  </si>
  <si>
    <t>MŠ Pramínek, v.o.s., Tyršova 438/17 (u měst. bazénu), 353 01 Mariánské Lázně</t>
  </si>
  <si>
    <t>5. základní škola Cheb, Matěje Kopeckého 1, 350 02 Cheb</t>
  </si>
  <si>
    <t>Waldorfská ZŠ a MŠ Cheb, Divadelní nám. 554/8, 350 02 Cheb</t>
  </si>
  <si>
    <t>Mateřská škola Krásná, p.o., Krásná 280, 352 01 Krásná</t>
  </si>
  <si>
    <t>ZŠ Úšovice, Mariánské Lázně, Školní náměstí 472/3, 353 01 Mariánské Lázně</t>
  </si>
  <si>
    <t>ZŠ a MŠ Okružní 57, 352 01 Aš, MŠ Mokřiny 116</t>
  </si>
  <si>
    <t>Mateřská škola Trstěnice, MŠ Trstěnice 104, 353 01 Trstěnice</t>
  </si>
  <si>
    <t>Biostatek a zámecký park Valeč, 185 Valeč-Chyše</t>
  </si>
  <si>
    <t>Základní škola Velká Hleďsebe, Pohraniční stráže 95, 353 01 Velká Hleďsebe</t>
  </si>
  <si>
    <t>4. ZŠ Cheb, Hradební 14, Autobusová zastávka V sadech, Cheb (u Americké školy)</t>
  </si>
  <si>
    <t>ZŠ a MŠ Hazlov, Hazlov, autobusová zastávka ČSAD</t>
  </si>
  <si>
    <t>ZŠ a MŠ Hazlov, Hazlov 119, 351 32 Hazlov</t>
  </si>
  <si>
    <t>ZŠ a MŠ Lázně Kynžvart, K Rybníku 346, 354 91 Lázně Kynžvart</t>
  </si>
  <si>
    <t>MŠ Křižíkova 555/5, Mariánské Lázně</t>
  </si>
  <si>
    <t>Základní škola a mateřská škola Aš, Okružní 57, okres Cheb, příspěvková organizace</t>
  </si>
  <si>
    <t>ZŠ Hranice, Husova 414, 351 24 Hranice, aut. zastávka Hranice, hotel Praha (pod školou)</t>
  </si>
  <si>
    <t>MŠ Úšovice, Dopravák Mariánské Lázně</t>
  </si>
  <si>
    <t>ZŠ a MŠ Drmoul, Školní 26, 354 72 Drmoul</t>
  </si>
  <si>
    <t>ZŠ, Kostelní nám. 14, Cheb, VZP, Komenského 2473, 350 02 Cheb</t>
  </si>
  <si>
    <t xml:space="preserve">Mateřská škola Hranice, Soukenná 844, 351 24 Hranice </t>
  </si>
  <si>
    <t>ZŠ JIH Mariánské Lázně, Komenského 459, 353 01 Mariánské Lázně</t>
  </si>
  <si>
    <t>Základní škola Úšovice, Školní náměstí 472, 353 01 Mariánské Lázně</t>
  </si>
  <si>
    <t>Základní škola a mateřská škola, Okružní 57, 352 01 Aš, autobus. Zastávka</t>
  </si>
  <si>
    <t>Základní škola a mateřská škola Aš, Okružní 57, okres Cheb, G. Geipela 15, 352 01 Aš</t>
  </si>
  <si>
    <t>ZŠ a MŠ Lázně Kynžvart, Lázně Kynžvart, aut. st.</t>
  </si>
  <si>
    <t>CENOVÁ NABÍDKA - Doprava ŽP - EVVO - květen - Část 13 – Extra dopravy</t>
  </si>
  <si>
    <r>
      <t>ZŠ a MŠ Myslbekova 996, 363 01 Ostrov</t>
    </r>
    <r>
      <rPr>
        <b/>
        <sz val="14"/>
        <color theme="1"/>
        <rFont val="Calibri"/>
        <family val="2"/>
        <charset val="238"/>
        <scheme val="minor"/>
      </rPr>
      <t>*</t>
    </r>
  </si>
  <si>
    <t>* Zadavatel požaduje zajištění autobusu se širokým nájezdem pro vozíčkáře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</si>
</sst>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h:mm;@"/>
  </numFmts>
  <fonts count="11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4" fontId="8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 applyProtection="1">
      <alignment vertical="center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164" fontId="2" fillId="2" borderId="13" xfId="3" applyNumberFormat="1" applyFont="1" applyFill="1" applyBorder="1" applyAlignment="1" applyProtection="1">
      <alignment horizontal="center" vertical="center" wrapText="1"/>
    </xf>
    <xf numFmtId="164" fontId="2" fillId="2" borderId="14" xfId="3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16" xfId="0" applyNumberFormat="1" applyFont="1" applyFill="1" applyBorder="1" applyAlignment="1" applyProtection="1">
      <alignment horizontal="center" vertical="center" wrapText="1"/>
    </xf>
    <xf numFmtId="164" fontId="2" fillId="2" borderId="3" xfId="3" applyNumberFormat="1" applyFont="1" applyFill="1" applyBorder="1" applyAlignment="1" applyProtection="1">
      <alignment horizontal="center" vertical="center" wrapText="1"/>
    </xf>
    <xf numFmtId="164" fontId="2" fillId="2" borderId="16" xfId="3" applyNumberFormat="1" applyFont="1" applyFill="1" applyBorder="1" applyAlignment="1" applyProtection="1">
      <alignment horizontal="center" vertical="center" wrapText="1"/>
    </xf>
    <xf numFmtId="164" fontId="2" fillId="2" borderId="18" xfId="0" applyNumberFormat="1" applyFont="1" applyFill="1" applyBorder="1" applyAlignment="1" applyProtection="1">
      <alignment horizontal="center" vertical="center" wrapText="1"/>
    </xf>
    <xf numFmtId="164" fontId="2" fillId="2" borderId="19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164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164" fontId="9" fillId="5" borderId="20" xfId="0" applyNumberFormat="1" applyFont="1" applyFill="1" applyBorder="1" applyAlignment="1" applyProtection="1">
      <alignment horizontal="center" vertical="center" wrapText="1"/>
      <protection locked="0"/>
    </xf>
    <xf numFmtId="14" fontId="10" fillId="2" borderId="6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14" fontId="10" fillId="2" borderId="7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14" fontId="10" fillId="2" borderId="8" xfId="0" applyNumberFormat="1" applyFont="1" applyFill="1" applyBorder="1" applyAlignment="1">
      <alignment horizontal="center" vertical="center" wrapText="1"/>
    </xf>
    <xf numFmtId="165" fontId="10" fillId="2" borderId="9" xfId="0" applyNumberFormat="1" applyFont="1" applyFill="1" applyBorder="1" applyAlignment="1">
      <alignment horizontal="center" vertical="center" wrapText="1"/>
    </xf>
    <xf numFmtId="0" fontId="10" fillId="2" borderId="9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vertical="center" wrapText="1"/>
    </xf>
    <xf numFmtId="165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 wrapText="1"/>
    </xf>
    <xf numFmtId="14" fontId="10" fillId="6" borderId="6" xfId="0" applyNumberFormat="1" applyFont="1" applyFill="1" applyBorder="1" applyAlignment="1">
      <alignment horizontal="center" vertical="center" wrapText="1"/>
    </xf>
    <xf numFmtId="165" fontId="10" fillId="6" borderId="3" xfId="0" applyNumberFormat="1" applyFont="1" applyFill="1" applyBorder="1" applyAlignment="1">
      <alignment horizontal="center" vertical="center" wrapText="1"/>
    </xf>
    <xf numFmtId="0" fontId="10" fillId="6" borderId="3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0" fontId="10" fillId="6" borderId="16" xfId="0" applyFont="1" applyFill="1" applyBorder="1" applyAlignment="1">
      <alignment vertical="center" wrapText="1"/>
    </xf>
    <xf numFmtId="14" fontId="10" fillId="6" borderId="7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vertical="center" wrapText="1"/>
    </xf>
    <xf numFmtId="14" fontId="10" fillId="6" borderId="8" xfId="0" applyNumberFormat="1" applyFont="1" applyFill="1" applyBorder="1" applyAlignment="1">
      <alignment horizontal="center" vertical="center" wrapText="1"/>
    </xf>
    <xf numFmtId="165" fontId="10" fillId="6" borderId="9" xfId="0" applyNumberFormat="1" applyFont="1" applyFill="1" applyBorder="1" applyAlignment="1">
      <alignment horizontal="center" vertical="center" wrapText="1"/>
    </xf>
    <xf numFmtId="0" fontId="10" fillId="6" borderId="9" xfId="0" applyNumberFormat="1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vertical="center" wrapText="1"/>
    </xf>
    <xf numFmtId="0" fontId="10" fillId="6" borderId="17" xfId="0" applyFont="1" applyFill="1" applyBorder="1" applyAlignment="1">
      <alignment vertical="center" wrapText="1"/>
    </xf>
    <xf numFmtId="0" fontId="10" fillId="6" borderId="9" xfId="0" applyNumberFormat="1" applyFont="1" applyFill="1" applyBorder="1" applyAlignment="1">
      <alignment vertical="center" wrapText="1"/>
    </xf>
    <xf numFmtId="0" fontId="10" fillId="6" borderId="17" xfId="0" applyNumberFormat="1" applyFont="1" applyFill="1" applyBorder="1" applyAlignment="1">
      <alignment vertical="center" wrapText="1"/>
    </xf>
    <xf numFmtId="14" fontId="10" fillId="8" borderId="6" xfId="0" applyNumberFormat="1" applyFont="1" applyFill="1" applyBorder="1" applyAlignment="1">
      <alignment horizontal="center" vertical="center" wrapText="1"/>
    </xf>
    <xf numFmtId="165" fontId="10" fillId="8" borderId="3" xfId="0" applyNumberFormat="1" applyFont="1" applyFill="1" applyBorder="1" applyAlignment="1">
      <alignment horizontal="center" vertical="center" wrapText="1"/>
    </xf>
    <xf numFmtId="0" fontId="10" fillId="8" borderId="3" xfId="0" applyNumberFormat="1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vertical="center" wrapText="1"/>
    </xf>
    <xf numFmtId="0" fontId="10" fillId="8" borderId="16" xfId="0" applyFont="1" applyFill="1" applyBorder="1" applyAlignment="1">
      <alignment vertical="center" wrapText="1"/>
    </xf>
    <xf numFmtId="14" fontId="10" fillId="8" borderId="8" xfId="0" applyNumberFormat="1" applyFont="1" applyFill="1" applyBorder="1" applyAlignment="1">
      <alignment horizontal="center" vertical="center" wrapText="1"/>
    </xf>
    <xf numFmtId="165" fontId="10" fillId="8" borderId="9" xfId="0" applyNumberFormat="1" applyFont="1" applyFill="1" applyBorder="1" applyAlignment="1">
      <alignment horizontal="center" vertical="center" wrapText="1"/>
    </xf>
    <xf numFmtId="0" fontId="10" fillId="8" borderId="9" xfId="0" applyNumberFormat="1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vertical="center" wrapText="1"/>
    </xf>
    <xf numFmtId="0" fontId="10" fillId="8" borderId="17" xfId="0" applyFont="1" applyFill="1" applyBorder="1" applyAlignment="1">
      <alignment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vertical="center" wrapText="1"/>
    </xf>
    <xf numFmtId="14" fontId="10" fillId="7" borderId="6" xfId="0" applyNumberFormat="1" applyFont="1" applyFill="1" applyBorder="1" applyAlignment="1">
      <alignment horizontal="center" vertical="center" wrapText="1"/>
    </xf>
    <xf numFmtId="165" fontId="10" fillId="7" borderId="3" xfId="0" applyNumberFormat="1" applyFont="1" applyFill="1" applyBorder="1" applyAlignment="1">
      <alignment horizontal="center" vertical="center" wrapText="1"/>
    </xf>
    <xf numFmtId="0" fontId="10" fillId="7" borderId="3" xfId="0" applyNumberFormat="1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vertical="center" wrapText="1"/>
    </xf>
    <xf numFmtId="0" fontId="10" fillId="7" borderId="16" xfId="0" applyFont="1" applyFill="1" applyBorder="1" applyAlignment="1">
      <alignment vertical="center" wrapText="1"/>
    </xf>
    <xf numFmtId="14" fontId="10" fillId="7" borderId="7" xfId="0" applyNumberFormat="1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vertical="center" wrapText="1"/>
    </xf>
    <xf numFmtId="14" fontId="10" fillId="7" borderId="8" xfId="0" applyNumberFormat="1" applyFont="1" applyFill="1" applyBorder="1" applyAlignment="1">
      <alignment horizontal="center" vertical="center" wrapText="1"/>
    </xf>
    <xf numFmtId="165" fontId="10" fillId="7" borderId="9" xfId="0" applyNumberFormat="1" applyFont="1" applyFill="1" applyBorder="1" applyAlignment="1">
      <alignment horizontal="center" vertical="center" wrapText="1"/>
    </xf>
    <xf numFmtId="0" fontId="10" fillId="7" borderId="9" xfId="0" applyNumberFormat="1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vertical="center" wrapText="1"/>
    </xf>
    <xf numFmtId="0" fontId="10" fillId="7" borderId="17" xfId="0" applyFont="1" applyFill="1" applyBorder="1" applyAlignment="1">
      <alignment vertical="center" wrapText="1"/>
    </xf>
  </cellXfs>
  <cellStyles count="4">
    <cellStyle name="Měna" xfId="3" builtinId="4"/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15"/>
  <sheetViews>
    <sheetView tabSelected="1"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43">
        <v>45415</v>
      </c>
      <c r="C5" s="44">
        <v>0.33333333333333331</v>
      </c>
      <c r="D5" s="44">
        <v>0.55208333333333337</v>
      </c>
      <c r="E5" s="45">
        <v>48</v>
      </c>
      <c r="F5" s="46" t="s">
        <v>25</v>
      </c>
      <c r="G5" s="47" t="s">
        <v>61</v>
      </c>
      <c r="H5" s="24"/>
      <c r="I5" s="11">
        <f>J5-H5</f>
        <v>0</v>
      </c>
      <c r="J5" s="12">
        <f>H5*1.12</f>
        <v>0</v>
      </c>
    </row>
    <row r="6" spans="2:10" ht="60.75" customHeight="1" x14ac:dyDescent="0.25">
      <c r="B6" s="48">
        <v>45422</v>
      </c>
      <c r="C6" s="40">
        <v>0.33333333333333331</v>
      </c>
      <c r="D6" s="40">
        <v>0.54166666666666663</v>
      </c>
      <c r="E6" s="41">
        <v>23</v>
      </c>
      <c r="F6" s="42" t="s">
        <v>46</v>
      </c>
      <c r="G6" s="49" t="s">
        <v>62</v>
      </c>
      <c r="H6" s="24"/>
      <c r="I6" s="11">
        <f t="shared" ref="I6:I14" si="0">J6-H6</f>
        <v>0</v>
      </c>
      <c r="J6" s="12">
        <f t="shared" ref="J6:J14" si="1">H6*1.12</f>
        <v>0</v>
      </c>
    </row>
    <row r="7" spans="2:10" ht="60.75" customHeight="1" x14ac:dyDescent="0.25">
      <c r="B7" s="48">
        <v>45426</v>
      </c>
      <c r="C7" s="40">
        <v>0.33333333333333331</v>
      </c>
      <c r="D7" s="40">
        <v>0.5</v>
      </c>
      <c r="E7" s="41">
        <v>36</v>
      </c>
      <c r="F7" s="42" t="s">
        <v>46</v>
      </c>
      <c r="G7" s="49" t="s">
        <v>66</v>
      </c>
      <c r="H7" s="24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48">
        <v>45428</v>
      </c>
      <c r="C8" s="40">
        <v>0.33333333333333331</v>
      </c>
      <c r="D8" s="40">
        <v>0.5</v>
      </c>
      <c r="E8" s="41">
        <v>36</v>
      </c>
      <c r="F8" s="42" t="s">
        <v>46</v>
      </c>
      <c r="G8" s="49" t="s">
        <v>69</v>
      </c>
      <c r="H8" s="24"/>
      <c r="I8" s="11">
        <f t="shared" si="0"/>
        <v>0</v>
      </c>
      <c r="J8" s="12">
        <f t="shared" si="1"/>
        <v>0</v>
      </c>
    </row>
    <row r="9" spans="2:10" ht="60.75" customHeight="1" x14ac:dyDescent="0.25">
      <c r="B9" s="48">
        <v>45429</v>
      </c>
      <c r="C9" s="40">
        <v>0.33333333333333331</v>
      </c>
      <c r="D9" s="40">
        <v>0.5</v>
      </c>
      <c r="E9" s="41">
        <v>68</v>
      </c>
      <c r="F9" s="42" t="s">
        <v>25</v>
      </c>
      <c r="G9" s="49" t="s">
        <v>72</v>
      </c>
      <c r="H9" s="24"/>
      <c r="I9" s="11">
        <f t="shared" si="0"/>
        <v>0</v>
      </c>
      <c r="J9" s="12">
        <f t="shared" si="1"/>
        <v>0</v>
      </c>
    </row>
    <row r="10" spans="2:10" ht="60.75" customHeight="1" x14ac:dyDescent="0.25">
      <c r="B10" s="48">
        <v>45433</v>
      </c>
      <c r="C10" s="40">
        <v>0.33333333333333331</v>
      </c>
      <c r="D10" s="40">
        <v>0.5</v>
      </c>
      <c r="E10" s="41">
        <v>27</v>
      </c>
      <c r="F10" s="42" t="s">
        <v>31</v>
      </c>
      <c r="G10" s="49" t="s">
        <v>65</v>
      </c>
      <c r="H10" s="24"/>
      <c r="I10" s="11">
        <f t="shared" si="0"/>
        <v>0</v>
      </c>
      <c r="J10" s="12">
        <f t="shared" si="1"/>
        <v>0</v>
      </c>
    </row>
    <row r="11" spans="2:10" ht="60.75" customHeight="1" x14ac:dyDescent="0.25">
      <c r="B11" s="48">
        <v>45434</v>
      </c>
      <c r="C11" s="40">
        <v>0.46875</v>
      </c>
      <c r="D11" s="40">
        <v>0.65625</v>
      </c>
      <c r="E11" s="41">
        <v>31</v>
      </c>
      <c r="F11" s="42" t="s">
        <v>46</v>
      </c>
      <c r="G11" s="49" t="s">
        <v>76</v>
      </c>
      <c r="H11" s="24"/>
      <c r="I11" s="11">
        <f t="shared" si="0"/>
        <v>0</v>
      </c>
      <c r="J11" s="12">
        <f t="shared" si="1"/>
        <v>0</v>
      </c>
    </row>
    <row r="12" spans="2:10" ht="68.25" customHeight="1" x14ac:dyDescent="0.25">
      <c r="B12" s="48">
        <v>45435</v>
      </c>
      <c r="C12" s="40">
        <v>0.33333333333333331</v>
      </c>
      <c r="D12" s="40">
        <v>0.58333333333333337</v>
      </c>
      <c r="E12" s="41">
        <v>22</v>
      </c>
      <c r="F12" s="42" t="s">
        <v>36</v>
      </c>
      <c r="G12" s="49" t="s">
        <v>80</v>
      </c>
      <c r="H12" s="24"/>
      <c r="I12" s="11">
        <f t="shared" si="0"/>
        <v>0</v>
      </c>
      <c r="J12" s="12">
        <f t="shared" si="1"/>
        <v>0</v>
      </c>
    </row>
    <row r="13" spans="2:10" ht="68.25" customHeight="1" x14ac:dyDescent="0.25">
      <c r="B13" s="48">
        <v>45440</v>
      </c>
      <c r="C13" s="40">
        <v>0.35416666666666669</v>
      </c>
      <c r="D13" s="40">
        <v>0.46875</v>
      </c>
      <c r="E13" s="41">
        <v>45</v>
      </c>
      <c r="F13" s="42" t="s">
        <v>27</v>
      </c>
      <c r="G13" s="49" t="s">
        <v>82</v>
      </c>
      <c r="H13" s="24"/>
      <c r="I13" s="11">
        <f t="shared" si="0"/>
        <v>0</v>
      </c>
      <c r="J13" s="12">
        <f t="shared" si="1"/>
        <v>0</v>
      </c>
    </row>
    <row r="14" spans="2:10" ht="68.25" customHeight="1" thickBot="1" x14ac:dyDescent="0.3">
      <c r="B14" s="50">
        <v>45442</v>
      </c>
      <c r="C14" s="51">
        <v>0.35416666666666669</v>
      </c>
      <c r="D14" s="51">
        <v>0.5</v>
      </c>
      <c r="E14" s="52">
        <v>45</v>
      </c>
      <c r="F14" s="55" t="s">
        <v>27</v>
      </c>
      <c r="G14" s="56" t="s">
        <v>85</v>
      </c>
      <c r="H14" s="24"/>
      <c r="I14" s="11">
        <f t="shared" si="0"/>
        <v>0</v>
      </c>
      <c r="J14" s="12">
        <f t="shared" si="1"/>
        <v>0</v>
      </c>
    </row>
    <row r="15" spans="2:10" ht="45.75" customHeight="1" thickBot="1" x14ac:dyDescent="0.3">
      <c r="B15" s="67" t="s">
        <v>7</v>
      </c>
      <c r="C15" s="68"/>
      <c r="D15" s="68"/>
      <c r="E15" s="68"/>
      <c r="F15" s="68"/>
      <c r="G15" s="68"/>
      <c r="H15" s="10">
        <f>SUM(H5:H14)</f>
        <v>0</v>
      </c>
      <c r="I15" s="10">
        <f>SUM(I5:I14)</f>
        <v>0</v>
      </c>
      <c r="J15" s="10">
        <f>SUM(J5:J14)</f>
        <v>0</v>
      </c>
    </row>
  </sheetData>
  <sheetProtection algorithmName="SHA-512" hashValue="h7hDKEvF1HEPfXLEJc9dkF68ZQfJwvkDWyosOz+eMemjkWFeVwwlHP+hwOb108azkF5j9ulDB80eiwxbXZJ4Fg==" saltValue="zfvF7KuRD6PP4pK1B15QpQ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5FA4-2BD1-436A-B6AC-28E376C105CF}">
  <sheetPr>
    <tabColor theme="4" tint="0.59999389629810485"/>
  </sheetPr>
  <dimension ref="B1:J15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43">
        <v>45418</v>
      </c>
      <c r="C5" s="44">
        <v>0.33333333333333331</v>
      </c>
      <c r="D5" s="44">
        <v>0.54166666666666663</v>
      </c>
      <c r="E5" s="45">
        <v>42</v>
      </c>
      <c r="F5" s="46" t="s">
        <v>46</v>
      </c>
      <c r="G5" s="47" t="s">
        <v>62</v>
      </c>
      <c r="H5" s="24"/>
      <c r="I5" s="13">
        <f>J5-H5</f>
        <v>0</v>
      </c>
      <c r="J5" s="14">
        <f>H5*1.12</f>
        <v>0</v>
      </c>
    </row>
    <row r="6" spans="2:10" ht="60.75" customHeight="1" x14ac:dyDescent="0.25">
      <c r="B6" s="48">
        <v>45425</v>
      </c>
      <c r="C6" s="40">
        <v>0.33333333333333331</v>
      </c>
      <c r="D6" s="40">
        <v>0.4861111111111111</v>
      </c>
      <c r="E6" s="41">
        <v>37</v>
      </c>
      <c r="F6" s="42" t="s">
        <v>46</v>
      </c>
      <c r="G6" s="49" t="s">
        <v>64</v>
      </c>
      <c r="H6" s="24"/>
      <c r="I6" s="13">
        <f t="shared" ref="I6:I14" si="0">J6-H6</f>
        <v>0</v>
      </c>
      <c r="J6" s="14">
        <f t="shared" ref="J6:J14" si="1">H6*1.12</f>
        <v>0</v>
      </c>
    </row>
    <row r="7" spans="2:10" ht="60.75" customHeight="1" x14ac:dyDescent="0.25">
      <c r="B7" s="48">
        <v>45426</v>
      </c>
      <c r="C7" s="40">
        <v>0.33333333333333331</v>
      </c>
      <c r="D7" s="40">
        <v>0.58333333333333337</v>
      </c>
      <c r="E7" s="41">
        <v>44</v>
      </c>
      <c r="F7" s="42" t="s">
        <v>34</v>
      </c>
      <c r="G7" s="49" t="s">
        <v>67</v>
      </c>
      <c r="H7" s="24"/>
      <c r="I7" s="13">
        <f t="shared" si="0"/>
        <v>0</v>
      </c>
      <c r="J7" s="14">
        <f t="shared" si="1"/>
        <v>0</v>
      </c>
    </row>
    <row r="8" spans="2:10" ht="60.75" customHeight="1" x14ac:dyDescent="0.25">
      <c r="B8" s="48">
        <v>45428</v>
      </c>
      <c r="C8" s="40">
        <v>0.33333333333333331</v>
      </c>
      <c r="D8" s="40">
        <v>0.58333333333333337</v>
      </c>
      <c r="E8" s="41">
        <v>54</v>
      </c>
      <c r="F8" s="42" t="s">
        <v>25</v>
      </c>
      <c r="G8" s="49" t="s">
        <v>70</v>
      </c>
      <c r="H8" s="24"/>
      <c r="I8" s="13">
        <f t="shared" si="0"/>
        <v>0</v>
      </c>
      <c r="J8" s="14">
        <f t="shared" si="1"/>
        <v>0</v>
      </c>
    </row>
    <row r="9" spans="2:10" ht="60.75" customHeight="1" x14ac:dyDescent="0.25">
      <c r="B9" s="48">
        <v>45432</v>
      </c>
      <c r="C9" s="40">
        <v>0.33333333333333331</v>
      </c>
      <c r="D9" s="40">
        <v>0.5625</v>
      </c>
      <c r="E9" s="41">
        <v>38</v>
      </c>
      <c r="F9" s="42" t="s">
        <v>46</v>
      </c>
      <c r="G9" s="49" t="s">
        <v>64</v>
      </c>
      <c r="H9" s="24"/>
      <c r="I9" s="13">
        <f t="shared" si="0"/>
        <v>0</v>
      </c>
      <c r="J9" s="14">
        <f t="shared" si="1"/>
        <v>0</v>
      </c>
    </row>
    <row r="10" spans="2:10" ht="60.75" customHeight="1" x14ac:dyDescent="0.25">
      <c r="B10" s="48">
        <v>45433</v>
      </c>
      <c r="C10" s="40">
        <v>0.33333333333333331</v>
      </c>
      <c r="D10" s="40">
        <v>0.52083333333333337</v>
      </c>
      <c r="E10" s="41">
        <v>47</v>
      </c>
      <c r="F10" s="42" t="s">
        <v>27</v>
      </c>
      <c r="G10" s="49" t="s">
        <v>66</v>
      </c>
      <c r="H10" s="24"/>
      <c r="I10" s="13">
        <f t="shared" si="0"/>
        <v>0</v>
      </c>
      <c r="J10" s="14">
        <f t="shared" si="1"/>
        <v>0</v>
      </c>
    </row>
    <row r="11" spans="2:10" ht="60.75" customHeight="1" x14ac:dyDescent="0.25">
      <c r="B11" s="48">
        <v>45435</v>
      </c>
      <c r="C11" s="40">
        <v>0.33333333333333331</v>
      </c>
      <c r="D11" s="40">
        <v>0.52083333333333337</v>
      </c>
      <c r="E11" s="41">
        <v>64</v>
      </c>
      <c r="F11" s="42" t="s">
        <v>34</v>
      </c>
      <c r="G11" s="49" t="s">
        <v>77</v>
      </c>
      <c r="H11" s="24"/>
      <c r="I11" s="13">
        <f t="shared" si="0"/>
        <v>0</v>
      </c>
      <c r="J11" s="14">
        <f t="shared" si="1"/>
        <v>0</v>
      </c>
    </row>
    <row r="12" spans="2:10" ht="60.75" customHeight="1" x14ac:dyDescent="0.25">
      <c r="B12" s="48">
        <v>45436</v>
      </c>
      <c r="C12" s="40">
        <v>0.33333333333333331</v>
      </c>
      <c r="D12" s="40">
        <v>0.54166666666666663</v>
      </c>
      <c r="E12" s="41">
        <v>65</v>
      </c>
      <c r="F12" s="42" t="s">
        <v>25</v>
      </c>
      <c r="G12" s="49" t="s">
        <v>76</v>
      </c>
      <c r="H12" s="24"/>
      <c r="I12" s="13">
        <f t="shared" si="0"/>
        <v>0</v>
      </c>
      <c r="J12" s="14">
        <f t="shared" si="1"/>
        <v>0</v>
      </c>
    </row>
    <row r="13" spans="2:10" ht="60.75" customHeight="1" x14ac:dyDescent="0.25">
      <c r="B13" s="48">
        <v>45440</v>
      </c>
      <c r="C13" s="40">
        <v>0.35069444444444442</v>
      </c>
      <c r="D13" s="40">
        <v>0.45833333333333331</v>
      </c>
      <c r="E13" s="41">
        <v>26</v>
      </c>
      <c r="F13" s="42" t="s">
        <v>31</v>
      </c>
      <c r="G13" s="49" t="s">
        <v>83</v>
      </c>
      <c r="H13" s="24"/>
      <c r="I13" s="13">
        <f t="shared" si="0"/>
        <v>0</v>
      </c>
      <c r="J13" s="14">
        <f t="shared" si="1"/>
        <v>0</v>
      </c>
    </row>
    <row r="14" spans="2:10" ht="60.75" customHeight="1" thickBot="1" x14ac:dyDescent="0.3">
      <c r="B14" s="50">
        <v>45442</v>
      </c>
      <c r="C14" s="51">
        <v>0.35416666666666669</v>
      </c>
      <c r="D14" s="51">
        <v>0.47916666666666669</v>
      </c>
      <c r="E14" s="52">
        <v>40</v>
      </c>
      <c r="F14" s="53" t="s">
        <v>31</v>
      </c>
      <c r="G14" s="54" t="s">
        <v>85</v>
      </c>
      <c r="H14" s="24"/>
      <c r="I14" s="13">
        <f t="shared" si="0"/>
        <v>0</v>
      </c>
      <c r="J14" s="14">
        <f t="shared" si="1"/>
        <v>0</v>
      </c>
    </row>
    <row r="15" spans="2:10" ht="45.75" customHeight="1" thickBot="1" x14ac:dyDescent="0.3">
      <c r="B15" s="67" t="s">
        <v>7</v>
      </c>
      <c r="C15" s="68"/>
      <c r="D15" s="68"/>
      <c r="E15" s="68"/>
      <c r="F15" s="68"/>
      <c r="G15" s="68"/>
      <c r="H15" s="10">
        <f>SUM(H5:H14)</f>
        <v>0</v>
      </c>
      <c r="I15" s="10">
        <f>SUM(I5:I14)</f>
        <v>0</v>
      </c>
      <c r="J15" s="10">
        <f>SUM(J5:J14)</f>
        <v>0</v>
      </c>
    </row>
  </sheetData>
  <sheetProtection algorithmName="SHA-512" hashValue="f0n/BpjuPDwDlz10UfkusMjwbdcpQr1xJWhVmkypArhdFQWOiqQ+XvdDazIa3dvdq4XzjFnkrApoXUuzVPzkPA==" saltValue="gXIkDkxxhRQ4sZK/mAoDNw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ADBD-B1EC-49B6-9142-A6A4DE63773A}">
  <sheetPr>
    <tabColor theme="4" tint="0.39997558519241921"/>
  </sheetPr>
  <dimension ref="B1:J15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22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43">
        <v>45418</v>
      </c>
      <c r="C5" s="44">
        <v>0.33333333333333331</v>
      </c>
      <c r="D5" s="44">
        <v>0.5</v>
      </c>
      <c r="E5" s="45">
        <v>33</v>
      </c>
      <c r="F5" s="46" t="s">
        <v>34</v>
      </c>
      <c r="G5" s="47" t="s">
        <v>63</v>
      </c>
      <c r="H5" s="24"/>
      <c r="I5" s="17">
        <f>J5-H5</f>
        <v>0</v>
      </c>
      <c r="J5" s="18">
        <f>H5*1.12</f>
        <v>0</v>
      </c>
    </row>
    <row r="6" spans="2:10" ht="60.75" customHeight="1" x14ac:dyDescent="0.25">
      <c r="B6" s="48">
        <v>45425</v>
      </c>
      <c r="C6" s="40">
        <v>0.33333333333333331</v>
      </c>
      <c r="D6" s="40">
        <v>0.55208333333333337</v>
      </c>
      <c r="E6" s="41">
        <v>48</v>
      </c>
      <c r="F6" s="42" t="s">
        <v>25</v>
      </c>
      <c r="G6" s="49" t="s">
        <v>61</v>
      </c>
      <c r="H6" s="24"/>
      <c r="I6" s="13">
        <f t="shared" ref="I6:I14" si="0">J6-H6</f>
        <v>0</v>
      </c>
      <c r="J6" s="14">
        <f t="shared" ref="J6:J14" si="1">H6*1.12</f>
        <v>0</v>
      </c>
    </row>
    <row r="7" spans="2:10" ht="75" x14ac:dyDescent="0.25">
      <c r="B7" s="48">
        <v>45426</v>
      </c>
      <c r="C7" s="40">
        <v>0.55555555555555558</v>
      </c>
      <c r="D7" s="40">
        <v>0.69791666666666663</v>
      </c>
      <c r="E7" s="41">
        <v>35</v>
      </c>
      <c r="F7" s="42" t="s">
        <v>25</v>
      </c>
      <c r="G7" s="49" t="s">
        <v>68</v>
      </c>
      <c r="H7" s="24"/>
      <c r="I7" s="13">
        <f t="shared" si="0"/>
        <v>0</v>
      </c>
      <c r="J7" s="14">
        <f t="shared" si="1"/>
        <v>0</v>
      </c>
    </row>
    <row r="8" spans="2:10" ht="60.75" customHeight="1" x14ac:dyDescent="0.25">
      <c r="B8" s="48">
        <v>45428</v>
      </c>
      <c r="C8" s="40">
        <v>0.34375</v>
      </c>
      <c r="D8" s="40">
        <v>0.47916666666666669</v>
      </c>
      <c r="E8" s="41">
        <v>50</v>
      </c>
      <c r="F8" s="42" t="s">
        <v>25</v>
      </c>
      <c r="G8" s="49" t="s">
        <v>71</v>
      </c>
      <c r="H8" s="24"/>
      <c r="I8" s="13">
        <f t="shared" si="0"/>
        <v>0</v>
      </c>
      <c r="J8" s="14">
        <f t="shared" si="1"/>
        <v>0</v>
      </c>
    </row>
    <row r="9" spans="2:10" ht="60.75" customHeight="1" x14ac:dyDescent="0.25">
      <c r="B9" s="48">
        <v>45432</v>
      </c>
      <c r="C9" s="40">
        <v>0.55555555555555558</v>
      </c>
      <c r="D9" s="40">
        <v>0.69444444444444453</v>
      </c>
      <c r="E9" s="41">
        <v>35</v>
      </c>
      <c r="F9" s="42" t="s">
        <v>34</v>
      </c>
      <c r="G9" s="49" t="s">
        <v>73</v>
      </c>
      <c r="H9" s="24"/>
      <c r="I9" s="13">
        <f t="shared" si="0"/>
        <v>0</v>
      </c>
      <c r="J9" s="14">
        <f t="shared" si="1"/>
        <v>0</v>
      </c>
    </row>
    <row r="10" spans="2:10" ht="60.75" customHeight="1" x14ac:dyDescent="0.25">
      <c r="B10" s="48">
        <v>45433</v>
      </c>
      <c r="C10" s="40">
        <v>0.46875</v>
      </c>
      <c r="D10" s="40">
        <v>0.65625</v>
      </c>
      <c r="E10" s="41">
        <v>31</v>
      </c>
      <c r="F10" s="42" t="s">
        <v>46</v>
      </c>
      <c r="G10" s="49" t="s">
        <v>76</v>
      </c>
      <c r="H10" s="24"/>
      <c r="I10" s="13">
        <f t="shared" si="0"/>
        <v>0</v>
      </c>
      <c r="J10" s="14">
        <f t="shared" si="1"/>
        <v>0</v>
      </c>
    </row>
    <row r="11" spans="2:10" ht="60.75" customHeight="1" x14ac:dyDescent="0.25">
      <c r="B11" s="48">
        <v>45435</v>
      </c>
      <c r="C11" s="40">
        <v>0.35416666666666669</v>
      </c>
      <c r="D11" s="40">
        <v>0.52083333333333337</v>
      </c>
      <c r="E11" s="41">
        <f>44</f>
        <v>44</v>
      </c>
      <c r="F11" s="42" t="s">
        <v>40</v>
      </c>
      <c r="G11" s="49" t="s">
        <v>78</v>
      </c>
      <c r="H11" s="24"/>
      <c r="I11" s="13">
        <f t="shared" si="0"/>
        <v>0</v>
      </c>
      <c r="J11" s="14">
        <f t="shared" si="1"/>
        <v>0</v>
      </c>
    </row>
    <row r="12" spans="2:10" ht="60.75" customHeight="1" x14ac:dyDescent="0.25">
      <c r="B12" s="48">
        <v>45437</v>
      </c>
      <c r="C12" s="40">
        <v>0.51388888888888895</v>
      </c>
      <c r="D12" s="40">
        <v>0.6875</v>
      </c>
      <c r="E12" s="41">
        <v>18</v>
      </c>
      <c r="F12" s="42" t="s">
        <v>27</v>
      </c>
      <c r="G12" s="49" t="s">
        <v>81</v>
      </c>
      <c r="H12" s="24"/>
      <c r="I12" s="13">
        <f t="shared" si="0"/>
        <v>0</v>
      </c>
      <c r="J12" s="14">
        <f t="shared" si="1"/>
        <v>0</v>
      </c>
    </row>
    <row r="13" spans="2:10" ht="75" x14ac:dyDescent="0.25">
      <c r="B13" s="48">
        <v>45441</v>
      </c>
      <c r="C13" s="40">
        <v>0.35416666666666669</v>
      </c>
      <c r="D13" s="40">
        <v>0.54166666666666663</v>
      </c>
      <c r="E13" s="41">
        <v>30</v>
      </c>
      <c r="F13" s="42" t="s">
        <v>74</v>
      </c>
      <c r="G13" s="49" t="s">
        <v>75</v>
      </c>
      <c r="H13" s="24"/>
      <c r="I13" s="13">
        <f t="shared" si="0"/>
        <v>0</v>
      </c>
      <c r="J13" s="14">
        <f t="shared" si="1"/>
        <v>0</v>
      </c>
    </row>
    <row r="14" spans="2:10" ht="60.75" customHeight="1" thickBot="1" x14ac:dyDescent="0.3">
      <c r="B14" s="50">
        <v>45442</v>
      </c>
      <c r="C14" s="51">
        <v>0.34027777777777773</v>
      </c>
      <c r="D14" s="51">
        <v>0.52083333333333337</v>
      </c>
      <c r="E14" s="52">
        <v>26</v>
      </c>
      <c r="F14" s="53" t="s">
        <v>25</v>
      </c>
      <c r="G14" s="54" t="s">
        <v>86</v>
      </c>
      <c r="H14" s="24"/>
      <c r="I14" s="13">
        <f t="shared" si="0"/>
        <v>0</v>
      </c>
      <c r="J14" s="14">
        <f t="shared" si="1"/>
        <v>0</v>
      </c>
    </row>
    <row r="15" spans="2:10" ht="45.75" customHeight="1" thickBot="1" x14ac:dyDescent="0.3">
      <c r="B15" s="67" t="s">
        <v>7</v>
      </c>
      <c r="C15" s="68"/>
      <c r="D15" s="68"/>
      <c r="E15" s="68"/>
      <c r="F15" s="68"/>
      <c r="G15" s="68"/>
      <c r="H15" s="10">
        <f>SUM(H5:H14)</f>
        <v>0</v>
      </c>
      <c r="I15" s="10">
        <f>SUM(I5:I14)</f>
        <v>0</v>
      </c>
      <c r="J15" s="10">
        <f>SUM(J5:J14)</f>
        <v>0</v>
      </c>
    </row>
  </sheetData>
  <sheetProtection algorithmName="SHA-512" hashValue="q9E+VrvPvAzNOctpNukk43fNRpg/pIX1fU4wnza9WF06oCsELpqbU/b66XpkOa0IE23kK2Ruv4ZUK/L7JQ5N2Q==" saltValue="ax+0XkFbnUZT5oZ3aYPW7w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316FB-7FFA-4DA2-B557-FB2732554759}">
  <sheetPr>
    <tabColor theme="4"/>
  </sheetPr>
  <dimension ref="B1:J15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21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43">
        <v>45421</v>
      </c>
      <c r="C5" s="44">
        <v>0.33333333333333331</v>
      </c>
      <c r="D5" s="44">
        <v>0.54166666666666663</v>
      </c>
      <c r="E5" s="45">
        <v>38</v>
      </c>
      <c r="F5" s="46" t="s">
        <v>46</v>
      </c>
      <c r="G5" s="47" t="s">
        <v>62</v>
      </c>
      <c r="H5" s="24"/>
      <c r="I5" s="15">
        <f>J5-H5</f>
        <v>0</v>
      </c>
      <c r="J5" s="16">
        <f>H5*1.12</f>
        <v>0</v>
      </c>
    </row>
    <row r="6" spans="2:10" ht="60.75" customHeight="1" x14ac:dyDescent="0.25">
      <c r="B6" s="48">
        <v>45426</v>
      </c>
      <c r="C6" s="40">
        <v>0.33333333333333331</v>
      </c>
      <c r="D6" s="40">
        <v>0.54166666666666663</v>
      </c>
      <c r="E6" s="41">
        <v>25</v>
      </c>
      <c r="F6" s="42" t="s">
        <v>31</v>
      </c>
      <c r="G6" s="49" t="s">
        <v>65</v>
      </c>
      <c r="H6" s="24"/>
      <c r="I6" s="11">
        <f t="shared" ref="I6:I14" si="0">J6-H6</f>
        <v>0</v>
      </c>
      <c r="J6" s="12">
        <f t="shared" ref="J6:J14" si="1">H6*1.12</f>
        <v>0</v>
      </c>
    </row>
    <row r="7" spans="2:10" ht="60.75" customHeight="1" x14ac:dyDescent="0.25">
      <c r="B7" s="48">
        <v>45427</v>
      </c>
      <c r="C7" s="40">
        <v>0.33333333333333331</v>
      </c>
      <c r="D7" s="40">
        <v>0.54166666666666663</v>
      </c>
      <c r="E7" s="41">
        <v>36</v>
      </c>
      <c r="F7" s="42" t="s">
        <v>46</v>
      </c>
      <c r="G7" s="49" t="s">
        <v>69</v>
      </c>
      <c r="H7" s="24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48">
        <v>45429</v>
      </c>
      <c r="C8" s="40">
        <v>0.33333333333333331</v>
      </c>
      <c r="D8" s="40">
        <v>0.52430555555555558</v>
      </c>
      <c r="E8" s="41">
        <v>38</v>
      </c>
      <c r="F8" s="42" t="s">
        <v>46</v>
      </c>
      <c r="G8" s="49" t="s">
        <v>64</v>
      </c>
      <c r="H8" s="24"/>
      <c r="I8" s="11">
        <f t="shared" si="0"/>
        <v>0</v>
      </c>
      <c r="J8" s="12">
        <f t="shared" si="1"/>
        <v>0</v>
      </c>
    </row>
    <row r="9" spans="2:10" ht="75" x14ac:dyDescent="0.25">
      <c r="B9" s="48">
        <v>45433</v>
      </c>
      <c r="C9" s="40">
        <v>0.35416666666666669</v>
      </c>
      <c r="D9" s="40">
        <v>0.54166666666666663</v>
      </c>
      <c r="E9" s="41">
        <v>30</v>
      </c>
      <c r="F9" s="42" t="s">
        <v>74</v>
      </c>
      <c r="G9" s="49" t="s">
        <v>75</v>
      </c>
      <c r="H9" s="24"/>
      <c r="I9" s="11">
        <f t="shared" si="0"/>
        <v>0</v>
      </c>
      <c r="J9" s="12">
        <f t="shared" si="1"/>
        <v>0</v>
      </c>
    </row>
    <row r="10" spans="2:10" ht="75" x14ac:dyDescent="0.25">
      <c r="B10" s="48">
        <v>45434</v>
      </c>
      <c r="C10" s="40">
        <v>0.35416666666666669</v>
      </c>
      <c r="D10" s="40">
        <v>0.54166666666666663</v>
      </c>
      <c r="E10" s="41">
        <v>35</v>
      </c>
      <c r="F10" s="42" t="s">
        <v>74</v>
      </c>
      <c r="G10" s="49" t="s">
        <v>75</v>
      </c>
      <c r="H10" s="24"/>
      <c r="I10" s="11">
        <f t="shared" si="0"/>
        <v>0</v>
      </c>
      <c r="J10" s="12">
        <f t="shared" si="1"/>
        <v>0</v>
      </c>
    </row>
    <row r="11" spans="2:10" ht="60.75" customHeight="1" x14ac:dyDescent="0.25">
      <c r="B11" s="48">
        <v>45435</v>
      </c>
      <c r="C11" s="40">
        <v>0.33333333333333331</v>
      </c>
      <c r="D11" s="40">
        <v>0.47916666666666669</v>
      </c>
      <c r="E11" s="41">
        <v>53</v>
      </c>
      <c r="F11" s="42" t="s">
        <v>27</v>
      </c>
      <c r="G11" s="49" t="s">
        <v>79</v>
      </c>
      <c r="H11" s="24"/>
      <c r="I11" s="11">
        <f t="shared" si="0"/>
        <v>0</v>
      </c>
      <c r="J11" s="12">
        <f t="shared" si="1"/>
        <v>0</v>
      </c>
    </row>
    <row r="12" spans="2:10" ht="60.75" customHeight="1" x14ac:dyDescent="0.25">
      <c r="B12" s="48">
        <v>45440</v>
      </c>
      <c r="C12" s="40">
        <v>0.33333333333333331</v>
      </c>
      <c r="D12" s="40">
        <v>0.55208333333333337</v>
      </c>
      <c r="E12" s="41">
        <v>48</v>
      </c>
      <c r="F12" s="42" t="s">
        <v>25</v>
      </c>
      <c r="G12" s="49" t="s">
        <v>61</v>
      </c>
      <c r="H12" s="24"/>
      <c r="I12" s="11">
        <f t="shared" si="0"/>
        <v>0</v>
      </c>
      <c r="J12" s="12">
        <f t="shared" si="1"/>
        <v>0</v>
      </c>
    </row>
    <row r="13" spans="2:10" ht="60.75" customHeight="1" x14ac:dyDescent="0.25">
      <c r="B13" s="48">
        <v>45441</v>
      </c>
      <c r="C13" s="40">
        <v>0.35416666666666669</v>
      </c>
      <c r="D13" s="40">
        <v>0.5</v>
      </c>
      <c r="E13" s="41">
        <v>20</v>
      </c>
      <c r="F13" s="42" t="s">
        <v>34</v>
      </c>
      <c r="G13" s="49" t="s">
        <v>84</v>
      </c>
      <c r="H13" s="24"/>
      <c r="I13" s="11">
        <f t="shared" si="0"/>
        <v>0</v>
      </c>
      <c r="J13" s="12">
        <f t="shared" si="1"/>
        <v>0</v>
      </c>
    </row>
    <row r="14" spans="2:10" ht="60.75" customHeight="1" thickBot="1" x14ac:dyDescent="0.3">
      <c r="B14" s="50">
        <v>45443</v>
      </c>
      <c r="C14" s="51">
        <v>0.33333333333333331</v>
      </c>
      <c r="D14" s="51">
        <v>0.55208333333333337</v>
      </c>
      <c r="E14" s="52">
        <v>48</v>
      </c>
      <c r="F14" s="53" t="s">
        <v>25</v>
      </c>
      <c r="G14" s="54" t="s">
        <v>61</v>
      </c>
      <c r="H14" s="24"/>
      <c r="I14" s="11">
        <f t="shared" si="0"/>
        <v>0</v>
      </c>
      <c r="J14" s="12">
        <f t="shared" si="1"/>
        <v>0</v>
      </c>
    </row>
    <row r="15" spans="2:10" ht="45.75" customHeight="1" thickBot="1" x14ac:dyDescent="0.3">
      <c r="B15" s="67" t="s">
        <v>7</v>
      </c>
      <c r="C15" s="68"/>
      <c r="D15" s="68"/>
      <c r="E15" s="68"/>
      <c r="F15" s="68"/>
      <c r="G15" s="68"/>
      <c r="H15" s="10">
        <f>SUM(H5:H14)</f>
        <v>0</v>
      </c>
      <c r="I15" s="10">
        <f>SUM(I5:I14)</f>
        <v>0</v>
      </c>
      <c r="J15" s="10">
        <f>SUM(J5:J14)</f>
        <v>0</v>
      </c>
    </row>
  </sheetData>
  <sheetProtection algorithmName="SHA-512" hashValue="YvYqR9aCzMV8FiwOcFHmpHFPEVdkDqmtel+PZI6F2n4xqvdjSCf/0/9B2s0gkz7sfFz6Zbjf9YkiTgiGQaXx1A==" saltValue="rEM7FxQLKWjNGakO34e/Xg==" spinCount="100000" sheet="1" objects="1" scenarios="1"/>
  <mergeCells count="1">
    <mergeCell ref="B15:G1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35544-FD56-4475-A952-E441AEE9896B}">
  <sheetPr>
    <tabColor theme="7" tint="0.79998168889431442"/>
  </sheetPr>
  <dimension ref="B1:J13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20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5">
        <v>45414</v>
      </c>
      <c r="C5" s="26">
        <v>0.33333333333333331</v>
      </c>
      <c r="D5" s="26">
        <v>0.52083333333333337</v>
      </c>
      <c r="E5" s="27">
        <v>53</v>
      </c>
      <c r="F5" s="28" t="s">
        <v>25</v>
      </c>
      <c r="G5" s="29" t="s">
        <v>26</v>
      </c>
      <c r="H5" s="24"/>
      <c r="I5" s="15">
        <f>J5-H5</f>
        <v>0</v>
      </c>
      <c r="J5" s="16">
        <f>H5*1.12</f>
        <v>0</v>
      </c>
    </row>
    <row r="6" spans="2:10" ht="60.75" customHeight="1" x14ac:dyDescent="0.25">
      <c r="B6" s="30">
        <v>45418</v>
      </c>
      <c r="C6" s="31">
        <v>0.33333333333333331</v>
      </c>
      <c r="D6" s="31">
        <v>0.5</v>
      </c>
      <c r="E6" s="32">
        <v>46</v>
      </c>
      <c r="F6" s="33" t="s">
        <v>27</v>
      </c>
      <c r="G6" s="34" t="s">
        <v>33</v>
      </c>
      <c r="H6" s="24"/>
      <c r="I6" s="11">
        <f t="shared" ref="I6:I12" si="0">J6-H6</f>
        <v>0</v>
      </c>
      <c r="J6" s="12">
        <f t="shared" ref="J6:J12" si="1">H6*1.12</f>
        <v>0</v>
      </c>
    </row>
    <row r="7" spans="2:10" ht="60.75" customHeight="1" x14ac:dyDescent="0.25">
      <c r="B7" s="30">
        <v>45421</v>
      </c>
      <c r="C7" s="31">
        <v>0.33333333333333331</v>
      </c>
      <c r="D7" s="31">
        <v>0.52083333333333337</v>
      </c>
      <c r="E7" s="32">
        <v>43</v>
      </c>
      <c r="F7" s="33" t="s">
        <v>27</v>
      </c>
      <c r="G7" s="34" t="s">
        <v>38</v>
      </c>
      <c r="H7" s="24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30">
        <v>45427</v>
      </c>
      <c r="C8" s="31">
        <v>0.375</v>
      </c>
      <c r="D8" s="31">
        <v>0.54166666666666663</v>
      </c>
      <c r="E8" s="32">
        <v>25</v>
      </c>
      <c r="F8" s="33" t="s">
        <v>25</v>
      </c>
      <c r="G8" s="34" t="s">
        <v>42</v>
      </c>
      <c r="H8" s="24"/>
      <c r="I8" s="11">
        <f t="shared" si="0"/>
        <v>0</v>
      </c>
      <c r="J8" s="12">
        <f t="shared" si="1"/>
        <v>0</v>
      </c>
    </row>
    <row r="9" spans="2:10" ht="60.75" customHeight="1" x14ac:dyDescent="0.25">
      <c r="B9" s="30">
        <v>45428</v>
      </c>
      <c r="C9" s="31">
        <v>0.33333333333333331</v>
      </c>
      <c r="D9" s="31">
        <v>0.53125</v>
      </c>
      <c r="E9" s="32">
        <v>41</v>
      </c>
      <c r="F9" s="33" t="s">
        <v>29</v>
      </c>
      <c r="G9" s="34" t="s">
        <v>45</v>
      </c>
      <c r="H9" s="24"/>
      <c r="I9" s="11">
        <f t="shared" si="0"/>
        <v>0</v>
      </c>
      <c r="J9" s="12">
        <f t="shared" si="1"/>
        <v>0</v>
      </c>
    </row>
    <row r="10" spans="2:10" ht="60.75" customHeight="1" x14ac:dyDescent="0.25">
      <c r="B10" s="30">
        <v>45435</v>
      </c>
      <c r="C10" s="31">
        <v>0.34375</v>
      </c>
      <c r="D10" s="31">
        <v>0.5</v>
      </c>
      <c r="E10" s="32">
        <v>49</v>
      </c>
      <c r="F10" s="33" t="s">
        <v>46</v>
      </c>
      <c r="G10" s="34" t="s">
        <v>48</v>
      </c>
      <c r="H10" s="24"/>
      <c r="I10" s="11">
        <f t="shared" si="0"/>
        <v>0</v>
      </c>
      <c r="J10" s="12">
        <f t="shared" si="1"/>
        <v>0</v>
      </c>
    </row>
    <row r="11" spans="2:10" ht="60.75" customHeight="1" x14ac:dyDescent="0.25">
      <c r="B11" s="30">
        <v>45439</v>
      </c>
      <c r="C11" s="31">
        <v>0.33333333333333331</v>
      </c>
      <c r="D11" s="31">
        <v>0.5625</v>
      </c>
      <c r="E11" s="32">
        <v>20</v>
      </c>
      <c r="F11" s="33" t="s">
        <v>53</v>
      </c>
      <c r="G11" s="34" t="s">
        <v>54</v>
      </c>
      <c r="H11" s="24"/>
      <c r="I11" s="11">
        <f t="shared" si="0"/>
        <v>0</v>
      </c>
      <c r="J11" s="12">
        <f t="shared" si="1"/>
        <v>0</v>
      </c>
    </row>
    <row r="12" spans="2:10" ht="60.75" customHeight="1" thickBot="1" x14ac:dyDescent="0.3">
      <c r="B12" s="35">
        <v>45440</v>
      </c>
      <c r="C12" s="36">
        <v>0.33333333333333331</v>
      </c>
      <c r="D12" s="36">
        <v>0.54166666666666663</v>
      </c>
      <c r="E12" s="37">
        <v>68</v>
      </c>
      <c r="F12" s="38" t="s">
        <v>34</v>
      </c>
      <c r="G12" s="39" t="s">
        <v>37</v>
      </c>
      <c r="H12" s="24"/>
      <c r="I12" s="11">
        <f t="shared" si="0"/>
        <v>0</v>
      </c>
      <c r="J12" s="12">
        <f t="shared" si="1"/>
        <v>0</v>
      </c>
    </row>
    <row r="13" spans="2:10" ht="45.75" customHeight="1" thickBot="1" x14ac:dyDescent="0.3">
      <c r="B13" s="67" t="s">
        <v>7</v>
      </c>
      <c r="C13" s="68"/>
      <c r="D13" s="68"/>
      <c r="E13" s="68"/>
      <c r="F13" s="68"/>
      <c r="G13" s="68"/>
      <c r="H13" s="10">
        <f>SUM(H5:H12)</f>
        <v>0</v>
      </c>
      <c r="I13" s="10">
        <f>SUM(I5:I12)</f>
        <v>0</v>
      </c>
      <c r="J13" s="10">
        <f>SUM(J5:J12)</f>
        <v>0</v>
      </c>
    </row>
  </sheetData>
  <sheetProtection algorithmName="SHA-512" hashValue="fPofv6bPHkpNNKw9c5f/DwG1WapUnaOy0UXiewFUnhHGCLkTK3dOLQyJU9lsj+naZ4MWVX78QxYTtMpGG77VqQ==" saltValue="GSbNfuPJgGjcW3AmDvqy+Q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67E75-0475-41D8-9A0B-17FB14EF07C3}">
  <sheetPr>
    <tabColor theme="7" tint="0.59999389629810485"/>
  </sheetPr>
  <dimension ref="B1:J13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19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5">
        <v>45414</v>
      </c>
      <c r="C5" s="26">
        <v>0.33333333333333331</v>
      </c>
      <c r="D5" s="26">
        <v>0.52083333333333337</v>
      </c>
      <c r="E5" s="27">
        <v>41</v>
      </c>
      <c r="F5" s="28" t="s">
        <v>27</v>
      </c>
      <c r="G5" s="29" t="s">
        <v>28</v>
      </c>
      <c r="H5" s="24"/>
      <c r="I5" s="19">
        <f>J5-H5</f>
        <v>0</v>
      </c>
      <c r="J5" s="20">
        <f>H5*1.12</f>
        <v>0</v>
      </c>
    </row>
    <row r="6" spans="2:10" ht="60.75" customHeight="1" x14ac:dyDescent="0.25">
      <c r="B6" s="30">
        <v>45419</v>
      </c>
      <c r="C6" s="31">
        <v>0.33333333333333331</v>
      </c>
      <c r="D6" s="31">
        <v>0.54166666666666663</v>
      </c>
      <c r="E6" s="32">
        <v>16</v>
      </c>
      <c r="F6" s="33" t="s">
        <v>34</v>
      </c>
      <c r="G6" s="34" t="s">
        <v>35</v>
      </c>
      <c r="H6" s="24"/>
      <c r="I6" s="21">
        <f t="shared" ref="I6:I8" si="0">J6-H6</f>
        <v>0</v>
      </c>
      <c r="J6" s="22">
        <f t="shared" ref="J6:J8" si="1">H6*1.12</f>
        <v>0</v>
      </c>
    </row>
    <row r="7" spans="2:10" ht="60.75" customHeight="1" x14ac:dyDescent="0.25">
      <c r="B7" s="30">
        <v>45422</v>
      </c>
      <c r="C7" s="31">
        <v>0.33333333333333331</v>
      </c>
      <c r="D7" s="31">
        <v>0.51041666666666663</v>
      </c>
      <c r="E7" s="32">
        <v>34</v>
      </c>
      <c r="F7" s="33" t="s">
        <v>34</v>
      </c>
      <c r="G7" s="34" t="s">
        <v>39</v>
      </c>
      <c r="H7" s="24"/>
      <c r="I7" s="21">
        <f t="shared" si="0"/>
        <v>0</v>
      </c>
      <c r="J7" s="22">
        <f t="shared" si="1"/>
        <v>0</v>
      </c>
    </row>
    <row r="8" spans="2:10" ht="60.75" customHeight="1" x14ac:dyDescent="0.25">
      <c r="B8" s="30">
        <v>45427</v>
      </c>
      <c r="C8" s="31">
        <v>0.33333333333333331</v>
      </c>
      <c r="D8" s="31">
        <v>0.54166666666666663</v>
      </c>
      <c r="E8" s="32">
        <v>16</v>
      </c>
      <c r="F8" s="33" t="s">
        <v>36</v>
      </c>
      <c r="G8" s="34" t="s">
        <v>35</v>
      </c>
      <c r="H8" s="24"/>
      <c r="I8" s="21">
        <f t="shared" si="0"/>
        <v>0</v>
      </c>
      <c r="J8" s="22">
        <f t="shared" si="1"/>
        <v>0</v>
      </c>
    </row>
    <row r="9" spans="2:10" ht="60.75" customHeight="1" x14ac:dyDescent="0.25">
      <c r="B9" s="30">
        <v>45428</v>
      </c>
      <c r="C9" s="31">
        <v>0.34375</v>
      </c>
      <c r="D9" s="31">
        <v>0.52083333333333337</v>
      </c>
      <c r="E9" s="32">
        <v>45</v>
      </c>
      <c r="F9" s="33" t="s">
        <v>27</v>
      </c>
      <c r="G9" s="34" t="s">
        <v>44</v>
      </c>
      <c r="H9" s="24"/>
      <c r="I9" s="11">
        <f t="shared" ref="I9:I12" si="2">J9-H9</f>
        <v>0</v>
      </c>
      <c r="J9" s="12">
        <f t="shared" ref="J9:J12" si="3">H9*1.12</f>
        <v>0</v>
      </c>
    </row>
    <row r="10" spans="2:10" ht="60.75" customHeight="1" x14ac:dyDescent="0.25">
      <c r="B10" s="30">
        <v>45436</v>
      </c>
      <c r="C10" s="31">
        <v>0.33333333333333331</v>
      </c>
      <c r="D10" s="31">
        <v>0.55208333333333337</v>
      </c>
      <c r="E10" s="32">
        <v>46</v>
      </c>
      <c r="F10" s="33" t="s">
        <v>46</v>
      </c>
      <c r="G10" s="34" t="s">
        <v>49</v>
      </c>
      <c r="H10" s="24"/>
      <c r="I10" s="11">
        <f t="shared" si="2"/>
        <v>0</v>
      </c>
      <c r="J10" s="12">
        <f t="shared" si="3"/>
        <v>0</v>
      </c>
    </row>
    <row r="11" spans="2:10" ht="60.75" customHeight="1" x14ac:dyDescent="0.25">
      <c r="B11" s="30">
        <v>45439</v>
      </c>
      <c r="C11" s="31">
        <v>0.35416666666666669</v>
      </c>
      <c r="D11" s="31">
        <v>0.52083333333333337</v>
      </c>
      <c r="E11" s="32">
        <v>43</v>
      </c>
      <c r="F11" s="33" t="s">
        <v>46</v>
      </c>
      <c r="G11" s="34" t="s">
        <v>55</v>
      </c>
      <c r="H11" s="24"/>
      <c r="I11" s="11">
        <f t="shared" si="2"/>
        <v>0</v>
      </c>
      <c r="J11" s="12">
        <f t="shared" si="3"/>
        <v>0</v>
      </c>
    </row>
    <row r="12" spans="2:10" ht="60.75" customHeight="1" thickBot="1" x14ac:dyDescent="0.3">
      <c r="B12" s="35">
        <v>45442</v>
      </c>
      <c r="C12" s="36">
        <v>0.34375</v>
      </c>
      <c r="D12" s="36">
        <v>0.52083333333333337</v>
      </c>
      <c r="E12" s="37">
        <f>50</f>
        <v>50</v>
      </c>
      <c r="F12" s="38" t="s">
        <v>40</v>
      </c>
      <c r="G12" s="39" t="s">
        <v>58</v>
      </c>
      <c r="H12" s="24"/>
      <c r="I12" s="11">
        <f t="shared" si="2"/>
        <v>0</v>
      </c>
      <c r="J12" s="12">
        <f t="shared" si="3"/>
        <v>0</v>
      </c>
    </row>
    <row r="13" spans="2:10" ht="45.75" customHeight="1" thickBot="1" x14ac:dyDescent="0.3">
      <c r="B13" s="67" t="s">
        <v>7</v>
      </c>
      <c r="C13" s="68"/>
      <c r="D13" s="68"/>
      <c r="E13" s="68"/>
      <c r="F13" s="68"/>
      <c r="G13" s="68"/>
      <c r="H13" s="10">
        <f>SUM(H5:H12)</f>
        <v>0</v>
      </c>
      <c r="I13" s="10">
        <f>SUM(I5:I12)</f>
        <v>0</v>
      </c>
      <c r="J13" s="10">
        <f>SUM(J5:J12)</f>
        <v>0</v>
      </c>
    </row>
  </sheetData>
  <sheetProtection algorithmName="SHA-512" hashValue="dMRPpvkUz9F3+KGbv2NS4is1+XOjQg/aMSdhb6QzBycN4B5oxImSLntvZIRIVMBEwglvL9ffXrGHufMoiSIglQ==" saltValue="Mlnx8i038hlLlX4PUwPY+w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BA93C-244C-4022-AECC-804F793DF4BB}">
  <sheetPr>
    <tabColor theme="7" tint="0.39997558519241921"/>
  </sheetPr>
  <dimension ref="B1:J13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17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5">
        <v>45418</v>
      </c>
      <c r="C5" s="26">
        <v>0.33333333333333331</v>
      </c>
      <c r="D5" s="26">
        <v>0.5625</v>
      </c>
      <c r="E5" s="27">
        <v>13</v>
      </c>
      <c r="F5" s="28" t="s">
        <v>29</v>
      </c>
      <c r="G5" s="29" t="s">
        <v>30</v>
      </c>
      <c r="H5" s="24"/>
      <c r="I5" s="15">
        <f>J5-H5</f>
        <v>0</v>
      </c>
      <c r="J5" s="16">
        <f>H5*1.12</f>
        <v>0</v>
      </c>
    </row>
    <row r="6" spans="2:10" ht="60.75" customHeight="1" x14ac:dyDescent="0.25">
      <c r="B6" s="30">
        <v>45419</v>
      </c>
      <c r="C6" s="31">
        <v>0.33333333333333331</v>
      </c>
      <c r="D6" s="31">
        <v>0.58333333333333337</v>
      </c>
      <c r="E6" s="32">
        <v>46</v>
      </c>
      <c r="F6" s="33" t="s">
        <v>36</v>
      </c>
      <c r="G6" s="34" t="s">
        <v>37</v>
      </c>
      <c r="H6" s="24"/>
      <c r="I6" s="11">
        <f t="shared" ref="I6:I12" si="0">J6-H6</f>
        <v>0</v>
      </c>
      <c r="J6" s="12">
        <f t="shared" ref="J6:J12" si="1">H6*1.12</f>
        <v>0</v>
      </c>
    </row>
    <row r="7" spans="2:10" ht="60.75" customHeight="1" x14ac:dyDescent="0.25">
      <c r="B7" s="30">
        <v>45425</v>
      </c>
      <c r="C7" s="31">
        <v>0.33333333333333331</v>
      </c>
      <c r="D7" s="31">
        <v>0.5625</v>
      </c>
      <c r="E7" s="32">
        <v>42</v>
      </c>
      <c r="F7" s="33" t="s">
        <v>40</v>
      </c>
      <c r="G7" s="34" t="s">
        <v>12</v>
      </c>
      <c r="H7" s="24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30">
        <v>45428</v>
      </c>
      <c r="C8" s="31">
        <v>0.33333333333333331</v>
      </c>
      <c r="D8" s="31">
        <v>0.5</v>
      </c>
      <c r="E8" s="32">
        <v>39</v>
      </c>
      <c r="F8" s="33" t="s">
        <v>36</v>
      </c>
      <c r="G8" s="34" t="s">
        <v>43</v>
      </c>
      <c r="H8" s="24"/>
      <c r="I8" s="11">
        <f t="shared" si="0"/>
        <v>0</v>
      </c>
      <c r="J8" s="12">
        <f t="shared" si="1"/>
        <v>0</v>
      </c>
    </row>
    <row r="9" spans="2:10" ht="61.5" customHeight="1" x14ac:dyDescent="0.25">
      <c r="B9" s="30">
        <v>45433</v>
      </c>
      <c r="C9" s="31">
        <v>0.33333333333333331</v>
      </c>
      <c r="D9" s="31">
        <v>0.53125</v>
      </c>
      <c r="E9" s="32">
        <v>41</v>
      </c>
      <c r="F9" s="33" t="s">
        <v>46</v>
      </c>
      <c r="G9" s="34" t="s">
        <v>47</v>
      </c>
      <c r="H9" s="24"/>
      <c r="I9" s="11">
        <f t="shared" si="0"/>
        <v>0</v>
      </c>
      <c r="J9" s="12">
        <f t="shared" si="1"/>
        <v>0</v>
      </c>
    </row>
    <row r="10" spans="2:10" ht="60.75" customHeight="1" x14ac:dyDescent="0.25">
      <c r="B10" s="30">
        <v>45436</v>
      </c>
      <c r="C10" s="31">
        <v>0.33333333333333331</v>
      </c>
      <c r="D10" s="31">
        <v>0.53125</v>
      </c>
      <c r="E10" s="32">
        <v>43</v>
      </c>
      <c r="F10" s="33" t="s">
        <v>50</v>
      </c>
      <c r="G10" s="34" t="s">
        <v>51</v>
      </c>
      <c r="H10" s="24"/>
      <c r="I10" s="11">
        <f t="shared" si="0"/>
        <v>0</v>
      </c>
      <c r="J10" s="12">
        <f t="shared" si="1"/>
        <v>0</v>
      </c>
    </row>
    <row r="11" spans="2:10" ht="60.75" customHeight="1" x14ac:dyDescent="0.25">
      <c r="B11" s="30">
        <v>45439</v>
      </c>
      <c r="C11" s="31">
        <v>0.35416666666666669</v>
      </c>
      <c r="D11" s="31">
        <v>0.47916666666666669</v>
      </c>
      <c r="E11" s="32">
        <v>33</v>
      </c>
      <c r="F11" s="33" t="s">
        <v>31</v>
      </c>
      <c r="G11" s="34" t="s">
        <v>56</v>
      </c>
      <c r="H11" s="24"/>
      <c r="I11" s="11">
        <f t="shared" si="0"/>
        <v>0</v>
      </c>
      <c r="J11" s="12">
        <f t="shared" si="1"/>
        <v>0</v>
      </c>
    </row>
    <row r="12" spans="2:10" ht="60.75" customHeight="1" thickBot="1" x14ac:dyDescent="0.3">
      <c r="B12" s="35">
        <v>45443</v>
      </c>
      <c r="C12" s="36">
        <v>0.33333333333333331</v>
      </c>
      <c r="D12" s="36">
        <v>0.5</v>
      </c>
      <c r="E12" s="37">
        <v>21</v>
      </c>
      <c r="F12" s="38" t="s">
        <v>25</v>
      </c>
      <c r="G12" s="39" t="s">
        <v>59</v>
      </c>
      <c r="H12" s="24"/>
      <c r="I12" s="11">
        <f t="shared" si="0"/>
        <v>0</v>
      </c>
      <c r="J12" s="12">
        <f t="shared" si="1"/>
        <v>0</v>
      </c>
    </row>
    <row r="13" spans="2:10" ht="45.75" customHeight="1" thickBot="1" x14ac:dyDescent="0.3">
      <c r="B13" s="67" t="s">
        <v>7</v>
      </c>
      <c r="C13" s="68"/>
      <c r="D13" s="68"/>
      <c r="E13" s="68"/>
      <c r="F13" s="68"/>
      <c r="G13" s="68"/>
      <c r="H13" s="10">
        <f>SUM(H5:H12)</f>
        <v>0</v>
      </c>
      <c r="I13" s="10">
        <f>SUM(I5:I12)</f>
        <v>0</v>
      </c>
      <c r="J13" s="10">
        <f>SUM(J5:J12)</f>
        <v>0</v>
      </c>
    </row>
  </sheetData>
  <sheetProtection algorithmName="SHA-512" hashValue="wkjwylMSCwW2QsqmsbV3JF91vBTVgsuCsEE3YjYTTzHzfe665/vfKym2XcCKc0J+qsc43xHvFF3erUgzG9lUxw==" saltValue="kvPdS36V5omPbQabcALJ3Q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9F985-7102-491A-A85F-D1520D1546F3}">
  <sheetPr>
    <tabColor theme="7"/>
  </sheetPr>
  <dimension ref="B1:J13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25">
        <v>45418</v>
      </c>
      <c r="C5" s="26">
        <v>0.375</v>
      </c>
      <c r="D5" s="26">
        <v>0.45833333333333331</v>
      </c>
      <c r="E5" s="27">
        <v>25</v>
      </c>
      <c r="F5" s="28" t="s">
        <v>31</v>
      </c>
      <c r="G5" s="29" t="s">
        <v>32</v>
      </c>
      <c r="H5" s="24"/>
      <c r="I5" s="15">
        <f>J5-H5</f>
        <v>0</v>
      </c>
      <c r="J5" s="16">
        <f>H5*1.12</f>
        <v>0</v>
      </c>
    </row>
    <row r="6" spans="2:10" ht="60.75" customHeight="1" x14ac:dyDescent="0.25">
      <c r="B6" s="30">
        <v>45419</v>
      </c>
      <c r="C6" s="31">
        <v>0.32291666666666669</v>
      </c>
      <c r="D6" s="31">
        <v>0.48958333333333331</v>
      </c>
      <c r="E6" s="32">
        <v>28</v>
      </c>
      <c r="F6" s="33" t="s">
        <v>34</v>
      </c>
      <c r="G6" s="34" t="s">
        <v>32</v>
      </c>
      <c r="H6" s="24"/>
      <c r="I6" s="11">
        <f t="shared" ref="I6:I12" si="0">J6-H6</f>
        <v>0</v>
      </c>
      <c r="J6" s="12">
        <f t="shared" ref="J6:J12" si="1">H6*1.12</f>
        <v>0</v>
      </c>
    </row>
    <row r="7" spans="2:10" ht="60.75" customHeight="1" x14ac:dyDescent="0.25">
      <c r="B7" s="30">
        <v>45426</v>
      </c>
      <c r="C7" s="31">
        <v>0.35416666666666669</v>
      </c>
      <c r="D7" s="31">
        <v>0.5</v>
      </c>
      <c r="E7" s="32">
        <v>25</v>
      </c>
      <c r="F7" s="33" t="s">
        <v>29</v>
      </c>
      <c r="G7" s="34" t="s">
        <v>41</v>
      </c>
      <c r="H7" s="24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30">
        <v>45428</v>
      </c>
      <c r="C8" s="31">
        <v>0.33333333333333331</v>
      </c>
      <c r="D8" s="31">
        <v>0.52083333333333337</v>
      </c>
      <c r="E8" s="32">
        <v>51</v>
      </c>
      <c r="F8" s="33" t="s">
        <v>34</v>
      </c>
      <c r="G8" s="34" t="s">
        <v>44</v>
      </c>
      <c r="H8" s="24"/>
      <c r="I8" s="11">
        <f t="shared" si="0"/>
        <v>0</v>
      </c>
      <c r="J8" s="12">
        <f t="shared" si="1"/>
        <v>0</v>
      </c>
    </row>
    <row r="9" spans="2:10" ht="60.75" customHeight="1" x14ac:dyDescent="0.25">
      <c r="B9" s="30">
        <v>45434</v>
      </c>
      <c r="C9" s="31">
        <v>0.33333333333333331</v>
      </c>
      <c r="D9" s="31">
        <v>0.53125</v>
      </c>
      <c r="E9" s="32">
        <v>41</v>
      </c>
      <c r="F9" s="33" t="s">
        <v>46</v>
      </c>
      <c r="G9" s="34" t="s">
        <v>47</v>
      </c>
      <c r="H9" s="24"/>
      <c r="I9" s="11">
        <f t="shared" si="0"/>
        <v>0</v>
      </c>
      <c r="J9" s="12">
        <f t="shared" si="1"/>
        <v>0</v>
      </c>
    </row>
    <row r="10" spans="2:10" ht="60.75" customHeight="1" x14ac:dyDescent="0.25">
      <c r="B10" s="30">
        <v>45436</v>
      </c>
      <c r="C10" s="31">
        <v>0.32291666666666669</v>
      </c>
      <c r="D10" s="31">
        <v>0.5625</v>
      </c>
      <c r="E10" s="32">
        <v>29</v>
      </c>
      <c r="F10" s="33" t="s">
        <v>34</v>
      </c>
      <c r="G10" s="34" t="s">
        <v>52</v>
      </c>
      <c r="H10" s="24"/>
      <c r="I10" s="11">
        <f t="shared" si="0"/>
        <v>0</v>
      </c>
      <c r="J10" s="12">
        <f t="shared" si="1"/>
        <v>0</v>
      </c>
    </row>
    <row r="11" spans="2:10" ht="60.75" customHeight="1" x14ac:dyDescent="0.25">
      <c r="B11" s="30">
        <v>45440</v>
      </c>
      <c r="C11" s="31">
        <v>0.35416666666666669</v>
      </c>
      <c r="D11" s="31">
        <v>0.47916666666666669</v>
      </c>
      <c r="E11" s="32">
        <v>28</v>
      </c>
      <c r="F11" s="33" t="s">
        <v>36</v>
      </c>
      <c r="G11" s="34" t="s">
        <v>57</v>
      </c>
      <c r="H11" s="24"/>
      <c r="I11" s="11">
        <f t="shared" si="0"/>
        <v>0</v>
      </c>
      <c r="J11" s="12">
        <f t="shared" si="1"/>
        <v>0</v>
      </c>
    </row>
    <row r="12" spans="2:10" ht="60.75" customHeight="1" thickBot="1" x14ac:dyDescent="0.3">
      <c r="B12" s="35">
        <v>45443</v>
      </c>
      <c r="C12" s="36">
        <v>0.33333333333333331</v>
      </c>
      <c r="D12" s="36">
        <v>0.60416666666666663</v>
      </c>
      <c r="E12" s="37">
        <v>27</v>
      </c>
      <c r="F12" s="38" t="s">
        <v>36</v>
      </c>
      <c r="G12" s="39" t="s">
        <v>60</v>
      </c>
      <c r="H12" s="24"/>
      <c r="I12" s="11">
        <f t="shared" si="0"/>
        <v>0</v>
      </c>
      <c r="J12" s="12">
        <f t="shared" si="1"/>
        <v>0</v>
      </c>
    </row>
    <row r="13" spans="2:10" ht="45.75" customHeight="1" thickBot="1" x14ac:dyDescent="0.3">
      <c r="B13" s="67" t="s">
        <v>7</v>
      </c>
      <c r="C13" s="68"/>
      <c r="D13" s="68"/>
      <c r="E13" s="68"/>
      <c r="F13" s="68"/>
      <c r="G13" s="68"/>
      <c r="H13" s="10">
        <f>SUM(H5:H12)</f>
        <v>0</v>
      </c>
      <c r="I13" s="10">
        <f>SUM(I5:I12)</f>
        <v>0</v>
      </c>
      <c r="J13" s="10">
        <f>SUM(J5:J12)</f>
        <v>0</v>
      </c>
    </row>
  </sheetData>
  <sheetProtection algorithmName="SHA-512" hashValue="MSUAGIJF5tXmesZ0DiAdq7ooM5g4f0lVmAYh2h6Cvck1JVqu3cOOD2buK67KFyjfqhQ/P7QiCOkqj63N2AZ87Q==" saltValue="d3T0IUOpNTCJKCW9H9dVUw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8C0C-8DDD-4DEE-879C-AF73F89B2CB4}">
  <sheetPr>
    <tabColor theme="9" tint="0.79998168889431442"/>
  </sheetPr>
  <dimension ref="B1:J13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73">
        <v>45414</v>
      </c>
      <c r="C5" s="74">
        <v>0.32291666666666669</v>
      </c>
      <c r="D5" s="74">
        <v>0.54166666666666663</v>
      </c>
      <c r="E5" s="75">
        <v>34</v>
      </c>
      <c r="F5" s="76" t="s">
        <v>34</v>
      </c>
      <c r="G5" s="77" t="s">
        <v>87</v>
      </c>
      <c r="H5" s="24"/>
      <c r="I5" s="11">
        <f>J5-H5</f>
        <v>0</v>
      </c>
      <c r="J5" s="12">
        <f>H5*1.12</f>
        <v>0</v>
      </c>
    </row>
    <row r="6" spans="2:10" ht="60.75" customHeight="1" x14ac:dyDescent="0.25">
      <c r="B6" s="78">
        <v>45419</v>
      </c>
      <c r="C6" s="70">
        <v>0.34375</v>
      </c>
      <c r="D6" s="70">
        <v>0.58333333333333337</v>
      </c>
      <c r="E6" s="71">
        <v>23</v>
      </c>
      <c r="F6" s="72" t="s">
        <v>31</v>
      </c>
      <c r="G6" s="79" t="s">
        <v>91</v>
      </c>
      <c r="H6" s="24"/>
      <c r="I6" s="11">
        <f t="shared" ref="I6:I12" si="0">J6-H6</f>
        <v>0</v>
      </c>
      <c r="J6" s="12">
        <f t="shared" ref="J6:J12" si="1">H6*1.12</f>
        <v>0</v>
      </c>
    </row>
    <row r="7" spans="2:10" ht="60.75" customHeight="1" x14ac:dyDescent="0.25">
      <c r="B7" s="78">
        <v>45421</v>
      </c>
      <c r="C7" s="70">
        <v>0.33333333333333331</v>
      </c>
      <c r="D7" s="70">
        <v>0.4375</v>
      </c>
      <c r="E7" s="71">
        <v>15</v>
      </c>
      <c r="F7" s="72" t="s">
        <v>31</v>
      </c>
      <c r="G7" s="79" t="s">
        <v>11</v>
      </c>
      <c r="H7" s="24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78">
        <v>45426</v>
      </c>
      <c r="C8" s="70">
        <v>0.3125</v>
      </c>
      <c r="D8" s="70">
        <v>0.58333333333333337</v>
      </c>
      <c r="E8" s="71">
        <v>24</v>
      </c>
      <c r="F8" s="72" t="s">
        <v>34</v>
      </c>
      <c r="G8" s="79" t="s">
        <v>96</v>
      </c>
      <c r="H8" s="24"/>
      <c r="I8" s="11">
        <f t="shared" si="0"/>
        <v>0</v>
      </c>
      <c r="J8" s="12">
        <f t="shared" si="1"/>
        <v>0</v>
      </c>
    </row>
    <row r="9" spans="2:10" ht="60.75" customHeight="1" x14ac:dyDescent="0.25">
      <c r="B9" s="78">
        <v>45429</v>
      </c>
      <c r="C9" s="70">
        <v>0.32291666666666669</v>
      </c>
      <c r="D9" s="70">
        <v>0.54166666666666663</v>
      </c>
      <c r="E9" s="71">
        <v>43</v>
      </c>
      <c r="F9" s="72" t="s">
        <v>34</v>
      </c>
      <c r="G9" s="79" t="s">
        <v>100</v>
      </c>
      <c r="H9" s="24"/>
      <c r="I9" s="11">
        <f t="shared" si="0"/>
        <v>0</v>
      </c>
      <c r="J9" s="12">
        <f t="shared" si="1"/>
        <v>0</v>
      </c>
    </row>
    <row r="10" spans="2:10" ht="60.75" customHeight="1" x14ac:dyDescent="0.25">
      <c r="B10" s="78">
        <v>45433</v>
      </c>
      <c r="C10" s="70">
        <v>0.33333333333333331</v>
      </c>
      <c r="D10" s="70">
        <v>0.5</v>
      </c>
      <c r="E10" s="71">
        <v>47</v>
      </c>
      <c r="F10" s="72" t="s">
        <v>36</v>
      </c>
      <c r="G10" s="79" t="s">
        <v>104</v>
      </c>
      <c r="H10" s="24"/>
      <c r="I10" s="11">
        <f t="shared" si="0"/>
        <v>0</v>
      </c>
      <c r="J10" s="12">
        <f t="shared" si="1"/>
        <v>0</v>
      </c>
    </row>
    <row r="11" spans="2:10" ht="69.75" customHeight="1" x14ac:dyDescent="0.25">
      <c r="B11" s="78">
        <v>45434</v>
      </c>
      <c r="C11" s="70">
        <v>0.33333333333333331</v>
      </c>
      <c r="D11" s="70">
        <v>0.54166666666666663</v>
      </c>
      <c r="E11" s="71">
        <v>38</v>
      </c>
      <c r="F11" s="72" t="s">
        <v>34</v>
      </c>
      <c r="G11" s="79" t="s">
        <v>108</v>
      </c>
      <c r="H11" s="24"/>
      <c r="I11" s="11">
        <f t="shared" si="0"/>
        <v>0</v>
      </c>
      <c r="J11" s="12">
        <f t="shared" si="1"/>
        <v>0</v>
      </c>
    </row>
    <row r="12" spans="2:10" ht="69.75" customHeight="1" thickBot="1" x14ac:dyDescent="0.3">
      <c r="B12" s="80">
        <v>45440</v>
      </c>
      <c r="C12" s="81">
        <v>0.33333333333333331</v>
      </c>
      <c r="D12" s="81">
        <v>0.54166666666666663</v>
      </c>
      <c r="E12" s="82">
        <v>47</v>
      </c>
      <c r="F12" s="83" t="s">
        <v>46</v>
      </c>
      <c r="G12" s="84" t="s">
        <v>111</v>
      </c>
      <c r="H12" s="24"/>
      <c r="I12" s="11">
        <f t="shared" si="0"/>
        <v>0</v>
      </c>
      <c r="J12" s="12">
        <f t="shared" si="1"/>
        <v>0</v>
      </c>
    </row>
    <row r="13" spans="2:10" ht="45.75" customHeight="1" thickBot="1" x14ac:dyDescent="0.3">
      <c r="B13" s="67" t="s">
        <v>7</v>
      </c>
      <c r="C13" s="68"/>
      <c r="D13" s="68"/>
      <c r="E13" s="68"/>
      <c r="F13" s="68"/>
      <c r="G13" s="68"/>
      <c r="H13" s="10">
        <f>SUM(H5:H12)</f>
        <v>0</v>
      </c>
      <c r="I13" s="10">
        <f>SUM(I5:I12)</f>
        <v>0</v>
      </c>
      <c r="J13" s="10">
        <f>SUM(J5:J12)</f>
        <v>0</v>
      </c>
    </row>
  </sheetData>
  <sheetProtection algorithmName="SHA-512" hashValue="dDz2i+UKg6nDlUIWEZYcrjyq3OSHdApFdABsc+xCkrXzDar+lq9U+04dkN7UjNxJFPqSVSKKg9jgmL+qtpnwXQ==" saltValue="BF5tI6MvJ1DSuClM+LBCnw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B71B7-A920-4381-AB48-B8F813557B60}">
  <sheetPr>
    <tabColor theme="9" tint="0.59999389629810485"/>
  </sheetPr>
  <dimension ref="B1:J13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15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73">
        <v>45418</v>
      </c>
      <c r="C5" s="74">
        <v>0.33333333333333331</v>
      </c>
      <c r="D5" s="74">
        <v>0.52083333333333337</v>
      </c>
      <c r="E5" s="75">
        <v>22</v>
      </c>
      <c r="F5" s="76" t="s">
        <v>25</v>
      </c>
      <c r="G5" s="77" t="s">
        <v>88</v>
      </c>
      <c r="H5" s="24"/>
      <c r="I5" s="11">
        <f>J5-H5</f>
        <v>0</v>
      </c>
      <c r="J5" s="12">
        <f>H5*1.12</f>
        <v>0</v>
      </c>
    </row>
    <row r="6" spans="2:10" ht="60.75" customHeight="1" x14ac:dyDescent="0.25">
      <c r="B6" s="78">
        <v>45419</v>
      </c>
      <c r="C6" s="70">
        <v>0.33333333333333331</v>
      </c>
      <c r="D6" s="70">
        <v>0.625</v>
      </c>
      <c r="E6" s="71">
        <v>50</v>
      </c>
      <c r="F6" s="72" t="s">
        <v>25</v>
      </c>
      <c r="G6" s="79" t="s">
        <v>92</v>
      </c>
      <c r="H6" s="24"/>
      <c r="I6" s="11">
        <f t="shared" ref="I6:I12" si="0">J6-H6</f>
        <v>0</v>
      </c>
      <c r="J6" s="12">
        <f t="shared" ref="J6:J12" si="1">H6*1.12</f>
        <v>0</v>
      </c>
    </row>
    <row r="7" spans="2:10" ht="60.75" customHeight="1" x14ac:dyDescent="0.25">
      <c r="B7" s="78">
        <v>45422</v>
      </c>
      <c r="C7" s="70">
        <v>0.33333333333333331</v>
      </c>
      <c r="D7" s="70">
        <v>0.5625</v>
      </c>
      <c r="E7" s="71">
        <v>30</v>
      </c>
      <c r="F7" s="72" t="s">
        <v>25</v>
      </c>
      <c r="G7" s="79" t="s">
        <v>92</v>
      </c>
      <c r="H7" s="24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78">
        <v>45427</v>
      </c>
      <c r="C8" s="70">
        <v>0.33333333333333331</v>
      </c>
      <c r="D8" s="70">
        <v>0.54166666666666663</v>
      </c>
      <c r="E8" s="71">
        <v>55</v>
      </c>
      <c r="F8" s="72" t="s">
        <v>34</v>
      </c>
      <c r="G8" s="79" t="s">
        <v>93</v>
      </c>
      <c r="H8" s="24"/>
      <c r="I8" s="11">
        <f t="shared" si="0"/>
        <v>0</v>
      </c>
      <c r="J8" s="12">
        <f t="shared" si="1"/>
        <v>0</v>
      </c>
    </row>
    <row r="9" spans="2:10" ht="60.75" customHeight="1" x14ac:dyDescent="0.25">
      <c r="B9" s="78">
        <v>45432</v>
      </c>
      <c r="C9" s="70">
        <v>0.47916666666666669</v>
      </c>
      <c r="D9" s="70">
        <v>0.64583333333333337</v>
      </c>
      <c r="E9" s="71">
        <v>15</v>
      </c>
      <c r="F9" s="72" t="s">
        <v>36</v>
      </c>
      <c r="G9" s="79" t="s">
        <v>101</v>
      </c>
      <c r="H9" s="24"/>
      <c r="I9" s="11">
        <f t="shared" si="0"/>
        <v>0</v>
      </c>
      <c r="J9" s="12">
        <f t="shared" si="1"/>
        <v>0</v>
      </c>
    </row>
    <row r="10" spans="2:10" ht="60.75" customHeight="1" x14ac:dyDescent="0.25">
      <c r="B10" s="78">
        <v>45433</v>
      </c>
      <c r="C10" s="70">
        <v>0.32291666666666669</v>
      </c>
      <c r="D10" s="70">
        <v>0.54166666666666663</v>
      </c>
      <c r="E10" s="71">
        <v>47</v>
      </c>
      <c r="F10" s="72" t="s">
        <v>34</v>
      </c>
      <c r="G10" s="79" t="s">
        <v>105</v>
      </c>
      <c r="H10" s="23"/>
      <c r="I10" s="11">
        <f t="shared" si="0"/>
        <v>0</v>
      </c>
      <c r="J10" s="12">
        <f t="shared" si="1"/>
        <v>0</v>
      </c>
    </row>
    <row r="11" spans="2:10" ht="60.75" customHeight="1" x14ac:dyDescent="0.25">
      <c r="B11" s="78">
        <v>45434</v>
      </c>
      <c r="C11" s="70">
        <v>0.35416666666666669</v>
      </c>
      <c r="D11" s="70">
        <v>0.54166666666666663</v>
      </c>
      <c r="E11" s="71">
        <v>30</v>
      </c>
      <c r="F11" s="72" t="s">
        <v>27</v>
      </c>
      <c r="G11" s="79" t="s">
        <v>109</v>
      </c>
      <c r="H11" s="23"/>
      <c r="I11" s="11">
        <f t="shared" si="0"/>
        <v>0</v>
      </c>
      <c r="J11" s="12">
        <f t="shared" si="1"/>
        <v>0</v>
      </c>
    </row>
    <row r="12" spans="2:10" ht="60.75" customHeight="1" thickBot="1" x14ac:dyDescent="0.3">
      <c r="B12" s="80">
        <v>45441</v>
      </c>
      <c r="C12" s="81">
        <v>0.32291666666666669</v>
      </c>
      <c r="D12" s="81">
        <v>0.5625</v>
      </c>
      <c r="E12" s="82">
        <v>18</v>
      </c>
      <c r="F12" s="83" t="s">
        <v>31</v>
      </c>
      <c r="G12" s="84" t="s">
        <v>112</v>
      </c>
      <c r="H12" s="23"/>
      <c r="I12" s="11">
        <f t="shared" si="0"/>
        <v>0</v>
      </c>
      <c r="J12" s="12">
        <f t="shared" si="1"/>
        <v>0</v>
      </c>
    </row>
    <row r="13" spans="2:10" ht="45.75" customHeight="1" thickBot="1" x14ac:dyDescent="0.3">
      <c r="B13" s="67" t="s">
        <v>7</v>
      </c>
      <c r="C13" s="68"/>
      <c r="D13" s="68"/>
      <c r="E13" s="68"/>
      <c r="F13" s="68"/>
      <c r="G13" s="68"/>
      <c r="H13" s="10">
        <f>SUM(H5:H12)</f>
        <v>0</v>
      </c>
      <c r="I13" s="10">
        <f>SUM(I5:I12)</f>
        <v>0</v>
      </c>
      <c r="J13" s="10">
        <f>SUM(J5:J12)</f>
        <v>0</v>
      </c>
    </row>
  </sheetData>
  <sheetProtection algorithmName="SHA-512" hashValue="PjkU2pR1J6Hdjkzn+V0zK/9wmIzC+CIh96rJetuBN1MEhr6hHW3Snl9jQs8n9SmcyQUsJfjzs0ig8I1utCX9gQ==" saltValue="ptbsyTifDKXoJt82hlsdUw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841D-FD16-4475-89E8-C87A48522B6D}">
  <sheetPr>
    <tabColor theme="9" tint="0.39997558519241921"/>
  </sheetPr>
  <dimension ref="B1:J13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14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73">
        <v>45418</v>
      </c>
      <c r="C5" s="74">
        <v>0.33333333333333331</v>
      </c>
      <c r="D5" s="74">
        <v>0.58333333333333337</v>
      </c>
      <c r="E5" s="75">
        <v>17</v>
      </c>
      <c r="F5" s="76" t="s">
        <v>36</v>
      </c>
      <c r="G5" s="77" t="s">
        <v>89</v>
      </c>
      <c r="H5" s="24"/>
      <c r="I5" s="11">
        <f>J5-H5</f>
        <v>0</v>
      </c>
      <c r="J5" s="12">
        <f>H5*1.12</f>
        <v>0</v>
      </c>
    </row>
    <row r="6" spans="2:10" ht="60.75" customHeight="1" x14ac:dyDescent="0.25">
      <c r="B6" s="78">
        <v>45421</v>
      </c>
      <c r="C6" s="70">
        <v>0.33333333333333331</v>
      </c>
      <c r="D6" s="70">
        <v>0.54166666666666663</v>
      </c>
      <c r="E6" s="71">
        <v>32</v>
      </c>
      <c r="F6" s="72" t="s">
        <v>34</v>
      </c>
      <c r="G6" s="79" t="s">
        <v>93</v>
      </c>
      <c r="H6" s="24"/>
      <c r="I6" s="11">
        <f t="shared" ref="I6:I12" si="0">J6-H6</f>
        <v>0</v>
      </c>
      <c r="J6" s="12">
        <f t="shared" ref="J6:J12" si="1">H6*1.12</f>
        <v>0</v>
      </c>
    </row>
    <row r="7" spans="2:10" ht="60.75" customHeight="1" x14ac:dyDescent="0.25">
      <c r="B7" s="78">
        <v>45426</v>
      </c>
      <c r="C7" s="70">
        <v>0.33333333333333331</v>
      </c>
      <c r="D7" s="70">
        <v>0.54166666666666663</v>
      </c>
      <c r="E7" s="71">
        <v>31</v>
      </c>
      <c r="F7" s="72" t="s">
        <v>36</v>
      </c>
      <c r="G7" s="79" t="s">
        <v>94</v>
      </c>
      <c r="H7" s="24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78">
        <v>45427</v>
      </c>
      <c r="C8" s="70">
        <v>0.33333333333333331</v>
      </c>
      <c r="D8" s="70">
        <v>0.52083333333333337</v>
      </c>
      <c r="E8" s="71">
        <v>31</v>
      </c>
      <c r="F8" s="72" t="s">
        <v>31</v>
      </c>
      <c r="G8" s="79" t="s">
        <v>97</v>
      </c>
      <c r="H8" s="24"/>
      <c r="I8" s="11">
        <f t="shared" si="0"/>
        <v>0</v>
      </c>
      <c r="J8" s="12">
        <f t="shared" si="1"/>
        <v>0</v>
      </c>
    </row>
    <row r="9" spans="2:10" ht="60.75" customHeight="1" x14ac:dyDescent="0.25">
      <c r="B9" s="78">
        <v>45432</v>
      </c>
      <c r="C9" s="70">
        <v>0.3125</v>
      </c>
      <c r="D9" s="70">
        <v>0.54166666666666663</v>
      </c>
      <c r="E9" s="71">
        <v>42</v>
      </c>
      <c r="F9" s="72" t="s">
        <v>34</v>
      </c>
      <c r="G9" s="79" t="s">
        <v>102</v>
      </c>
      <c r="H9" s="24"/>
      <c r="I9" s="11">
        <f t="shared" si="0"/>
        <v>0</v>
      </c>
      <c r="J9" s="12">
        <f t="shared" si="1"/>
        <v>0</v>
      </c>
    </row>
    <row r="10" spans="2:10" ht="60.75" customHeight="1" x14ac:dyDescent="0.25">
      <c r="B10" s="78">
        <v>45433</v>
      </c>
      <c r="C10" s="70">
        <v>0.33333333333333331</v>
      </c>
      <c r="D10" s="70">
        <v>0.625</v>
      </c>
      <c r="E10" s="71">
        <v>37</v>
      </c>
      <c r="F10" s="72" t="s">
        <v>25</v>
      </c>
      <c r="G10" s="79" t="s">
        <v>106</v>
      </c>
      <c r="H10" s="23"/>
      <c r="I10" s="11">
        <f t="shared" si="0"/>
        <v>0</v>
      </c>
      <c r="J10" s="12">
        <f t="shared" si="1"/>
        <v>0</v>
      </c>
    </row>
    <row r="11" spans="2:10" ht="60.75" customHeight="1" x14ac:dyDescent="0.25">
      <c r="B11" s="78">
        <v>45435</v>
      </c>
      <c r="C11" s="70">
        <v>0.33333333333333331</v>
      </c>
      <c r="D11" s="70">
        <v>0.58333333333333337</v>
      </c>
      <c r="E11" s="71">
        <v>17</v>
      </c>
      <c r="F11" s="72" t="s">
        <v>31</v>
      </c>
      <c r="G11" s="79" t="s">
        <v>93</v>
      </c>
      <c r="H11" s="23"/>
      <c r="I11" s="11">
        <f t="shared" si="0"/>
        <v>0</v>
      </c>
      <c r="J11" s="12">
        <f t="shared" si="1"/>
        <v>0</v>
      </c>
    </row>
    <row r="12" spans="2:10" ht="60.75" customHeight="1" thickBot="1" x14ac:dyDescent="0.3">
      <c r="B12" s="80">
        <v>45441</v>
      </c>
      <c r="C12" s="81">
        <v>0.32291666666666669</v>
      </c>
      <c r="D12" s="81">
        <v>0.55208333333333337</v>
      </c>
      <c r="E12" s="82">
        <v>40</v>
      </c>
      <c r="F12" s="83" t="s">
        <v>25</v>
      </c>
      <c r="G12" s="84" t="s">
        <v>113</v>
      </c>
      <c r="H12" s="23"/>
      <c r="I12" s="11">
        <f t="shared" si="0"/>
        <v>0</v>
      </c>
      <c r="J12" s="12">
        <f t="shared" si="1"/>
        <v>0</v>
      </c>
    </row>
    <row r="13" spans="2:10" ht="45.75" customHeight="1" thickBot="1" x14ac:dyDescent="0.3">
      <c r="B13" s="67" t="s">
        <v>7</v>
      </c>
      <c r="C13" s="68"/>
      <c r="D13" s="68"/>
      <c r="E13" s="68"/>
      <c r="F13" s="68"/>
      <c r="G13" s="68"/>
      <c r="H13" s="10">
        <f>SUM(H5:H12)</f>
        <v>0</v>
      </c>
      <c r="I13" s="10">
        <f>SUM(I5:I12)</f>
        <v>0</v>
      </c>
      <c r="J13" s="10">
        <f>SUM(J5:J12)</f>
        <v>0</v>
      </c>
    </row>
  </sheetData>
  <sheetProtection algorithmName="SHA-512" hashValue="ZUnnwhwmpmNk4Y+FeuPqHJvWtcPrx0gZvJaXkoz5RPK5ej6YojWUWsNadewUM3dOHtboqx8RKK4pPr7/vJKSBQ==" saltValue="E7k5hs5o2F/g+A/RQJmELw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7A8E7-FFB2-4C76-985B-76428F233B65}">
  <sheetPr>
    <tabColor theme="9"/>
  </sheetPr>
  <dimension ref="B1:J13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13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73">
        <v>45419</v>
      </c>
      <c r="C5" s="74">
        <v>0.3125</v>
      </c>
      <c r="D5" s="74">
        <v>0.52083333333333337</v>
      </c>
      <c r="E5" s="75">
        <v>44</v>
      </c>
      <c r="F5" s="76" t="s">
        <v>27</v>
      </c>
      <c r="G5" s="77" t="s">
        <v>90</v>
      </c>
      <c r="H5" s="24"/>
      <c r="I5" s="11">
        <f>J5-H5</f>
        <v>0</v>
      </c>
      <c r="J5" s="12">
        <f>H5*1.12</f>
        <v>0</v>
      </c>
    </row>
    <row r="6" spans="2:10" ht="60.75" customHeight="1" x14ac:dyDescent="0.25">
      <c r="B6" s="78">
        <v>45421</v>
      </c>
      <c r="C6" s="70">
        <v>0.33333333333333331</v>
      </c>
      <c r="D6" s="70">
        <v>0.54166666666666663</v>
      </c>
      <c r="E6" s="71">
        <v>23</v>
      </c>
      <c r="F6" s="72" t="s">
        <v>36</v>
      </c>
      <c r="G6" s="79" t="s">
        <v>93</v>
      </c>
      <c r="H6" s="24"/>
      <c r="I6" s="11">
        <f t="shared" ref="I6:I12" si="0">J6-H6</f>
        <v>0</v>
      </c>
      <c r="J6" s="12">
        <f t="shared" ref="J6:J12" si="1">H6*1.12</f>
        <v>0</v>
      </c>
    </row>
    <row r="7" spans="2:10" ht="60.75" customHeight="1" x14ac:dyDescent="0.25">
      <c r="B7" s="78">
        <v>45426</v>
      </c>
      <c r="C7" s="70">
        <v>0.33333333333333331</v>
      </c>
      <c r="D7" s="70">
        <v>0.52083333333333337</v>
      </c>
      <c r="E7" s="71">
        <v>48</v>
      </c>
      <c r="F7" s="72" t="s">
        <v>27</v>
      </c>
      <c r="G7" s="79" t="s">
        <v>95</v>
      </c>
      <c r="H7" s="24"/>
      <c r="I7" s="11">
        <f t="shared" si="0"/>
        <v>0</v>
      </c>
      <c r="J7" s="12">
        <f t="shared" si="1"/>
        <v>0</v>
      </c>
    </row>
    <row r="8" spans="2:10" ht="60.75" customHeight="1" x14ac:dyDescent="0.25">
      <c r="B8" s="78">
        <v>45428</v>
      </c>
      <c r="C8" s="70">
        <v>0.33333333333333331</v>
      </c>
      <c r="D8" s="70">
        <v>0.60416666666666663</v>
      </c>
      <c r="E8" s="71">
        <v>53</v>
      </c>
      <c r="F8" s="72" t="s">
        <v>98</v>
      </c>
      <c r="G8" s="79" t="s">
        <v>99</v>
      </c>
      <c r="H8" s="24"/>
      <c r="I8" s="11">
        <f t="shared" si="0"/>
        <v>0</v>
      </c>
      <c r="J8" s="12">
        <f t="shared" si="1"/>
        <v>0</v>
      </c>
    </row>
    <row r="9" spans="2:10" ht="60.75" customHeight="1" x14ac:dyDescent="0.25">
      <c r="B9" s="78">
        <v>45432</v>
      </c>
      <c r="C9" s="70">
        <v>0.33333333333333331</v>
      </c>
      <c r="D9" s="70">
        <v>0.52083333333333337</v>
      </c>
      <c r="E9" s="71">
        <v>31</v>
      </c>
      <c r="F9" s="72" t="s">
        <v>25</v>
      </c>
      <c r="G9" s="79" t="s">
        <v>103</v>
      </c>
      <c r="H9" s="24"/>
      <c r="I9" s="11">
        <f t="shared" si="0"/>
        <v>0</v>
      </c>
      <c r="J9" s="12">
        <f t="shared" si="1"/>
        <v>0</v>
      </c>
    </row>
    <row r="10" spans="2:10" ht="60.75" customHeight="1" x14ac:dyDescent="0.25">
      <c r="B10" s="78">
        <v>45434</v>
      </c>
      <c r="C10" s="70">
        <v>0.35416666666666669</v>
      </c>
      <c r="D10" s="70">
        <v>0.52083333333333337</v>
      </c>
      <c r="E10" s="71">
        <v>39</v>
      </c>
      <c r="F10" s="72" t="s">
        <v>31</v>
      </c>
      <c r="G10" s="79" t="s">
        <v>107</v>
      </c>
      <c r="H10" s="23"/>
      <c r="I10" s="11">
        <f t="shared" si="0"/>
        <v>0</v>
      </c>
      <c r="J10" s="12">
        <f t="shared" si="1"/>
        <v>0</v>
      </c>
    </row>
    <row r="11" spans="2:10" ht="60.75" customHeight="1" x14ac:dyDescent="0.25">
      <c r="B11" s="78">
        <v>45439</v>
      </c>
      <c r="C11" s="70">
        <v>0.31944444444444448</v>
      </c>
      <c r="D11" s="70">
        <v>0.52083333333333337</v>
      </c>
      <c r="E11" s="71">
        <v>51</v>
      </c>
      <c r="F11" s="72" t="s">
        <v>34</v>
      </c>
      <c r="G11" s="79" t="s">
        <v>110</v>
      </c>
      <c r="H11" s="23"/>
      <c r="I11" s="11">
        <f t="shared" si="0"/>
        <v>0</v>
      </c>
      <c r="J11" s="12">
        <f t="shared" si="1"/>
        <v>0</v>
      </c>
    </row>
    <row r="12" spans="2:10" ht="60.75" customHeight="1" thickBot="1" x14ac:dyDescent="0.3">
      <c r="B12" s="80">
        <v>45442</v>
      </c>
      <c r="C12" s="81">
        <v>0.33333333333333331</v>
      </c>
      <c r="D12" s="81">
        <v>0.5625</v>
      </c>
      <c r="E12" s="82">
        <v>50</v>
      </c>
      <c r="F12" s="83" t="s">
        <v>36</v>
      </c>
      <c r="G12" s="84" t="s">
        <v>114</v>
      </c>
      <c r="H12" s="23"/>
      <c r="I12" s="11">
        <f t="shared" si="0"/>
        <v>0</v>
      </c>
      <c r="J12" s="12">
        <f t="shared" si="1"/>
        <v>0</v>
      </c>
    </row>
    <row r="13" spans="2:10" ht="45.75" customHeight="1" thickBot="1" x14ac:dyDescent="0.3">
      <c r="B13" s="67" t="s">
        <v>7</v>
      </c>
      <c r="C13" s="68"/>
      <c r="D13" s="68"/>
      <c r="E13" s="68"/>
      <c r="F13" s="68"/>
      <c r="G13" s="68"/>
      <c r="H13" s="10">
        <f>SUM(H5:H12)</f>
        <v>0</v>
      </c>
      <c r="I13" s="10">
        <f>SUM(I5:I12)</f>
        <v>0</v>
      </c>
      <c r="J13" s="10">
        <f>SUM(J5:J12)</f>
        <v>0</v>
      </c>
    </row>
  </sheetData>
  <sheetProtection algorithmName="SHA-512" hashValue="mbBn9hN2Mp2fgglNWR3XwPykO+++dtL6NlTVb9H4s4nmLdjHSuCoqGDsBuRFY46tBPoVfQ0RNK987imwzDZH2w==" saltValue="WSwrUQCLAf5VtwJwASatgw==" spinCount="100000" sheet="1" objects="1" scenarios="1"/>
  <mergeCells count="1">
    <mergeCell ref="B13:G13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E3C13-F296-439D-8ABF-4A09F75A9074}">
  <sheetPr>
    <tabColor theme="5"/>
  </sheetPr>
  <dimension ref="B1:J13"/>
  <sheetViews>
    <sheetView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116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8" t="s">
        <v>4</v>
      </c>
      <c r="I4" s="9" t="s">
        <v>5</v>
      </c>
      <c r="J4" s="9" t="s">
        <v>6</v>
      </c>
    </row>
    <row r="5" spans="2:10" ht="60.75" customHeight="1" x14ac:dyDescent="0.25">
      <c r="B5" s="57">
        <v>45435</v>
      </c>
      <c r="C5" s="58">
        <v>0.33333333333333331</v>
      </c>
      <c r="D5" s="58">
        <v>0.53125</v>
      </c>
      <c r="E5" s="59">
        <v>60</v>
      </c>
      <c r="F5" s="60" t="s">
        <v>25</v>
      </c>
      <c r="G5" s="61" t="s">
        <v>117</v>
      </c>
      <c r="H5" s="24"/>
      <c r="I5" s="11">
        <f>J5-H5</f>
        <v>0</v>
      </c>
      <c r="J5" s="12">
        <f>H5*1.12</f>
        <v>0</v>
      </c>
    </row>
    <row r="6" spans="2:10" ht="60.75" customHeight="1" thickBot="1" x14ac:dyDescent="0.3">
      <c r="B6" s="62">
        <v>45443</v>
      </c>
      <c r="C6" s="63">
        <v>0.33333333333333331</v>
      </c>
      <c r="D6" s="63">
        <v>0.54166666666666663</v>
      </c>
      <c r="E6" s="64">
        <v>134</v>
      </c>
      <c r="F6" s="65" t="s">
        <v>34</v>
      </c>
      <c r="G6" s="66" t="s">
        <v>115</v>
      </c>
      <c r="H6" s="24"/>
      <c r="I6" s="11">
        <f t="shared" ref="I6" si="0">J6-H6</f>
        <v>0</v>
      </c>
      <c r="J6" s="12">
        <f t="shared" ref="J6" si="1">H6*1.12</f>
        <v>0</v>
      </c>
    </row>
    <row r="7" spans="2:10" ht="45.75" customHeight="1" thickBot="1" x14ac:dyDescent="0.3">
      <c r="B7" s="67" t="s">
        <v>7</v>
      </c>
      <c r="C7" s="68"/>
      <c r="D7" s="68"/>
      <c r="E7" s="68"/>
      <c r="F7" s="68"/>
      <c r="G7" s="68"/>
      <c r="H7" s="10">
        <f>SUM(H5:H6)</f>
        <v>0</v>
      </c>
      <c r="I7" s="10">
        <f>SUM(I5:I6)</f>
        <v>0</v>
      </c>
      <c r="J7" s="10">
        <f>SUM(J5:J6)</f>
        <v>0</v>
      </c>
    </row>
    <row r="9" spans="2:10" x14ac:dyDescent="0.25">
      <c r="B9" s="69" t="s">
        <v>118</v>
      </c>
      <c r="C9" s="69"/>
      <c r="D9" s="69"/>
      <c r="E9" s="69"/>
      <c r="F9" s="69"/>
      <c r="G9" s="69"/>
    </row>
    <row r="10" spans="2:10" x14ac:dyDescent="0.25">
      <c r="B10" s="69"/>
      <c r="C10" s="69"/>
      <c r="D10" s="69"/>
      <c r="E10" s="69"/>
      <c r="F10" s="69"/>
      <c r="G10" s="69"/>
    </row>
    <row r="11" spans="2:10" x14ac:dyDescent="0.25">
      <c r="B11" s="69"/>
      <c r="C11" s="69"/>
      <c r="D11" s="69"/>
      <c r="E11" s="69"/>
      <c r="F11" s="69"/>
      <c r="G11" s="69"/>
    </row>
    <row r="12" spans="2:10" x14ac:dyDescent="0.25">
      <c r="B12" s="69"/>
      <c r="C12" s="69"/>
      <c r="D12" s="69"/>
      <c r="E12" s="69"/>
      <c r="F12" s="69"/>
      <c r="G12" s="69"/>
    </row>
    <row r="13" spans="2:10" x14ac:dyDescent="0.25">
      <c r="B13" s="69"/>
      <c r="C13" s="69"/>
      <c r="D13" s="69"/>
      <c r="E13" s="69"/>
      <c r="F13" s="69"/>
      <c r="G13" s="69"/>
    </row>
  </sheetData>
  <sheetProtection algorithmName="SHA-512" hashValue="so3x4YWC7DniOQ1hM6r0gLybB1gcqoyiVPnNYYOADXRx9vxH9eolijHotxw5zZrnFRFaUpYRX4eAde/U/OMx1Q==" saltValue="RbWUYEXzZCuVSGqI4iafFQ==" spinCount="100000" sheet="1" objects="1" scenarios="1"/>
  <mergeCells count="2">
    <mergeCell ref="B7:G7"/>
    <mergeCell ref="B9:G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Karlovarsko 1.</vt:lpstr>
      <vt:lpstr>Karlovarsko 2.</vt:lpstr>
      <vt:lpstr>Karlovarsko 3.</vt:lpstr>
      <vt:lpstr>Karlovarsko 4.</vt:lpstr>
      <vt:lpstr>Sokolovsko 1.</vt:lpstr>
      <vt:lpstr>Sokolovsko 2.</vt:lpstr>
      <vt:lpstr>Sokolovsko 3.</vt:lpstr>
      <vt:lpstr>Sokolovsko 4.</vt:lpstr>
      <vt:lpstr>Chebsko 1.</vt:lpstr>
      <vt:lpstr>Chebsko 2.</vt:lpstr>
      <vt:lpstr>Chebsko 3.</vt:lpstr>
      <vt:lpstr>Chebsko 4.</vt:lpstr>
      <vt:lpstr>Extra dopravy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2024-04-12T07:46:54Z</dcterms:modified>
</cp:coreProperties>
</file>