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emaily\"/>
    </mc:Choice>
  </mc:AlternateContent>
  <bookViews>
    <workbookView xWindow="0" yWindow="0" windowWidth="0" windowHeight="0"/>
  </bookViews>
  <sheets>
    <sheet name="Rekapitulace stavby" sheetId="1" r:id="rId1"/>
    <sheet name="01 - Střecha" sheetId="2" r:id="rId2"/>
    <sheet name="02 - Fasáda" sheetId="3" r:id="rId3"/>
    <sheet name="03 - Lešení" sheetId="4" r:id="rId4"/>
    <sheet name="04 - Dešťová kanalizace" sheetId="5" r:id="rId5"/>
    <sheet name="05 - Hromosvod" sheetId="6" r:id="rId6"/>
    <sheet name="06 - Vedlejší náklady" sheetId="7" r:id="rId7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'01 - Střecha'!$C$134:$K$981</definedName>
    <definedName name="_xlnm.Print_Area" localSheetId="1">'01 - Střecha'!$C$4:$J$76,'01 - Střecha'!$C$82:$J$116,'01 - Střecha'!$C$122:$K$981</definedName>
    <definedName name="_xlnm.Print_Titles" localSheetId="1">'01 - Střecha'!$134:$134</definedName>
    <definedName name="_xlnm._FilterDatabase" localSheetId="2" hidden="1">'02 - Fasáda'!$C$141:$K$1080</definedName>
    <definedName name="_xlnm.Print_Area" localSheetId="2">'02 - Fasáda'!$C$4:$J$76,'02 - Fasáda'!$C$82:$J$123,'02 - Fasáda'!$C$129:$K$1080</definedName>
    <definedName name="_xlnm.Print_Titles" localSheetId="2">'02 - Fasáda'!$141:$141</definedName>
    <definedName name="_xlnm._FilterDatabase" localSheetId="3" hidden="1">'03 - Lešení'!$C$117:$K$136</definedName>
    <definedName name="_xlnm.Print_Area" localSheetId="3">'03 - Lešení'!$C$4:$J$76,'03 - Lešení'!$C$82:$J$99,'03 - Lešení'!$C$105:$K$136</definedName>
    <definedName name="_xlnm.Print_Titles" localSheetId="3">'03 - Lešení'!$117:$117</definedName>
    <definedName name="_xlnm._FilterDatabase" localSheetId="4" hidden="1">'04 - Dešťová kanalizace'!$C$122:$K$197</definedName>
    <definedName name="_xlnm.Print_Area" localSheetId="4">'04 - Dešťová kanalizace'!$C$4:$J$76,'04 - Dešťová kanalizace'!$C$82:$J$104,'04 - Dešťová kanalizace'!$C$110:$K$197</definedName>
    <definedName name="_xlnm.Print_Titles" localSheetId="4">'04 - Dešťová kanalizace'!$122:$122</definedName>
    <definedName name="_xlnm._FilterDatabase" localSheetId="5" hidden="1">'05 - Hromosvod'!$C$117:$K$121</definedName>
    <definedName name="_xlnm.Print_Area" localSheetId="5">'05 - Hromosvod'!$C$4:$J$76,'05 - Hromosvod'!$C$82:$J$99,'05 - Hromosvod'!$C$105:$K$121</definedName>
    <definedName name="_xlnm.Print_Titles" localSheetId="5">'05 - Hromosvod'!$117:$117</definedName>
    <definedName name="_xlnm._FilterDatabase" localSheetId="6" hidden="1">'06 - Vedlejší náklady'!$C$116:$K$130</definedName>
    <definedName name="_xlnm.Print_Area" localSheetId="6">'06 - Vedlejší náklady'!$C$4:$J$76,'06 - Vedlejší náklady'!$C$82:$J$98,'06 - Vedlejší náklady'!$C$104:$K$130</definedName>
    <definedName name="_xlnm.Print_Titles" localSheetId="6">'06 - Vedlejší náklady'!$116:$116</definedName>
  </definedNames>
  <calcPr/>
</workbook>
</file>

<file path=xl/calcChain.xml><?xml version="1.0" encoding="utf-8"?>
<calcChain xmlns="http://schemas.openxmlformats.org/spreadsheetml/2006/main">
  <c i="7" l="1" r="J37"/>
  <c r="J36"/>
  <c i="1" r="AY100"/>
  <c i="7" r="J35"/>
  <c i="1" r="AX100"/>
  <c i="7"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4"/>
  <c r="BH124"/>
  <c r="BG124"/>
  <c r="BE124"/>
  <c r="T124"/>
  <c r="R124"/>
  <c r="P124"/>
  <c r="BI122"/>
  <c r="BH122"/>
  <c r="BG122"/>
  <c r="BE122"/>
  <c r="T122"/>
  <c r="R122"/>
  <c r="P122"/>
  <c r="BI120"/>
  <c r="BH120"/>
  <c r="BG120"/>
  <c r="BE120"/>
  <c r="T120"/>
  <c r="R120"/>
  <c r="P120"/>
  <c r="BI119"/>
  <c r="BH119"/>
  <c r="BG119"/>
  <c r="BE119"/>
  <c r="T119"/>
  <c r="R119"/>
  <c r="P119"/>
  <c r="J114"/>
  <c r="J113"/>
  <c r="F113"/>
  <c r="F111"/>
  <c r="E109"/>
  <c r="J92"/>
  <c r="J91"/>
  <c r="F91"/>
  <c r="F89"/>
  <c r="E87"/>
  <c r="J18"/>
  <c r="E18"/>
  <c r="F92"/>
  <c r="J17"/>
  <c r="J12"/>
  <c r="J111"/>
  <c r="E7"/>
  <c r="E85"/>
  <c i="6" r="J37"/>
  <c r="J36"/>
  <c i="1" r="AY99"/>
  <c i="6" r="J35"/>
  <c i="1" r="AX99"/>
  <c i="6" r="BI121"/>
  <c r="BH121"/>
  <c r="BG121"/>
  <c r="BE121"/>
  <c r="T121"/>
  <c r="T120"/>
  <c r="T119"/>
  <c r="T118"/>
  <c r="R121"/>
  <c r="R120"/>
  <c r="R119"/>
  <c r="R118"/>
  <c r="P121"/>
  <c r="P120"/>
  <c r="P119"/>
  <c r="P118"/>
  <c i="1" r="AU99"/>
  <c i="6" r="J115"/>
  <c r="J114"/>
  <c r="F114"/>
  <c r="F112"/>
  <c r="E110"/>
  <c r="J92"/>
  <c r="J91"/>
  <c r="F91"/>
  <c r="F89"/>
  <c r="E87"/>
  <c r="J18"/>
  <c r="E18"/>
  <c r="F115"/>
  <c r="J17"/>
  <c r="J12"/>
  <c r="J112"/>
  <c r="E7"/>
  <c r="E108"/>
  <c i="5" r="J37"/>
  <c r="J36"/>
  <c i="1" r="AY98"/>
  <c i="5" r="J35"/>
  <c i="1" r="AX98"/>
  <c i="5"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2"/>
  <c r="BH192"/>
  <c r="BG192"/>
  <c r="BE192"/>
  <c r="T192"/>
  <c r="R192"/>
  <c r="P192"/>
  <c r="BI190"/>
  <c r="BH190"/>
  <c r="BG190"/>
  <c r="BE190"/>
  <c r="T190"/>
  <c r="R190"/>
  <c r="P190"/>
  <c r="BI187"/>
  <c r="BH187"/>
  <c r="BG187"/>
  <c r="BE187"/>
  <c r="T187"/>
  <c r="R187"/>
  <c r="P187"/>
  <c r="BI184"/>
  <c r="BH184"/>
  <c r="BG184"/>
  <c r="BE184"/>
  <c r="T184"/>
  <c r="T183"/>
  <c r="R184"/>
  <c r="R183"/>
  <c r="P184"/>
  <c r="P183"/>
  <c r="BI182"/>
  <c r="BH182"/>
  <c r="BG182"/>
  <c r="BE182"/>
  <c r="T182"/>
  <c r="R182"/>
  <c r="P182"/>
  <c r="BI179"/>
  <c r="BH179"/>
  <c r="BG179"/>
  <c r="BE179"/>
  <c r="T179"/>
  <c r="R179"/>
  <c r="P179"/>
  <c r="BI178"/>
  <c r="BH178"/>
  <c r="BG178"/>
  <c r="BE178"/>
  <c r="T178"/>
  <c r="R178"/>
  <c r="P178"/>
  <c r="BI175"/>
  <c r="BH175"/>
  <c r="BG175"/>
  <c r="BE175"/>
  <c r="T175"/>
  <c r="R175"/>
  <c r="P175"/>
  <c r="BI172"/>
  <c r="BH172"/>
  <c r="BG172"/>
  <c r="BE172"/>
  <c r="T172"/>
  <c r="R172"/>
  <c r="P172"/>
  <c r="BI168"/>
  <c r="BH168"/>
  <c r="BG168"/>
  <c r="BE168"/>
  <c r="T168"/>
  <c r="T167"/>
  <c r="R168"/>
  <c r="R167"/>
  <c r="P168"/>
  <c r="P167"/>
  <c r="BI165"/>
  <c r="BH165"/>
  <c r="BG165"/>
  <c r="BE165"/>
  <c r="T165"/>
  <c r="R165"/>
  <c r="P165"/>
  <c r="BI162"/>
  <c r="BH162"/>
  <c r="BG162"/>
  <c r="BE162"/>
  <c r="T162"/>
  <c r="R162"/>
  <c r="P162"/>
  <c r="BI156"/>
  <c r="BH156"/>
  <c r="BG156"/>
  <c r="BE156"/>
  <c r="T156"/>
  <c r="R156"/>
  <c r="P156"/>
  <c r="BI154"/>
  <c r="BH154"/>
  <c r="BG154"/>
  <c r="BE154"/>
  <c r="T154"/>
  <c r="R154"/>
  <c r="P154"/>
  <c r="BI153"/>
  <c r="BH153"/>
  <c r="BG153"/>
  <c r="BE153"/>
  <c r="T153"/>
  <c r="R153"/>
  <c r="P153"/>
  <c r="BI150"/>
  <c r="BH150"/>
  <c r="BG150"/>
  <c r="BE150"/>
  <c r="T150"/>
  <c r="R150"/>
  <c r="P150"/>
  <c r="BI147"/>
  <c r="BH147"/>
  <c r="BG147"/>
  <c r="BE147"/>
  <c r="T147"/>
  <c r="R147"/>
  <c r="P147"/>
  <c r="BI144"/>
  <c r="BH144"/>
  <c r="BG144"/>
  <c r="BE144"/>
  <c r="T144"/>
  <c r="R144"/>
  <c r="P144"/>
  <c r="BI141"/>
  <c r="BH141"/>
  <c r="BG141"/>
  <c r="BE141"/>
  <c r="T141"/>
  <c r="R141"/>
  <c r="P141"/>
  <c r="BI139"/>
  <c r="BH139"/>
  <c r="BG139"/>
  <c r="BE139"/>
  <c r="T139"/>
  <c r="R139"/>
  <c r="P139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1"/>
  <c r="BH131"/>
  <c r="BG131"/>
  <c r="BE131"/>
  <c r="T131"/>
  <c r="R131"/>
  <c r="P131"/>
  <c r="BI129"/>
  <c r="BH129"/>
  <c r="BG129"/>
  <c r="BE129"/>
  <c r="T129"/>
  <c r="R129"/>
  <c r="P129"/>
  <c r="BI128"/>
  <c r="BH128"/>
  <c r="BG128"/>
  <c r="BE128"/>
  <c r="T128"/>
  <c r="R128"/>
  <c r="P128"/>
  <c r="BI126"/>
  <c r="BH126"/>
  <c r="BG126"/>
  <c r="BE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89"/>
  <c r="E7"/>
  <c r="E85"/>
  <c i="4" r="J37"/>
  <c r="J36"/>
  <c i="1" r="AY97"/>
  <c i="4" r="J35"/>
  <c i="1" r="AX97"/>
  <c i="4" r="BI136"/>
  <c r="BH136"/>
  <c r="BG136"/>
  <c r="BE136"/>
  <c r="T136"/>
  <c r="R136"/>
  <c r="P136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7"/>
  <c r="BH127"/>
  <c r="BG127"/>
  <c r="BE127"/>
  <c r="T127"/>
  <c r="R127"/>
  <c r="P127"/>
  <c r="BI121"/>
  <c r="BH121"/>
  <c r="BG121"/>
  <c r="BE121"/>
  <c r="T121"/>
  <c r="R121"/>
  <c r="P121"/>
  <c r="J115"/>
  <c r="J114"/>
  <c r="F114"/>
  <c r="F112"/>
  <c r="E110"/>
  <c r="J92"/>
  <c r="J91"/>
  <c r="F91"/>
  <c r="F89"/>
  <c r="E87"/>
  <c r="J18"/>
  <c r="E18"/>
  <c r="F115"/>
  <c r="J17"/>
  <c r="J12"/>
  <c r="J112"/>
  <c r="E7"/>
  <c r="E85"/>
  <c i="3" r="J37"/>
  <c r="J36"/>
  <c i="1" r="AY96"/>
  <c i="3" r="J35"/>
  <c i="1" r="AX96"/>
  <c i="3" r="BI1079"/>
  <c r="BH1079"/>
  <c r="BG1079"/>
  <c r="BE1079"/>
  <c r="T1079"/>
  <c r="R1079"/>
  <c r="P1079"/>
  <c r="BI1076"/>
  <c r="BH1076"/>
  <c r="BG1076"/>
  <c r="BE1076"/>
  <c r="T1076"/>
  <c r="R1076"/>
  <c r="P1076"/>
  <c r="BI1073"/>
  <c r="BH1073"/>
  <c r="BG1073"/>
  <c r="BE1073"/>
  <c r="T1073"/>
  <c r="R1073"/>
  <c r="P1073"/>
  <c r="BI1069"/>
  <c r="BH1069"/>
  <c r="BG1069"/>
  <c r="BE1069"/>
  <c r="T1069"/>
  <c r="R1069"/>
  <c r="P1069"/>
  <c r="BI1066"/>
  <c r="BH1066"/>
  <c r="BG1066"/>
  <c r="BE1066"/>
  <c r="T1066"/>
  <c r="R1066"/>
  <c r="P1066"/>
  <c r="BI1062"/>
  <c r="BH1062"/>
  <c r="BG1062"/>
  <c r="BE1062"/>
  <c r="T1062"/>
  <c r="R1062"/>
  <c r="P1062"/>
  <c r="BI1059"/>
  <c r="BH1059"/>
  <c r="BG1059"/>
  <c r="BE1059"/>
  <c r="T1059"/>
  <c r="R1059"/>
  <c r="P1059"/>
  <c r="BI1055"/>
  <c r="BH1055"/>
  <c r="BG1055"/>
  <c r="BE1055"/>
  <c r="T1055"/>
  <c r="R1055"/>
  <c r="P1055"/>
  <c r="BI1052"/>
  <c r="BH1052"/>
  <c r="BG1052"/>
  <c r="BE1052"/>
  <c r="T1052"/>
  <c r="R1052"/>
  <c r="P1052"/>
  <c r="BI1048"/>
  <c r="BH1048"/>
  <c r="BG1048"/>
  <c r="BE1048"/>
  <c r="T1048"/>
  <c r="R1048"/>
  <c r="P1048"/>
  <c r="BI1045"/>
  <c r="BH1045"/>
  <c r="BG1045"/>
  <c r="BE1045"/>
  <c r="T1045"/>
  <c r="R1045"/>
  <c r="P1045"/>
  <c r="BI1042"/>
  <c r="BH1042"/>
  <c r="BG1042"/>
  <c r="BE1042"/>
  <c r="T1042"/>
  <c r="R1042"/>
  <c r="P1042"/>
  <c r="BI1038"/>
  <c r="BH1038"/>
  <c r="BG1038"/>
  <c r="BE1038"/>
  <c r="T1038"/>
  <c r="R1038"/>
  <c r="P1038"/>
  <c r="BI1034"/>
  <c r="BH1034"/>
  <c r="BG1034"/>
  <c r="BE1034"/>
  <c r="T1034"/>
  <c r="R1034"/>
  <c r="P1034"/>
  <c r="BI1031"/>
  <c r="BH1031"/>
  <c r="BG1031"/>
  <c r="BE1031"/>
  <c r="T1031"/>
  <c r="R1031"/>
  <c r="P1031"/>
  <c r="BI1027"/>
  <c r="BH1027"/>
  <c r="BG1027"/>
  <c r="BE1027"/>
  <c r="T1027"/>
  <c r="R1027"/>
  <c r="P1027"/>
  <c r="BI1023"/>
  <c r="BH1023"/>
  <c r="BG1023"/>
  <c r="BE1023"/>
  <c r="T1023"/>
  <c r="R1023"/>
  <c r="P1023"/>
  <c r="BI1019"/>
  <c r="BH1019"/>
  <c r="BG1019"/>
  <c r="BE1019"/>
  <c r="T1019"/>
  <c r="R1019"/>
  <c r="P1019"/>
  <c r="BI1015"/>
  <c r="BH1015"/>
  <c r="BG1015"/>
  <c r="BE1015"/>
  <c r="T1015"/>
  <c r="R1015"/>
  <c r="P1015"/>
  <c r="BI1011"/>
  <c r="BH1011"/>
  <c r="BG1011"/>
  <c r="BE1011"/>
  <c r="T1011"/>
  <c r="R1011"/>
  <c r="P1011"/>
  <c r="BI1007"/>
  <c r="BH1007"/>
  <c r="BG1007"/>
  <c r="BE1007"/>
  <c r="T1007"/>
  <c r="R1007"/>
  <c r="P1007"/>
  <c r="BI1003"/>
  <c r="BH1003"/>
  <c r="BG1003"/>
  <c r="BE1003"/>
  <c r="T1003"/>
  <c r="R1003"/>
  <c r="P1003"/>
  <c r="BI999"/>
  <c r="BH999"/>
  <c r="BG999"/>
  <c r="BE999"/>
  <c r="T999"/>
  <c r="R999"/>
  <c r="P999"/>
  <c r="BI995"/>
  <c r="BH995"/>
  <c r="BG995"/>
  <c r="BE995"/>
  <c r="T995"/>
  <c r="R995"/>
  <c r="P995"/>
  <c r="BI992"/>
  <c r="BH992"/>
  <c r="BG992"/>
  <c r="BE992"/>
  <c r="T992"/>
  <c r="R992"/>
  <c r="P992"/>
  <c r="BI988"/>
  <c r="BH988"/>
  <c r="BG988"/>
  <c r="BE988"/>
  <c r="T988"/>
  <c r="R988"/>
  <c r="P988"/>
  <c r="BI985"/>
  <c r="BH985"/>
  <c r="BG985"/>
  <c r="BE985"/>
  <c r="T985"/>
  <c r="R985"/>
  <c r="P985"/>
  <c r="BI982"/>
  <c r="BH982"/>
  <c r="BG982"/>
  <c r="BE982"/>
  <c r="T982"/>
  <c r="R982"/>
  <c r="P982"/>
  <c r="BI978"/>
  <c r="BH978"/>
  <c r="BG978"/>
  <c r="BE978"/>
  <c r="T978"/>
  <c r="R978"/>
  <c r="P978"/>
  <c r="BI977"/>
  <c r="BH977"/>
  <c r="BG977"/>
  <c r="BE977"/>
  <c r="T977"/>
  <c r="R977"/>
  <c r="P977"/>
  <c r="BI973"/>
  <c r="BH973"/>
  <c r="BG973"/>
  <c r="BE973"/>
  <c r="T973"/>
  <c r="R973"/>
  <c r="P973"/>
  <c r="BI970"/>
  <c r="BH970"/>
  <c r="BG970"/>
  <c r="BE970"/>
  <c r="T970"/>
  <c r="R970"/>
  <c r="P970"/>
  <c r="BI968"/>
  <c r="BH968"/>
  <c r="BG968"/>
  <c r="BE968"/>
  <c r="T968"/>
  <c r="R968"/>
  <c r="P968"/>
  <c r="BI966"/>
  <c r="BH966"/>
  <c r="BG966"/>
  <c r="BE966"/>
  <c r="T966"/>
  <c r="R966"/>
  <c r="P966"/>
  <c r="BI963"/>
  <c r="BH963"/>
  <c r="BG963"/>
  <c r="BE963"/>
  <c r="T963"/>
  <c r="R963"/>
  <c r="P963"/>
  <c r="BI957"/>
  <c r="BH957"/>
  <c r="BG957"/>
  <c r="BE957"/>
  <c r="T957"/>
  <c r="R957"/>
  <c r="P957"/>
  <c r="BI954"/>
  <c r="BH954"/>
  <c r="BG954"/>
  <c r="BE954"/>
  <c r="T954"/>
  <c r="R954"/>
  <c r="P954"/>
  <c r="BI951"/>
  <c r="BH951"/>
  <c r="BG951"/>
  <c r="BE951"/>
  <c r="T951"/>
  <c r="R951"/>
  <c r="P951"/>
  <c r="BI948"/>
  <c r="BH948"/>
  <c r="BG948"/>
  <c r="BE948"/>
  <c r="T948"/>
  <c r="R948"/>
  <c r="P948"/>
  <c r="BI943"/>
  <c r="BH943"/>
  <c r="BG943"/>
  <c r="BE943"/>
  <c r="T943"/>
  <c r="R943"/>
  <c r="P943"/>
  <c r="BI941"/>
  <c r="BH941"/>
  <c r="BG941"/>
  <c r="BE941"/>
  <c r="T941"/>
  <c r="R941"/>
  <c r="P941"/>
  <c r="BI936"/>
  <c r="BH936"/>
  <c r="BG936"/>
  <c r="BE936"/>
  <c r="T936"/>
  <c r="R936"/>
  <c r="P936"/>
  <c r="BI932"/>
  <c r="BH932"/>
  <c r="BG932"/>
  <c r="BE932"/>
  <c r="T932"/>
  <c r="R932"/>
  <c r="P932"/>
  <c r="BI931"/>
  <c r="BH931"/>
  <c r="BG931"/>
  <c r="BE931"/>
  <c r="T931"/>
  <c r="R931"/>
  <c r="P931"/>
  <c r="BI927"/>
  <c r="BH927"/>
  <c r="BG927"/>
  <c r="BE927"/>
  <c r="T927"/>
  <c r="R927"/>
  <c r="P927"/>
  <c r="BI925"/>
  <c r="BH925"/>
  <c r="BG925"/>
  <c r="BE925"/>
  <c r="T925"/>
  <c r="R925"/>
  <c r="P925"/>
  <c r="BI923"/>
  <c r="BH923"/>
  <c r="BG923"/>
  <c r="BE923"/>
  <c r="T923"/>
  <c r="R923"/>
  <c r="P923"/>
  <c r="BI919"/>
  <c r="BH919"/>
  <c r="BG919"/>
  <c r="BE919"/>
  <c r="T919"/>
  <c r="R919"/>
  <c r="P919"/>
  <c r="BI916"/>
  <c r="BH916"/>
  <c r="BG916"/>
  <c r="BE916"/>
  <c r="T916"/>
  <c r="R916"/>
  <c r="P916"/>
  <c r="BI914"/>
  <c r="BH914"/>
  <c r="BG914"/>
  <c r="BE914"/>
  <c r="T914"/>
  <c r="R914"/>
  <c r="P914"/>
  <c r="BI911"/>
  <c r="BH911"/>
  <c r="BG911"/>
  <c r="BE911"/>
  <c r="T911"/>
  <c r="R911"/>
  <c r="P911"/>
  <c r="BI908"/>
  <c r="BH908"/>
  <c r="BG908"/>
  <c r="BE908"/>
  <c r="T908"/>
  <c r="R908"/>
  <c r="P908"/>
  <c r="BI905"/>
  <c r="BH905"/>
  <c r="BG905"/>
  <c r="BE905"/>
  <c r="T905"/>
  <c r="R905"/>
  <c r="P905"/>
  <c r="BI903"/>
  <c r="BH903"/>
  <c r="BG903"/>
  <c r="BE903"/>
  <c r="T903"/>
  <c r="R903"/>
  <c r="P903"/>
  <c r="BI902"/>
  <c r="BH902"/>
  <c r="BG902"/>
  <c r="BE902"/>
  <c r="T902"/>
  <c r="R902"/>
  <c r="P902"/>
  <c r="BI898"/>
  <c r="BH898"/>
  <c r="BG898"/>
  <c r="BE898"/>
  <c r="T898"/>
  <c r="R898"/>
  <c r="P898"/>
  <c r="BI895"/>
  <c r="BH895"/>
  <c r="BG895"/>
  <c r="BE895"/>
  <c r="T895"/>
  <c r="R895"/>
  <c r="P895"/>
  <c r="BI892"/>
  <c r="BH892"/>
  <c r="BG892"/>
  <c r="BE892"/>
  <c r="T892"/>
  <c r="R892"/>
  <c r="P892"/>
  <c r="BI888"/>
  <c r="BH888"/>
  <c r="BG888"/>
  <c r="BE888"/>
  <c r="T888"/>
  <c r="R888"/>
  <c r="P888"/>
  <c r="BI884"/>
  <c r="BH884"/>
  <c r="BG884"/>
  <c r="BE884"/>
  <c r="T884"/>
  <c r="R884"/>
  <c r="P884"/>
  <c r="BI875"/>
  <c r="BH875"/>
  <c r="BG875"/>
  <c r="BE875"/>
  <c r="T875"/>
  <c r="R875"/>
  <c r="P875"/>
  <c r="BI868"/>
  <c r="BH868"/>
  <c r="BG868"/>
  <c r="BE868"/>
  <c r="T868"/>
  <c r="R868"/>
  <c r="P868"/>
  <c r="BI864"/>
  <c r="BH864"/>
  <c r="BG864"/>
  <c r="BE864"/>
  <c r="T864"/>
  <c r="R864"/>
  <c r="P864"/>
  <c r="BI860"/>
  <c r="BH860"/>
  <c r="BG860"/>
  <c r="BE860"/>
  <c r="T860"/>
  <c r="R860"/>
  <c r="P860"/>
  <c r="BI858"/>
  <c r="BH858"/>
  <c r="BG858"/>
  <c r="BE858"/>
  <c r="T858"/>
  <c r="R858"/>
  <c r="P858"/>
  <c r="BI855"/>
  <c r="BH855"/>
  <c r="BG855"/>
  <c r="BE855"/>
  <c r="T855"/>
  <c r="R855"/>
  <c r="P855"/>
  <c r="BI852"/>
  <c r="BH852"/>
  <c r="BG852"/>
  <c r="BE852"/>
  <c r="T852"/>
  <c r="R852"/>
  <c r="P852"/>
  <c r="BI850"/>
  <c r="BH850"/>
  <c r="BG850"/>
  <c r="BE850"/>
  <c r="T850"/>
  <c r="R850"/>
  <c r="P850"/>
  <c r="BI849"/>
  <c r="BH849"/>
  <c r="BG849"/>
  <c r="BE849"/>
  <c r="T849"/>
  <c r="R849"/>
  <c r="P849"/>
  <c r="BI846"/>
  <c r="BH846"/>
  <c r="BG846"/>
  <c r="BE846"/>
  <c r="T846"/>
  <c r="R846"/>
  <c r="P846"/>
  <c r="BI844"/>
  <c r="BH844"/>
  <c r="BG844"/>
  <c r="BE844"/>
  <c r="T844"/>
  <c r="R844"/>
  <c r="P844"/>
  <c r="BI842"/>
  <c r="BH842"/>
  <c r="BG842"/>
  <c r="BE842"/>
  <c r="T842"/>
  <c r="R842"/>
  <c r="P842"/>
  <c r="BI829"/>
  <c r="BH829"/>
  <c r="BG829"/>
  <c r="BE829"/>
  <c r="T829"/>
  <c r="R829"/>
  <c r="P829"/>
  <c r="BI827"/>
  <c r="BH827"/>
  <c r="BG827"/>
  <c r="BE827"/>
  <c r="T827"/>
  <c r="R827"/>
  <c r="P827"/>
  <c r="BI817"/>
  <c r="BH817"/>
  <c r="BG817"/>
  <c r="BE817"/>
  <c r="T817"/>
  <c r="R817"/>
  <c r="P817"/>
  <c r="BI815"/>
  <c r="BH815"/>
  <c r="BG815"/>
  <c r="BE815"/>
  <c r="T815"/>
  <c r="R815"/>
  <c r="P815"/>
  <c r="BI802"/>
  <c r="BH802"/>
  <c r="BG802"/>
  <c r="BE802"/>
  <c r="T802"/>
  <c r="R802"/>
  <c r="P802"/>
  <c r="BI799"/>
  <c r="BH799"/>
  <c r="BG799"/>
  <c r="BE799"/>
  <c r="T799"/>
  <c r="R799"/>
  <c r="P799"/>
  <c r="BI786"/>
  <c r="BH786"/>
  <c r="BG786"/>
  <c r="BE786"/>
  <c r="T786"/>
  <c r="R786"/>
  <c r="P786"/>
  <c r="BI783"/>
  <c r="BH783"/>
  <c r="BG783"/>
  <c r="BE783"/>
  <c r="T783"/>
  <c r="T782"/>
  <c r="R783"/>
  <c r="R782"/>
  <c r="P783"/>
  <c r="P782"/>
  <c r="BI781"/>
  <c r="BH781"/>
  <c r="BG781"/>
  <c r="BE781"/>
  <c r="T781"/>
  <c r="R781"/>
  <c r="P781"/>
  <c r="BI779"/>
  <c r="BH779"/>
  <c r="BG779"/>
  <c r="BE779"/>
  <c r="T779"/>
  <c r="R779"/>
  <c r="P779"/>
  <c r="BI778"/>
  <c r="BH778"/>
  <c r="BG778"/>
  <c r="BE778"/>
  <c r="T778"/>
  <c r="R778"/>
  <c r="P778"/>
  <c r="BI777"/>
  <c r="BH777"/>
  <c r="BG777"/>
  <c r="BE777"/>
  <c r="T777"/>
  <c r="R777"/>
  <c r="P777"/>
  <c r="BI770"/>
  <c r="BH770"/>
  <c r="BG770"/>
  <c r="BE770"/>
  <c r="T770"/>
  <c r="R770"/>
  <c r="P770"/>
  <c r="BI767"/>
  <c r="BH767"/>
  <c r="BG767"/>
  <c r="BE767"/>
  <c r="T767"/>
  <c r="R767"/>
  <c r="P767"/>
  <c r="BI764"/>
  <c r="BH764"/>
  <c r="BG764"/>
  <c r="BE764"/>
  <c r="T764"/>
  <c r="R764"/>
  <c r="P764"/>
  <c r="BI741"/>
  <c r="BH741"/>
  <c r="BG741"/>
  <c r="BE741"/>
  <c r="T741"/>
  <c r="R741"/>
  <c r="P741"/>
  <c r="BI738"/>
  <c r="BH738"/>
  <c r="BG738"/>
  <c r="BE738"/>
  <c r="T738"/>
  <c r="R738"/>
  <c r="P738"/>
  <c r="BI734"/>
  <c r="BH734"/>
  <c r="BG734"/>
  <c r="BE734"/>
  <c r="T734"/>
  <c r="R734"/>
  <c r="P734"/>
  <c r="BI731"/>
  <c r="BH731"/>
  <c r="BG731"/>
  <c r="BE731"/>
  <c r="T731"/>
  <c r="R731"/>
  <c r="P731"/>
  <c r="BI729"/>
  <c r="BH729"/>
  <c r="BG729"/>
  <c r="BE729"/>
  <c r="T729"/>
  <c r="R729"/>
  <c r="P729"/>
  <c r="BI724"/>
  <c r="BH724"/>
  <c r="BG724"/>
  <c r="BE724"/>
  <c r="T724"/>
  <c r="R724"/>
  <c r="P724"/>
  <c r="BI722"/>
  <c r="BH722"/>
  <c r="BG722"/>
  <c r="BE722"/>
  <c r="T722"/>
  <c r="R722"/>
  <c r="P722"/>
  <c r="BI720"/>
  <c r="BH720"/>
  <c r="BG720"/>
  <c r="BE720"/>
  <c r="T720"/>
  <c r="R720"/>
  <c r="P720"/>
  <c r="BI718"/>
  <c r="BH718"/>
  <c r="BG718"/>
  <c r="BE718"/>
  <c r="T718"/>
  <c r="R718"/>
  <c r="P718"/>
  <c r="BI713"/>
  <c r="BH713"/>
  <c r="BG713"/>
  <c r="BE713"/>
  <c r="T713"/>
  <c r="R713"/>
  <c r="P713"/>
  <c r="BI707"/>
  <c r="BH707"/>
  <c r="BG707"/>
  <c r="BE707"/>
  <c r="T707"/>
  <c r="R707"/>
  <c r="P707"/>
  <c r="BI703"/>
  <c r="BH703"/>
  <c r="BG703"/>
  <c r="BE703"/>
  <c r="T703"/>
  <c r="R703"/>
  <c r="P703"/>
  <c r="BI694"/>
  <c r="BH694"/>
  <c r="BG694"/>
  <c r="BE694"/>
  <c r="T694"/>
  <c r="R694"/>
  <c r="P694"/>
  <c r="BI687"/>
  <c r="BH687"/>
  <c r="BG687"/>
  <c r="BE687"/>
  <c r="T687"/>
  <c r="R687"/>
  <c r="P687"/>
  <c r="BI683"/>
  <c r="BH683"/>
  <c r="BG683"/>
  <c r="BE683"/>
  <c r="T683"/>
  <c r="R683"/>
  <c r="P683"/>
  <c r="BI680"/>
  <c r="BH680"/>
  <c r="BG680"/>
  <c r="BE680"/>
  <c r="T680"/>
  <c r="R680"/>
  <c r="P680"/>
  <c r="BI676"/>
  <c r="BH676"/>
  <c r="BG676"/>
  <c r="BE676"/>
  <c r="T676"/>
  <c r="R676"/>
  <c r="P676"/>
  <c r="BI672"/>
  <c r="BH672"/>
  <c r="BG672"/>
  <c r="BE672"/>
  <c r="T672"/>
  <c r="R672"/>
  <c r="P672"/>
  <c r="BI669"/>
  <c r="BH669"/>
  <c r="BG669"/>
  <c r="BE669"/>
  <c r="T669"/>
  <c r="R669"/>
  <c r="P669"/>
  <c r="BI666"/>
  <c r="BH666"/>
  <c r="BG666"/>
  <c r="BE666"/>
  <c r="T666"/>
  <c r="R666"/>
  <c r="P666"/>
  <c r="BI661"/>
  <c r="BH661"/>
  <c r="BG661"/>
  <c r="BE661"/>
  <c r="T661"/>
  <c r="R661"/>
  <c r="P661"/>
  <c r="BI657"/>
  <c r="BH657"/>
  <c r="BG657"/>
  <c r="BE657"/>
  <c r="T657"/>
  <c r="R657"/>
  <c r="P657"/>
  <c r="BI653"/>
  <c r="BH653"/>
  <c r="BG653"/>
  <c r="BE653"/>
  <c r="T653"/>
  <c r="R653"/>
  <c r="P653"/>
  <c r="BI649"/>
  <c r="BH649"/>
  <c r="BG649"/>
  <c r="BE649"/>
  <c r="T649"/>
  <c r="R649"/>
  <c r="P649"/>
  <c r="BI646"/>
  <c r="BH646"/>
  <c r="BG646"/>
  <c r="BE646"/>
  <c r="T646"/>
  <c r="R646"/>
  <c r="P646"/>
  <c r="BI645"/>
  <c r="BH645"/>
  <c r="BG645"/>
  <c r="BE645"/>
  <c r="T645"/>
  <c r="R645"/>
  <c r="P645"/>
  <c r="BI634"/>
  <c r="BH634"/>
  <c r="BG634"/>
  <c r="BE634"/>
  <c r="T634"/>
  <c r="R634"/>
  <c r="P634"/>
  <c r="BI632"/>
  <c r="BH632"/>
  <c r="BG632"/>
  <c r="BE632"/>
  <c r="T632"/>
  <c r="R632"/>
  <c r="P632"/>
  <c r="BI629"/>
  <c r="BH629"/>
  <c r="BG629"/>
  <c r="BE629"/>
  <c r="T629"/>
  <c r="R629"/>
  <c r="P629"/>
  <c r="BI626"/>
  <c r="BH626"/>
  <c r="BG626"/>
  <c r="BE626"/>
  <c r="T626"/>
  <c r="R626"/>
  <c r="P626"/>
  <c r="BI623"/>
  <c r="BH623"/>
  <c r="BG623"/>
  <c r="BE623"/>
  <c r="T623"/>
  <c r="R623"/>
  <c r="P623"/>
  <c r="BI622"/>
  <c r="BH622"/>
  <c r="BG622"/>
  <c r="BE622"/>
  <c r="T622"/>
  <c r="R622"/>
  <c r="P622"/>
  <c r="BI619"/>
  <c r="BH619"/>
  <c r="BG619"/>
  <c r="BE619"/>
  <c r="T619"/>
  <c r="R619"/>
  <c r="P619"/>
  <c r="BI617"/>
  <c r="BH617"/>
  <c r="BG617"/>
  <c r="BE617"/>
  <c r="T617"/>
  <c r="R617"/>
  <c r="P617"/>
  <c r="BI616"/>
  <c r="BH616"/>
  <c r="BG616"/>
  <c r="BE616"/>
  <c r="T616"/>
  <c r="R616"/>
  <c r="P616"/>
  <c r="BI615"/>
  <c r="BH615"/>
  <c r="BG615"/>
  <c r="BE615"/>
  <c r="T615"/>
  <c r="R615"/>
  <c r="P615"/>
  <c r="BI614"/>
  <c r="BH614"/>
  <c r="BG614"/>
  <c r="BE614"/>
  <c r="T614"/>
  <c r="R614"/>
  <c r="P614"/>
  <c r="BI613"/>
  <c r="BH613"/>
  <c r="BG613"/>
  <c r="BE613"/>
  <c r="T613"/>
  <c r="R613"/>
  <c r="P613"/>
  <c r="BI606"/>
  <c r="BH606"/>
  <c r="BG606"/>
  <c r="BE606"/>
  <c r="T606"/>
  <c r="R606"/>
  <c r="P606"/>
  <c r="BI602"/>
  <c r="BH602"/>
  <c r="BG602"/>
  <c r="BE602"/>
  <c r="T602"/>
  <c r="R602"/>
  <c r="P602"/>
  <c r="BI599"/>
  <c r="BH599"/>
  <c r="BG599"/>
  <c r="BE599"/>
  <c r="T599"/>
  <c r="R599"/>
  <c r="P599"/>
  <c r="BI596"/>
  <c r="BH596"/>
  <c r="BG596"/>
  <c r="BE596"/>
  <c r="T596"/>
  <c r="R596"/>
  <c r="P596"/>
  <c r="BI593"/>
  <c r="BH593"/>
  <c r="BG593"/>
  <c r="BE593"/>
  <c r="T593"/>
  <c r="R593"/>
  <c r="P593"/>
  <c r="BI590"/>
  <c r="BH590"/>
  <c r="BG590"/>
  <c r="BE590"/>
  <c r="T590"/>
  <c r="R590"/>
  <c r="P590"/>
  <c r="BI587"/>
  <c r="BH587"/>
  <c r="BG587"/>
  <c r="BE587"/>
  <c r="T587"/>
  <c r="R587"/>
  <c r="P587"/>
  <c r="BI584"/>
  <c r="BH584"/>
  <c r="BG584"/>
  <c r="BE584"/>
  <c r="T584"/>
  <c r="R584"/>
  <c r="P584"/>
  <c r="BI581"/>
  <c r="BH581"/>
  <c r="BG581"/>
  <c r="BE581"/>
  <c r="T581"/>
  <c r="R581"/>
  <c r="P581"/>
  <c r="BI578"/>
  <c r="BH578"/>
  <c r="BG578"/>
  <c r="BE578"/>
  <c r="T578"/>
  <c r="R578"/>
  <c r="P578"/>
  <c r="BI566"/>
  <c r="BH566"/>
  <c r="BG566"/>
  <c r="BE566"/>
  <c r="T566"/>
  <c r="R566"/>
  <c r="P566"/>
  <c r="BI564"/>
  <c r="BH564"/>
  <c r="BG564"/>
  <c r="BE564"/>
  <c r="T564"/>
  <c r="R564"/>
  <c r="P564"/>
  <c r="BI561"/>
  <c r="BH561"/>
  <c r="BG561"/>
  <c r="BE561"/>
  <c r="T561"/>
  <c r="R561"/>
  <c r="P561"/>
  <c r="BI555"/>
  <c r="BH555"/>
  <c r="BG555"/>
  <c r="BE555"/>
  <c r="T555"/>
  <c r="R555"/>
  <c r="P555"/>
  <c r="BI550"/>
  <c r="BH550"/>
  <c r="BG550"/>
  <c r="BE550"/>
  <c r="T550"/>
  <c r="R550"/>
  <c r="P550"/>
  <c r="BI547"/>
  <c r="BH547"/>
  <c r="BG547"/>
  <c r="BE547"/>
  <c r="T547"/>
  <c r="R547"/>
  <c r="P547"/>
  <c r="BI546"/>
  <c r="BH546"/>
  <c r="BG546"/>
  <c r="BE546"/>
  <c r="T546"/>
  <c r="R546"/>
  <c r="P546"/>
  <c r="BI538"/>
  <c r="BH538"/>
  <c r="BG538"/>
  <c r="BE538"/>
  <c r="T538"/>
  <c r="R538"/>
  <c r="P538"/>
  <c r="BI527"/>
  <c r="BH527"/>
  <c r="BG527"/>
  <c r="BE527"/>
  <c r="T527"/>
  <c r="R527"/>
  <c r="P527"/>
  <c r="BI516"/>
  <c r="BH516"/>
  <c r="BG516"/>
  <c r="BE516"/>
  <c r="T516"/>
  <c r="R516"/>
  <c r="P516"/>
  <c r="BI513"/>
  <c r="BH513"/>
  <c r="BG513"/>
  <c r="BE513"/>
  <c r="T513"/>
  <c r="R513"/>
  <c r="P513"/>
  <c r="BI511"/>
  <c r="BH511"/>
  <c r="BG511"/>
  <c r="BE511"/>
  <c r="T511"/>
  <c r="R511"/>
  <c r="P511"/>
  <c r="BI509"/>
  <c r="BH509"/>
  <c r="BG509"/>
  <c r="BE509"/>
  <c r="T509"/>
  <c r="R509"/>
  <c r="P509"/>
  <c r="BI505"/>
  <c r="BH505"/>
  <c r="BG505"/>
  <c r="BE505"/>
  <c r="T505"/>
  <c r="R505"/>
  <c r="P505"/>
  <c r="BI501"/>
  <c r="BH501"/>
  <c r="BG501"/>
  <c r="BE501"/>
  <c r="T501"/>
  <c r="R501"/>
  <c r="P501"/>
  <c r="BI498"/>
  <c r="BH498"/>
  <c r="BG498"/>
  <c r="BE498"/>
  <c r="T498"/>
  <c r="R498"/>
  <c r="P498"/>
  <c r="BI497"/>
  <c r="BH497"/>
  <c r="BG497"/>
  <c r="BE497"/>
  <c r="T497"/>
  <c r="R497"/>
  <c r="P497"/>
  <c r="BI494"/>
  <c r="BH494"/>
  <c r="BG494"/>
  <c r="BE494"/>
  <c r="T494"/>
  <c r="R494"/>
  <c r="P494"/>
  <c r="BI492"/>
  <c r="BH492"/>
  <c r="BG492"/>
  <c r="BE492"/>
  <c r="T492"/>
  <c r="R492"/>
  <c r="P492"/>
  <c r="BI488"/>
  <c r="BH488"/>
  <c r="BG488"/>
  <c r="BE488"/>
  <c r="T488"/>
  <c r="R488"/>
  <c r="P488"/>
  <c r="BI485"/>
  <c r="BH485"/>
  <c r="BG485"/>
  <c r="BE485"/>
  <c r="T485"/>
  <c r="R485"/>
  <c r="P485"/>
  <c r="BI474"/>
  <c r="BH474"/>
  <c r="BG474"/>
  <c r="BE474"/>
  <c r="T474"/>
  <c r="R474"/>
  <c r="P474"/>
  <c r="BI470"/>
  <c r="BH470"/>
  <c r="BG470"/>
  <c r="BE470"/>
  <c r="T470"/>
  <c r="R470"/>
  <c r="P470"/>
  <c r="BI466"/>
  <c r="BH466"/>
  <c r="BG466"/>
  <c r="BE466"/>
  <c r="T466"/>
  <c r="R466"/>
  <c r="P466"/>
  <c r="BI459"/>
  <c r="BH459"/>
  <c r="BG459"/>
  <c r="BE459"/>
  <c r="T459"/>
  <c r="R459"/>
  <c r="P459"/>
  <c r="BI457"/>
  <c r="BH457"/>
  <c r="BG457"/>
  <c r="BE457"/>
  <c r="T457"/>
  <c r="R457"/>
  <c r="P457"/>
  <c r="BI449"/>
  <c r="BH449"/>
  <c r="BG449"/>
  <c r="BE449"/>
  <c r="T449"/>
  <c r="R449"/>
  <c r="P449"/>
  <c r="BI446"/>
  <c r="BH446"/>
  <c r="BG446"/>
  <c r="BE446"/>
  <c r="T446"/>
  <c r="R446"/>
  <c r="P446"/>
  <c r="BI444"/>
  <c r="BH444"/>
  <c r="BG444"/>
  <c r="BE444"/>
  <c r="T444"/>
  <c r="R444"/>
  <c r="P444"/>
  <c r="BI436"/>
  <c r="BH436"/>
  <c r="BG436"/>
  <c r="BE436"/>
  <c r="T436"/>
  <c r="R436"/>
  <c r="P436"/>
  <c r="BI429"/>
  <c r="BH429"/>
  <c r="BG429"/>
  <c r="BE429"/>
  <c r="T429"/>
  <c r="R429"/>
  <c r="P429"/>
  <c r="BI409"/>
  <c r="BH409"/>
  <c r="BG409"/>
  <c r="BE409"/>
  <c r="T409"/>
  <c r="R409"/>
  <c r="P409"/>
  <c r="BI405"/>
  <c r="BH405"/>
  <c r="BG405"/>
  <c r="BE405"/>
  <c r="T405"/>
  <c r="R405"/>
  <c r="P405"/>
  <c r="BI384"/>
  <c r="BH384"/>
  <c r="BG384"/>
  <c r="BE384"/>
  <c r="T384"/>
  <c r="R384"/>
  <c r="P384"/>
  <c r="BI381"/>
  <c r="BH381"/>
  <c r="BG381"/>
  <c r="BE381"/>
  <c r="T381"/>
  <c r="R381"/>
  <c r="P381"/>
  <c r="BI352"/>
  <c r="BH352"/>
  <c r="BG352"/>
  <c r="BE352"/>
  <c r="T352"/>
  <c r="R352"/>
  <c r="P352"/>
  <c r="BI323"/>
  <c r="BH323"/>
  <c r="BG323"/>
  <c r="BE323"/>
  <c r="T323"/>
  <c r="R323"/>
  <c r="P323"/>
  <c r="BI317"/>
  <c r="BH317"/>
  <c r="BG317"/>
  <c r="BE317"/>
  <c r="T317"/>
  <c r="R317"/>
  <c r="P317"/>
  <c r="BI312"/>
  <c r="BH312"/>
  <c r="BG312"/>
  <c r="BE312"/>
  <c r="T312"/>
  <c r="R312"/>
  <c r="P312"/>
  <c r="BI309"/>
  <c r="BH309"/>
  <c r="BG309"/>
  <c r="BE309"/>
  <c r="T309"/>
  <c r="R309"/>
  <c r="P309"/>
  <c r="BI300"/>
  <c r="BH300"/>
  <c r="BG300"/>
  <c r="BE300"/>
  <c r="T300"/>
  <c r="R300"/>
  <c r="P300"/>
  <c r="BI293"/>
  <c r="BH293"/>
  <c r="BG293"/>
  <c r="BE293"/>
  <c r="T293"/>
  <c r="R293"/>
  <c r="P293"/>
  <c r="BI285"/>
  <c r="BH285"/>
  <c r="BG285"/>
  <c r="BE285"/>
  <c r="T285"/>
  <c r="R285"/>
  <c r="P285"/>
  <c r="BI282"/>
  <c r="BH282"/>
  <c r="BG282"/>
  <c r="BE282"/>
  <c r="T282"/>
  <c r="R282"/>
  <c r="P282"/>
  <c r="BI280"/>
  <c r="BH280"/>
  <c r="BG280"/>
  <c r="BE280"/>
  <c r="T280"/>
  <c r="R280"/>
  <c r="P280"/>
  <c r="BI265"/>
  <c r="BH265"/>
  <c r="BG265"/>
  <c r="BE265"/>
  <c r="T265"/>
  <c r="R265"/>
  <c r="P265"/>
  <c r="BI262"/>
  <c r="BH262"/>
  <c r="BG262"/>
  <c r="BE262"/>
  <c r="T262"/>
  <c r="R262"/>
  <c r="P262"/>
  <c r="BI259"/>
  <c r="BH259"/>
  <c r="BG259"/>
  <c r="BE259"/>
  <c r="T259"/>
  <c r="R259"/>
  <c r="P259"/>
  <c r="BI255"/>
  <c r="BH255"/>
  <c r="BG255"/>
  <c r="BE255"/>
  <c r="T255"/>
  <c r="R255"/>
  <c r="P255"/>
  <c r="BI253"/>
  <c r="BH253"/>
  <c r="BG253"/>
  <c r="BE253"/>
  <c r="T253"/>
  <c r="R253"/>
  <c r="P253"/>
  <c r="BI251"/>
  <c r="BH251"/>
  <c r="BG251"/>
  <c r="BE251"/>
  <c r="T251"/>
  <c r="R251"/>
  <c r="P251"/>
  <c r="BI241"/>
  <c r="BH241"/>
  <c r="BG241"/>
  <c r="BE241"/>
  <c r="T241"/>
  <c r="R241"/>
  <c r="P241"/>
  <c r="BI231"/>
  <c r="BH231"/>
  <c r="BG231"/>
  <c r="BE231"/>
  <c r="T231"/>
  <c r="R231"/>
  <c r="P231"/>
  <c r="BI228"/>
  <c r="BH228"/>
  <c r="BG228"/>
  <c r="BE228"/>
  <c r="T228"/>
  <c r="R228"/>
  <c r="P228"/>
  <c r="BI226"/>
  <c r="BH226"/>
  <c r="BG226"/>
  <c r="BE226"/>
  <c r="T226"/>
  <c r="R226"/>
  <c r="P226"/>
  <c r="BI221"/>
  <c r="BH221"/>
  <c r="BG221"/>
  <c r="BE221"/>
  <c r="T221"/>
  <c r="R221"/>
  <c r="P221"/>
  <c r="BI218"/>
  <c r="BH218"/>
  <c r="BG218"/>
  <c r="BE218"/>
  <c r="T218"/>
  <c r="R218"/>
  <c r="P218"/>
  <c r="BI217"/>
  <c r="BH217"/>
  <c r="BG217"/>
  <c r="BE217"/>
  <c r="T217"/>
  <c r="R217"/>
  <c r="P217"/>
  <c r="BI215"/>
  <c r="BH215"/>
  <c r="BG215"/>
  <c r="BE215"/>
  <c r="T215"/>
  <c r="R215"/>
  <c r="P215"/>
  <c r="BI211"/>
  <c r="BH211"/>
  <c r="BG211"/>
  <c r="BE211"/>
  <c r="T211"/>
  <c r="R211"/>
  <c r="P211"/>
  <c r="BI208"/>
  <c r="BH208"/>
  <c r="BG208"/>
  <c r="BE208"/>
  <c r="T208"/>
  <c r="R208"/>
  <c r="P208"/>
  <c r="BI206"/>
  <c r="BH206"/>
  <c r="BG206"/>
  <c r="BE206"/>
  <c r="T206"/>
  <c r="R206"/>
  <c r="P206"/>
  <c r="BI205"/>
  <c r="BH205"/>
  <c r="BG205"/>
  <c r="BE205"/>
  <c r="T205"/>
  <c r="R205"/>
  <c r="P205"/>
  <c r="BI202"/>
  <c r="BH202"/>
  <c r="BG202"/>
  <c r="BE202"/>
  <c r="T202"/>
  <c r="R202"/>
  <c r="P202"/>
  <c r="BI195"/>
  <c r="BH195"/>
  <c r="BG195"/>
  <c r="BE195"/>
  <c r="T195"/>
  <c r="R195"/>
  <c r="P195"/>
  <c r="BI192"/>
  <c r="BH192"/>
  <c r="BG192"/>
  <c r="BE192"/>
  <c r="T192"/>
  <c r="R192"/>
  <c r="P192"/>
  <c r="BI188"/>
  <c r="BH188"/>
  <c r="BG188"/>
  <c r="BE188"/>
  <c r="T188"/>
  <c r="R188"/>
  <c r="P188"/>
  <c r="BI179"/>
  <c r="BH179"/>
  <c r="BG179"/>
  <c r="BE179"/>
  <c r="T179"/>
  <c r="R179"/>
  <c r="P179"/>
  <c r="BI168"/>
  <c r="BH168"/>
  <c r="BG168"/>
  <c r="BE168"/>
  <c r="T168"/>
  <c r="R168"/>
  <c r="P168"/>
  <c r="BI167"/>
  <c r="BH167"/>
  <c r="BG167"/>
  <c r="BE167"/>
  <c r="T167"/>
  <c r="R167"/>
  <c r="P167"/>
  <c r="BI163"/>
  <c r="BH163"/>
  <c r="BG163"/>
  <c r="BE163"/>
  <c r="T163"/>
  <c r="R163"/>
  <c r="P163"/>
  <c r="BI157"/>
  <c r="BH157"/>
  <c r="BG157"/>
  <c r="BE157"/>
  <c r="T157"/>
  <c r="R157"/>
  <c r="P157"/>
  <c r="BI151"/>
  <c r="BH151"/>
  <c r="BG151"/>
  <c r="BE151"/>
  <c r="T151"/>
  <c r="R151"/>
  <c r="P151"/>
  <c r="BI145"/>
  <c r="BH145"/>
  <c r="BG145"/>
  <c r="BE145"/>
  <c r="T145"/>
  <c r="R145"/>
  <c r="P145"/>
  <c r="J139"/>
  <c r="J138"/>
  <c r="F138"/>
  <c r="F136"/>
  <c r="E134"/>
  <c r="J92"/>
  <c r="J91"/>
  <c r="F91"/>
  <c r="F89"/>
  <c r="E87"/>
  <c r="J18"/>
  <c r="E18"/>
  <c r="F92"/>
  <c r="J17"/>
  <c r="J12"/>
  <c r="J136"/>
  <c r="E7"/>
  <c r="E132"/>
  <c i="2" r="J37"/>
  <c r="J36"/>
  <c i="1" r="AY95"/>
  <c i="2" r="J35"/>
  <c i="1" r="AX95"/>
  <c i="2" r="BI979"/>
  <c r="BH979"/>
  <c r="BG979"/>
  <c r="BE979"/>
  <c r="T979"/>
  <c r="R979"/>
  <c r="P979"/>
  <c r="BI976"/>
  <c r="BH976"/>
  <c r="BG976"/>
  <c r="BE976"/>
  <c r="T976"/>
  <c r="R976"/>
  <c r="P976"/>
  <c r="BI972"/>
  <c r="BH972"/>
  <c r="BG972"/>
  <c r="BE972"/>
  <c r="T972"/>
  <c r="R972"/>
  <c r="P972"/>
  <c r="BI970"/>
  <c r="BH970"/>
  <c r="BG970"/>
  <c r="BE970"/>
  <c r="T970"/>
  <c r="R970"/>
  <c r="P970"/>
  <c r="BI968"/>
  <c r="BH968"/>
  <c r="BG968"/>
  <c r="BE968"/>
  <c r="T968"/>
  <c r="R968"/>
  <c r="P968"/>
  <c r="BI967"/>
  <c r="BH967"/>
  <c r="BG967"/>
  <c r="BE967"/>
  <c r="T967"/>
  <c r="R967"/>
  <c r="P967"/>
  <c r="BI966"/>
  <c r="BH966"/>
  <c r="BG966"/>
  <c r="BE966"/>
  <c r="T966"/>
  <c r="R966"/>
  <c r="P966"/>
  <c r="BI965"/>
  <c r="BH965"/>
  <c r="BG965"/>
  <c r="BE965"/>
  <c r="T965"/>
  <c r="R965"/>
  <c r="P965"/>
  <c r="BI964"/>
  <c r="BH964"/>
  <c r="BG964"/>
  <c r="BE964"/>
  <c r="T964"/>
  <c r="R964"/>
  <c r="P964"/>
  <c r="BI963"/>
  <c r="BH963"/>
  <c r="BG963"/>
  <c r="BE963"/>
  <c r="T963"/>
  <c r="R963"/>
  <c r="P963"/>
  <c r="BI962"/>
  <c r="BH962"/>
  <c r="BG962"/>
  <c r="BE962"/>
  <c r="T962"/>
  <c r="R962"/>
  <c r="P962"/>
  <c r="BI958"/>
  <c r="BH958"/>
  <c r="BG958"/>
  <c r="BE958"/>
  <c r="T958"/>
  <c r="R958"/>
  <c r="P958"/>
  <c r="BI945"/>
  <c r="BH945"/>
  <c r="BG945"/>
  <c r="BE945"/>
  <c r="T945"/>
  <c r="R945"/>
  <c r="P945"/>
  <c r="BI942"/>
  <c r="BH942"/>
  <c r="BG942"/>
  <c r="BE942"/>
  <c r="T942"/>
  <c r="R942"/>
  <c r="P942"/>
  <c r="BI938"/>
  <c r="BH938"/>
  <c r="BG938"/>
  <c r="BE938"/>
  <c r="T938"/>
  <c r="R938"/>
  <c r="P938"/>
  <c r="BI936"/>
  <c r="BH936"/>
  <c r="BG936"/>
  <c r="BE936"/>
  <c r="T936"/>
  <c r="R936"/>
  <c r="P936"/>
  <c r="BI934"/>
  <c r="BH934"/>
  <c r="BG934"/>
  <c r="BE934"/>
  <c r="T934"/>
  <c r="R934"/>
  <c r="P934"/>
  <c r="BI931"/>
  <c r="BH931"/>
  <c r="BG931"/>
  <c r="BE931"/>
  <c r="T931"/>
  <c r="R931"/>
  <c r="P931"/>
  <c r="BI928"/>
  <c r="BH928"/>
  <c r="BG928"/>
  <c r="BE928"/>
  <c r="T928"/>
  <c r="R928"/>
  <c r="P928"/>
  <c r="BI926"/>
  <c r="BH926"/>
  <c r="BG926"/>
  <c r="BE926"/>
  <c r="T926"/>
  <c r="R926"/>
  <c r="P926"/>
  <c r="BI924"/>
  <c r="BH924"/>
  <c r="BG924"/>
  <c r="BE924"/>
  <c r="T924"/>
  <c r="R924"/>
  <c r="P924"/>
  <c r="BI922"/>
  <c r="BH922"/>
  <c r="BG922"/>
  <c r="BE922"/>
  <c r="T922"/>
  <c r="R922"/>
  <c r="P922"/>
  <c r="BI921"/>
  <c r="BH921"/>
  <c r="BG921"/>
  <c r="BE921"/>
  <c r="T921"/>
  <c r="R921"/>
  <c r="P921"/>
  <c r="BI917"/>
  <c r="BH917"/>
  <c r="BG917"/>
  <c r="BE917"/>
  <c r="T917"/>
  <c r="R917"/>
  <c r="P917"/>
  <c r="BI915"/>
  <c r="BH915"/>
  <c r="BG915"/>
  <c r="BE915"/>
  <c r="T915"/>
  <c r="R915"/>
  <c r="P915"/>
  <c r="BI914"/>
  <c r="BH914"/>
  <c r="BG914"/>
  <c r="BE914"/>
  <c r="T914"/>
  <c r="R914"/>
  <c r="P914"/>
  <c r="BI899"/>
  <c r="BH899"/>
  <c r="BG899"/>
  <c r="BE899"/>
  <c r="T899"/>
  <c r="T898"/>
  <c r="R899"/>
  <c r="R898"/>
  <c r="P899"/>
  <c r="P898"/>
  <c r="BI897"/>
  <c r="BH897"/>
  <c r="BG897"/>
  <c r="BE897"/>
  <c r="T897"/>
  <c r="R897"/>
  <c r="P897"/>
  <c r="BI894"/>
  <c r="BH894"/>
  <c r="BG894"/>
  <c r="BE894"/>
  <c r="T894"/>
  <c r="R894"/>
  <c r="P894"/>
  <c r="BI891"/>
  <c r="BH891"/>
  <c r="BG891"/>
  <c r="BE891"/>
  <c r="T891"/>
  <c r="R891"/>
  <c r="P891"/>
  <c r="BI887"/>
  <c r="BH887"/>
  <c r="BG887"/>
  <c r="BE887"/>
  <c r="T887"/>
  <c r="R887"/>
  <c r="P887"/>
  <c r="BI886"/>
  <c r="BH886"/>
  <c r="BG886"/>
  <c r="BE886"/>
  <c r="T886"/>
  <c r="R886"/>
  <c r="P886"/>
  <c r="BI885"/>
  <c r="BH885"/>
  <c r="BG885"/>
  <c r="BE885"/>
  <c r="T885"/>
  <c r="R885"/>
  <c r="P885"/>
  <c r="BI884"/>
  <c r="BH884"/>
  <c r="BG884"/>
  <c r="BE884"/>
  <c r="T884"/>
  <c r="R884"/>
  <c r="P884"/>
  <c r="BI881"/>
  <c r="BH881"/>
  <c r="BG881"/>
  <c r="BE881"/>
  <c r="T881"/>
  <c r="R881"/>
  <c r="P881"/>
  <c r="BI864"/>
  <c r="BH864"/>
  <c r="BG864"/>
  <c r="BE864"/>
  <c r="T864"/>
  <c r="R864"/>
  <c r="P864"/>
  <c r="BI856"/>
  <c r="BH856"/>
  <c r="BG856"/>
  <c r="BE856"/>
  <c r="T856"/>
  <c r="R856"/>
  <c r="P856"/>
  <c r="BI833"/>
  <c r="BH833"/>
  <c r="BG833"/>
  <c r="BE833"/>
  <c r="T833"/>
  <c r="R833"/>
  <c r="P833"/>
  <c r="BI830"/>
  <c r="BH830"/>
  <c r="BG830"/>
  <c r="BE830"/>
  <c r="T830"/>
  <c r="R830"/>
  <c r="P830"/>
  <c r="BI827"/>
  <c r="BH827"/>
  <c r="BG827"/>
  <c r="BE827"/>
  <c r="T827"/>
  <c r="R827"/>
  <c r="P827"/>
  <c r="BI826"/>
  <c r="BH826"/>
  <c r="BG826"/>
  <c r="BE826"/>
  <c r="T826"/>
  <c r="R826"/>
  <c r="P826"/>
  <c r="BI825"/>
  <c r="BH825"/>
  <c r="BG825"/>
  <c r="BE825"/>
  <c r="T825"/>
  <c r="R825"/>
  <c r="P825"/>
  <c r="BI822"/>
  <c r="BH822"/>
  <c r="BG822"/>
  <c r="BE822"/>
  <c r="T822"/>
  <c r="R822"/>
  <c r="P822"/>
  <c r="BI819"/>
  <c r="BH819"/>
  <c r="BG819"/>
  <c r="BE819"/>
  <c r="T819"/>
  <c r="R819"/>
  <c r="P819"/>
  <c r="BI816"/>
  <c r="BH816"/>
  <c r="BG816"/>
  <c r="BE816"/>
  <c r="T816"/>
  <c r="R816"/>
  <c r="P816"/>
  <c r="BI813"/>
  <c r="BH813"/>
  <c r="BG813"/>
  <c r="BE813"/>
  <c r="T813"/>
  <c r="R813"/>
  <c r="P813"/>
  <c r="BI806"/>
  <c r="BH806"/>
  <c r="BG806"/>
  <c r="BE806"/>
  <c r="T806"/>
  <c r="R806"/>
  <c r="P806"/>
  <c r="BI802"/>
  <c r="BH802"/>
  <c r="BG802"/>
  <c r="BE802"/>
  <c r="T802"/>
  <c r="R802"/>
  <c r="P802"/>
  <c r="BI798"/>
  <c r="BH798"/>
  <c r="BG798"/>
  <c r="BE798"/>
  <c r="T798"/>
  <c r="R798"/>
  <c r="P798"/>
  <c r="BI795"/>
  <c r="BH795"/>
  <c r="BG795"/>
  <c r="BE795"/>
  <c r="T795"/>
  <c r="R795"/>
  <c r="P795"/>
  <c r="BI792"/>
  <c r="BH792"/>
  <c r="BG792"/>
  <c r="BE792"/>
  <c r="T792"/>
  <c r="R792"/>
  <c r="P792"/>
  <c r="BI790"/>
  <c r="BH790"/>
  <c r="BG790"/>
  <c r="BE790"/>
  <c r="T790"/>
  <c r="R790"/>
  <c r="P790"/>
  <c r="BI788"/>
  <c r="BH788"/>
  <c r="BG788"/>
  <c r="BE788"/>
  <c r="T788"/>
  <c r="R788"/>
  <c r="P788"/>
  <c r="BI787"/>
  <c r="BH787"/>
  <c r="BG787"/>
  <c r="BE787"/>
  <c r="T787"/>
  <c r="R787"/>
  <c r="P787"/>
  <c r="BI781"/>
  <c r="BH781"/>
  <c r="BG781"/>
  <c r="BE781"/>
  <c r="T781"/>
  <c r="R781"/>
  <c r="P781"/>
  <c r="BI778"/>
  <c r="BH778"/>
  <c r="BG778"/>
  <c r="BE778"/>
  <c r="T778"/>
  <c r="R778"/>
  <c r="P778"/>
  <c r="BI772"/>
  <c r="BH772"/>
  <c r="BG772"/>
  <c r="BE772"/>
  <c r="T772"/>
  <c r="R772"/>
  <c r="P772"/>
  <c r="BI769"/>
  <c r="BH769"/>
  <c r="BG769"/>
  <c r="BE769"/>
  <c r="T769"/>
  <c r="R769"/>
  <c r="P769"/>
  <c r="BI766"/>
  <c r="BH766"/>
  <c r="BG766"/>
  <c r="BE766"/>
  <c r="T766"/>
  <c r="R766"/>
  <c r="P766"/>
  <c r="BI763"/>
  <c r="BH763"/>
  <c r="BG763"/>
  <c r="BE763"/>
  <c r="T763"/>
  <c r="R763"/>
  <c r="P763"/>
  <c r="BI760"/>
  <c r="BH760"/>
  <c r="BG760"/>
  <c r="BE760"/>
  <c r="T760"/>
  <c r="R760"/>
  <c r="P760"/>
  <c r="BI757"/>
  <c r="BH757"/>
  <c r="BG757"/>
  <c r="BE757"/>
  <c r="T757"/>
  <c r="R757"/>
  <c r="P757"/>
  <c r="BI754"/>
  <c r="BH754"/>
  <c r="BG754"/>
  <c r="BE754"/>
  <c r="T754"/>
  <c r="R754"/>
  <c r="P754"/>
  <c r="BI751"/>
  <c r="BH751"/>
  <c r="BG751"/>
  <c r="BE751"/>
  <c r="T751"/>
  <c r="R751"/>
  <c r="P751"/>
  <c r="BI748"/>
  <c r="BH748"/>
  <c r="BG748"/>
  <c r="BE748"/>
  <c r="T748"/>
  <c r="R748"/>
  <c r="P748"/>
  <c r="BI738"/>
  <c r="BH738"/>
  <c r="BG738"/>
  <c r="BE738"/>
  <c r="T738"/>
  <c r="R738"/>
  <c r="P738"/>
  <c r="BI731"/>
  <c r="BH731"/>
  <c r="BG731"/>
  <c r="BE731"/>
  <c r="T731"/>
  <c r="R731"/>
  <c r="P731"/>
  <c r="BI721"/>
  <c r="BH721"/>
  <c r="BG721"/>
  <c r="BE721"/>
  <c r="T721"/>
  <c r="R721"/>
  <c r="P721"/>
  <c r="BI716"/>
  <c r="BH716"/>
  <c r="BG716"/>
  <c r="BE716"/>
  <c r="T716"/>
  <c r="T715"/>
  <c r="R716"/>
  <c r="R715"/>
  <c r="P716"/>
  <c r="P715"/>
  <c r="BI714"/>
  <c r="BH714"/>
  <c r="BG714"/>
  <c r="BE714"/>
  <c r="T714"/>
  <c r="R714"/>
  <c r="P714"/>
  <c r="BI712"/>
  <c r="BH712"/>
  <c r="BG712"/>
  <c r="BE712"/>
  <c r="T712"/>
  <c r="R712"/>
  <c r="P712"/>
  <c r="BI688"/>
  <c r="BH688"/>
  <c r="BG688"/>
  <c r="BE688"/>
  <c r="T688"/>
  <c r="R688"/>
  <c r="P688"/>
  <c r="BI685"/>
  <c r="BH685"/>
  <c r="BG685"/>
  <c r="BE685"/>
  <c r="T685"/>
  <c r="R685"/>
  <c r="P685"/>
  <c r="BI643"/>
  <c r="BH643"/>
  <c r="BG643"/>
  <c r="BE643"/>
  <c r="T643"/>
  <c r="R643"/>
  <c r="P643"/>
  <c r="BI635"/>
  <c r="BH635"/>
  <c r="BG635"/>
  <c r="BE635"/>
  <c r="T635"/>
  <c r="R635"/>
  <c r="P635"/>
  <c r="BI624"/>
  <c r="BH624"/>
  <c r="BG624"/>
  <c r="BE624"/>
  <c r="T624"/>
  <c r="R624"/>
  <c r="P624"/>
  <c r="BI620"/>
  <c r="BH620"/>
  <c r="BG620"/>
  <c r="BE620"/>
  <c r="T620"/>
  <c r="R620"/>
  <c r="P620"/>
  <c r="BI611"/>
  <c r="BH611"/>
  <c r="BG611"/>
  <c r="BE611"/>
  <c r="T611"/>
  <c r="R611"/>
  <c r="P611"/>
  <c r="BI604"/>
  <c r="BH604"/>
  <c r="BG604"/>
  <c r="BE604"/>
  <c r="T604"/>
  <c r="R604"/>
  <c r="P604"/>
  <c r="BI588"/>
  <c r="BH588"/>
  <c r="BG588"/>
  <c r="BE588"/>
  <c r="T588"/>
  <c r="R588"/>
  <c r="P588"/>
  <c r="BI576"/>
  <c r="BH576"/>
  <c r="BG576"/>
  <c r="BE576"/>
  <c r="T576"/>
  <c r="R576"/>
  <c r="P576"/>
  <c r="BI567"/>
  <c r="BH567"/>
  <c r="BG567"/>
  <c r="BE567"/>
  <c r="T567"/>
  <c r="R567"/>
  <c r="P567"/>
  <c r="BI563"/>
  <c r="BH563"/>
  <c r="BG563"/>
  <c r="BE563"/>
  <c r="T563"/>
  <c r="R563"/>
  <c r="P563"/>
  <c r="BI560"/>
  <c r="BH560"/>
  <c r="BG560"/>
  <c r="BE560"/>
  <c r="T560"/>
  <c r="R560"/>
  <c r="P560"/>
  <c r="BI554"/>
  <c r="BH554"/>
  <c r="BG554"/>
  <c r="BE554"/>
  <c r="T554"/>
  <c r="R554"/>
  <c r="P554"/>
  <c r="BI549"/>
  <c r="BH549"/>
  <c r="BG549"/>
  <c r="BE549"/>
  <c r="T549"/>
  <c r="R549"/>
  <c r="P549"/>
  <c r="BI539"/>
  <c r="BH539"/>
  <c r="BG539"/>
  <c r="BE539"/>
  <c r="T539"/>
  <c r="R539"/>
  <c r="P539"/>
  <c r="BI536"/>
  <c r="BH536"/>
  <c r="BG536"/>
  <c r="BE536"/>
  <c r="T536"/>
  <c r="R536"/>
  <c r="P536"/>
  <c r="BI532"/>
  <c r="BH532"/>
  <c r="BG532"/>
  <c r="BE532"/>
  <c r="T532"/>
  <c r="R532"/>
  <c r="P532"/>
  <c r="BI530"/>
  <c r="BH530"/>
  <c r="BG530"/>
  <c r="BE530"/>
  <c r="T530"/>
  <c r="R530"/>
  <c r="P530"/>
  <c r="BI527"/>
  <c r="BH527"/>
  <c r="BG527"/>
  <c r="BE527"/>
  <c r="T527"/>
  <c r="R527"/>
  <c r="P527"/>
  <c r="BI524"/>
  <c r="BH524"/>
  <c r="BG524"/>
  <c r="BE524"/>
  <c r="T524"/>
  <c r="R524"/>
  <c r="P524"/>
  <c r="BI521"/>
  <c r="BH521"/>
  <c r="BG521"/>
  <c r="BE521"/>
  <c r="T521"/>
  <c r="R521"/>
  <c r="P521"/>
  <c r="BI513"/>
  <c r="BH513"/>
  <c r="BG513"/>
  <c r="BE513"/>
  <c r="T513"/>
  <c r="R513"/>
  <c r="P513"/>
  <c r="BI507"/>
  <c r="BH507"/>
  <c r="BG507"/>
  <c r="BE507"/>
  <c r="T507"/>
  <c r="R507"/>
  <c r="P507"/>
  <c r="BI499"/>
  <c r="BH499"/>
  <c r="BG499"/>
  <c r="BE499"/>
  <c r="T499"/>
  <c r="R499"/>
  <c r="P499"/>
  <c r="BI497"/>
  <c r="BH497"/>
  <c r="BG497"/>
  <c r="BE497"/>
  <c r="T497"/>
  <c r="R497"/>
  <c r="P497"/>
  <c r="BI486"/>
  <c r="BH486"/>
  <c r="BG486"/>
  <c r="BE486"/>
  <c r="T486"/>
  <c r="R486"/>
  <c r="P486"/>
  <c r="BI484"/>
  <c r="BH484"/>
  <c r="BG484"/>
  <c r="BE484"/>
  <c r="T484"/>
  <c r="R484"/>
  <c r="P484"/>
  <c r="BI482"/>
  <c r="BH482"/>
  <c r="BG482"/>
  <c r="BE482"/>
  <c r="T482"/>
  <c r="R482"/>
  <c r="P482"/>
  <c r="BI470"/>
  <c r="BH470"/>
  <c r="BG470"/>
  <c r="BE470"/>
  <c r="T470"/>
  <c r="R470"/>
  <c r="P470"/>
  <c r="BI448"/>
  <c r="BH448"/>
  <c r="BG448"/>
  <c r="BE448"/>
  <c r="T448"/>
  <c r="R448"/>
  <c r="P448"/>
  <c r="BI445"/>
  <c r="BH445"/>
  <c r="BG445"/>
  <c r="BE445"/>
  <c r="T445"/>
  <c r="R445"/>
  <c r="P445"/>
  <c r="BI442"/>
  <c r="BH442"/>
  <c r="BG442"/>
  <c r="BE442"/>
  <c r="T442"/>
  <c r="R442"/>
  <c r="P442"/>
  <c r="BI432"/>
  <c r="BH432"/>
  <c r="BG432"/>
  <c r="BE432"/>
  <c r="T432"/>
  <c r="R432"/>
  <c r="P432"/>
  <c r="BI430"/>
  <c r="BH430"/>
  <c r="BG430"/>
  <c r="BE430"/>
  <c r="T430"/>
  <c r="R430"/>
  <c r="P430"/>
  <c r="BI427"/>
  <c r="BH427"/>
  <c r="BG427"/>
  <c r="BE427"/>
  <c r="T427"/>
  <c r="R427"/>
  <c r="P427"/>
  <c r="BI424"/>
  <c r="BH424"/>
  <c r="BG424"/>
  <c r="BE424"/>
  <c r="T424"/>
  <c r="R424"/>
  <c r="P424"/>
  <c r="BI414"/>
  <c r="BH414"/>
  <c r="BG414"/>
  <c r="BE414"/>
  <c r="T414"/>
  <c r="R414"/>
  <c r="P414"/>
  <c r="BI411"/>
  <c r="BH411"/>
  <c r="BG411"/>
  <c r="BE411"/>
  <c r="T411"/>
  <c r="R411"/>
  <c r="P411"/>
  <c r="BI408"/>
  <c r="BH408"/>
  <c r="BG408"/>
  <c r="BE408"/>
  <c r="T408"/>
  <c r="R408"/>
  <c r="P408"/>
  <c r="BI405"/>
  <c r="BH405"/>
  <c r="BG405"/>
  <c r="BE405"/>
  <c r="T405"/>
  <c r="R405"/>
  <c r="P405"/>
  <c r="BI402"/>
  <c r="BH402"/>
  <c r="BG402"/>
  <c r="BE402"/>
  <c r="T402"/>
  <c r="R402"/>
  <c r="P402"/>
  <c r="BI401"/>
  <c r="BH401"/>
  <c r="BG401"/>
  <c r="BE401"/>
  <c r="T401"/>
  <c r="R401"/>
  <c r="P401"/>
  <c r="BI398"/>
  <c r="BH398"/>
  <c r="BG398"/>
  <c r="BE398"/>
  <c r="T398"/>
  <c r="R398"/>
  <c r="P398"/>
  <c r="BI397"/>
  <c r="BH397"/>
  <c r="BG397"/>
  <c r="BE397"/>
  <c r="T397"/>
  <c r="R397"/>
  <c r="P397"/>
  <c r="BI394"/>
  <c r="BH394"/>
  <c r="BG394"/>
  <c r="BE394"/>
  <c r="T394"/>
  <c r="R394"/>
  <c r="P394"/>
  <c r="BI391"/>
  <c r="BH391"/>
  <c r="BG391"/>
  <c r="BE391"/>
  <c r="T391"/>
  <c r="R391"/>
  <c r="P391"/>
  <c r="BI390"/>
  <c r="BH390"/>
  <c r="BG390"/>
  <c r="BE390"/>
  <c r="T390"/>
  <c r="R390"/>
  <c r="P390"/>
  <c r="BI378"/>
  <c r="BH378"/>
  <c r="BG378"/>
  <c r="BE378"/>
  <c r="T378"/>
  <c r="R378"/>
  <c r="P378"/>
  <c r="BI375"/>
  <c r="BH375"/>
  <c r="BG375"/>
  <c r="BE375"/>
  <c r="T375"/>
  <c r="R375"/>
  <c r="P375"/>
  <c r="BI366"/>
  <c r="BH366"/>
  <c r="BG366"/>
  <c r="BE366"/>
  <c r="T366"/>
  <c r="R366"/>
  <c r="P366"/>
  <c r="BI352"/>
  <c r="BH352"/>
  <c r="BG352"/>
  <c r="BE352"/>
  <c r="T352"/>
  <c r="R352"/>
  <c r="P352"/>
  <c r="BI350"/>
  <c r="BH350"/>
  <c r="BG350"/>
  <c r="BE350"/>
  <c r="T350"/>
  <c r="R350"/>
  <c r="P350"/>
  <c r="BI346"/>
  <c r="BH346"/>
  <c r="BG346"/>
  <c r="BE346"/>
  <c r="T346"/>
  <c r="R346"/>
  <c r="P346"/>
  <c r="BI343"/>
  <c r="BH343"/>
  <c r="BG343"/>
  <c r="BE343"/>
  <c r="T343"/>
  <c r="R343"/>
  <c r="P343"/>
  <c r="BI337"/>
  <c r="BH337"/>
  <c r="BG337"/>
  <c r="BE337"/>
  <c r="T337"/>
  <c r="R337"/>
  <c r="P337"/>
  <c r="BI322"/>
  <c r="BH322"/>
  <c r="BG322"/>
  <c r="BE322"/>
  <c r="T322"/>
  <c r="R322"/>
  <c r="P322"/>
  <c r="BI318"/>
  <c r="BH318"/>
  <c r="BG318"/>
  <c r="BE318"/>
  <c r="T318"/>
  <c r="R318"/>
  <c r="P318"/>
  <c r="BI315"/>
  <c r="BH315"/>
  <c r="BG315"/>
  <c r="BE315"/>
  <c r="T315"/>
  <c r="R315"/>
  <c r="P315"/>
  <c r="BI312"/>
  <c r="BH312"/>
  <c r="BG312"/>
  <c r="BE312"/>
  <c r="T312"/>
  <c r="T311"/>
  <c r="R312"/>
  <c r="R311"/>
  <c r="P312"/>
  <c r="P311"/>
  <c r="BI310"/>
  <c r="BH310"/>
  <c r="BG310"/>
  <c r="BE310"/>
  <c r="T310"/>
  <c r="R310"/>
  <c r="P310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2"/>
  <c r="BH302"/>
  <c r="BG302"/>
  <c r="BE302"/>
  <c r="T302"/>
  <c r="R302"/>
  <c r="P302"/>
  <c r="BI294"/>
  <c r="BH294"/>
  <c r="BG294"/>
  <c r="BE294"/>
  <c r="T294"/>
  <c r="R294"/>
  <c r="P294"/>
  <c r="BI286"/>
  <c r="BH286"/>
  <c r="BG286"/>
  <c r="BE286"/>
  <c r="T286"/>
  <c r="R286"/>
  <c r="P286"/>
  <c r="BI282"/>
  <c r="BH282"/>
  <c r="BG282"/>
  <c r="BE282"/>
  <c r="T282"/>
  <c r="R282"/>
  <c r="P282"/>
  <c r="BI276"/>
  <c r="BH276"/>
  <c r="BG276"/>
  <c r="BE276"/>
  <c r="T276"/>
  <c r="R276"/>
  <c r="P276"/>
  <c r="BI274"/>
  <c r="BH274"/>
  <c r="BG274"/>
  <c r="BE274"/>
  <c r="T274"/>
  <c r="R274"/>
  <c r="P274"/>
  <c r="BI271"/>
  <c r="BH271"/>
  <c r="BG271"/>
  <c r="BE271"/>
  <c r="T271"/>
  <c r="R271"/>
  <c r="P271"/>
  <c r="BI268"/>
  <c r="BH268"/>
  <c r="BG268"/>
  <c r="BE268"/>
  <c r="T268"/>
  <c r="R268"/>
  <c r="P268"/>
  <c r="BI260"/>
  <c r="BH260"/>
  <c r="BG260"/>
  <c r="BE260"/>
  <c r="T260"/>
  <c r="R260"/>
  <c r="P260"/>
  <c r="BI254"/>
  <c r="BH254"/>
  <c r="BG254"/>
  <c r="BE254"/>
  <c r="T254"/>
  <c r="R254"/>
  <c r="P254"/>
  <c r="BI246"/>
  <c r="BH246"/>
  <c r="BG246"/>
  <c r="BE246"/>
  <c r="T246"/>
  <c r="R246"/>
  <c r="P246"/>
  <c r="BI242"/>
  <c r="BH242"/>
  <c r="BG242"/>
  <c r="BE242"/>
  <c r="T242"/>
  <c r="R242"/>
  <c r="P242"/>
  <c r="BI239"/>
  <c r="BH239"/>
  <c r="BG239"/>
  <c r="BE239"/>
  <c r="T239"/>
  <c r="R239"/>
  <c r="P239"/>
  <c r="BI236"/>
  <c r="BH236"/>
  <c r="BG236"/>
  <c r="BE236"/>
  <c r="T236"/>
  <c r="R236"/>
  <c r="P236"/>
  <c r="BI231"/>
  <c r="BH231"/>
  <c r="BG231"/>
  <c r="BE231"/>
  <c r="T231"/>
  <c r="R231"/>
  <c r="P231"/>
  <c r="BI230"/>
  <c r="BH230"/>
  <c r="BG230"/>
  <c r="BE230"/>
  <c r="T230"/>
  <c r="R230"/>
  <c r="P230"/>
  <c r="BI228"/>
  <c r="BH228"/>
  <c r="BG228"/>
  <c r="BE228"/>
  <c r="T228"/>
  <c r="R228"/>
  <c r="P228"/>
  <c r="BI224"/>
  <c r="BH224"/>
  <c r="BG224"/>
  <c r="BE224"/>
  <c r="T224"/>
  <c r="R224"/>
  <c r="P224"/>
  <c r="BI217"/>
  <c r="BH217"/>
  <c r="BG217"/>
  <c r="BE217"/>
  <c r="T217"/>
  <c r="R217"/>
  <c r="P217"/>
  <c r="BI216"/>
  <c r="BH216"/>
  <c r="BG216"/>
  <c r="BE216"/>
  <c r="T216"/>
  <c r="R216"/>
  <c r="P216"/>
  <c r="BI212"/>
  <c r="BH212"/>
  <c r="BG212"/>
  <c r="BE212"/>
  <c r="T212"/>
  <c r="R212"/>
  <c r="P212"/>
  <c r="BI211"/>
  <c r="BH211"/>
  <c r="BG211"/>
  <c r="BE211"/>
  <c r="T211"/>
  <c r="R211"/>
  <c r="P211"/>
  <c r="BI205"/>
  <c r="BH205"/>
  <c r="BG205"/>
  <c r="BE205"/>
  <c r="T205"/>
  <c r="R205"/>
  <c r="P205"/>
  <c r="BI203"/>
  <c r="BH203"/>
  <c r="BG203"/>
  <c r="BE203"/>
  <c r="T203"/>
  <c r="R203"/>
  <c r="P203"/>
  <c r="BI197"/>
  <c r="BH197"/>
  <c r="BG197"/>
  <c r="BE197"/>
  <c r="T197"/>
  <c r="R197"/>
  <c r="P197"/>
  <c r="BI195"/>
  <c r="BH195"/>
  <c r="BG195"/>
  <c r="BE195"/>
  <c r="T195"/>
  <c r="R195"/>
  <c r="P195"/>
  <c r="BI192"/>
  <c r="BH192"/>
  <c r="BG192"/>
  <c r="BE192"/>
  <c r="T192"/>
  <c r="R192"/>
  <c r="P192"/>
  <c r="BI177"/>
  <c r="BH177"/>
  <c r="BG177"/>
  <c r="BE177"/>
  <c r="T177"/>
  <c r="R177"/>
  <c r="P177"/>
  <c r="BI174"/>
  <c r="BH174"/>
  <c r="BG174"/>
  <c r="BE174"/>
  <c r="T174"/>
  <c r="R174"/>
  <c r="P174"/>
  <c r="BI166"/>
  <c r="BH166"/>
  <c r="BG166"/>
  <c r="BE166"/>
  <c r="T166"/>
  <c r="R166"/>
  <c r="P166"/>
  <c r="BI164"/>
  <c r="BH164"/>
  <c r="BG164"/>
  <c r="BE164"/>
  <c r="T164"/>
  <c r="R164"/>
  <c r="P164"/>
  <c r="BI159"/>
  <c r="BH159"/>
  <c r="BG159"/>
  <c r="BE159"/>
  <c r="T159"/>
  <c r="R159"/>
  <c r="P159"/>
  <c r="BI152"/>
  <c r="BH152"/>
  <c r="BG152"/>
  <c r="BE152"/>
  <c r="T152"/>
  <c r="R152"/>
  <c r="P152"/>
  <c r="BI138"/>
  <c r="BH138"/>
  <c r="BG138"/>
  <c r="BE138"/>
  <c r="T138"/>
  <c r="R138"/>
  <c r="P138"/>
  <c r="J132"/>
  <c r="J131"/>
  <c r="F131"/>
  <c r="F129"/>
  <c r="E127"/>
  <c r="J92"/>
  <c r="J91"/>
  <c r="F91"/>
  <c r="F89"/>
  <c r="E87"/>
  <c r="J18"/>
  <c r="E18"/>
  <c r="F92"/>
  <c r="J17"/>
  <c r="J12"/>
  <c r="J89"/>
  <c r="E7"/>
  <c r="E125"/>
  <c i="1" r="L90"/>
  <c r="AM90"/>
  <c r="AM89"/>
  <c r="L89"/>
  <c r="AM87"/>
  <c r="L87"/>
  <c r="L85"/>
  <c r="L84"/>
  <c i="2" r="J970"/>
  <c r="J963"/>
  <c r="J945"/>
  <c r="BK936"/>
  <c r="BK899"/>
  <c r="J864"/>
  <c r="J819"/>
  <c r="J806"/>
  <c r="J792"/>
  <c r="BK772"/>
  <c r="J721"/>
  <c r="J688"/>
  <c r="J635"/>
  <c r="J604"/>
  <c r="J532"/>
  <c r="BK524"/>
  <c r="BK499"/>
  <c r="BK482"/>
  <c r="BK442"/>
  <c r="BK424"/>
  <c r="J390"/>
  <c r="BK337"/>
  <c r="J312"/>
  <c r="BK282"/>
  <c r="BK254"/>
  <c r="BK211"/>
  <c r="BK152"/>
  <c r="BK965"/>
  <c r="BK945"/>
  <c r="J921"/>
  <c r="BK894"/>
  <c r="BK864"/>
  <c r="J788"/>
  <c r="BK763"/>
  <c r="J754"/>
  <c r="J716"/>
  <c r="J560"/>
  <c r="BK530"/>
  <c r="J482"/>
  <c r="J408"/>
  <c r="BK375"/>
  <c r="J343"/>
  <c r="BK294"/>
  <c r="BK260"/>
  <c r="J236"/>
  <c r="J211"/>
  <c r="BK166"/>
  <c r="J972"/>
  <c r="J942"/>
  <c r="J936"/>
  <c r="J926"/>
  <c r="J894"/>
  <c r="BK884"/>
  <c r="J827"/>
  <c r="BK798"/>
  <c r="BK788"/>
  <c r="BK757"/>
  <c r="J685"/>
  <c r="BK567"/>
  <c r="BK549"/>
  <c r="BK497"/>
  <c r="J448"/>
  <c r="BK408"/>
  <c r="BK394"/>
  <c r="BK343"/>
  <c r="J308"/>
  <c r="J260"/>
  <c r="BK224"/>
  <c r="J205"/>
  <c r="J159"/>
  <c r="J967"/>
  <c r="BK931"/>
  <c r="BK921"/>
  <c r="J884"/>
  <c r="BK827"/>
  <c r="J822"/>
  <c r="J790"/>
  <c r="J769"/>
  <c r="J738"/>
  <c r="J620"/>
  <c r="BK539"/>
  <c r="J513"/>
  <c r="BK432"/>
  <c r="BK398"/>
  <c r="BK391"/>
  <c r="J375"/>
  <c r="BK318"/>
  <c r="BK302"/>
  <c r="J268"/>
  <c r="J230"/>
  <c r="BK216"/>
  <c r="J177"/>
  <c r="BK138"/>
  <c i="3" r="BK1052"/>
  <c r="BK1019"/>
  <c r="J995"/>
  <c r="BK957"/>
  <c r="BK927"/>
  <c r="BK908"/>
  <c r="BK858"/>
  <c r="BK799"/>
  <c r="J738"/>
  <c r="BK694"/>
  <c r="J661"/>
  <c r="J645"/>
  <c r="J614"/>
  <c r="J596"/>
  <c r="J550"/>
  <c r="J498"/>
  <c r="J466"/>
  <c r="BK444"/>
  <c r="BK352"/>
  <c r="J300"/>
  <c r="J226"/>
  <c r="J205"/>
  <c r="BK192"/>
  <c r="J1055"/>
  <c r="BK1023"/>
  <c r="J992"/>
  <c r="BK966"/>
  <c r="BK923"/>
  <c r="J888"/>
  <c r="BK864"/>
  <c r="J850"/>
  <c r="J799"/>
  <c r="J778"/>
  <c r="J722"/>
  <c r="J657"/>
  <c r="BK632"/>
  <c r="BK622"/>
  <c r="J590"/>
  <c r="J578"/>
  <c r="BK516"/>
  <c r="BK494"/>
  <c r="BK459"/>
  <c r="BK446"/>
  <c r="BK384"/>
  <c r="BK312"/>
  <c r="BK259"/>
  <c r="BK228"/>
  <c r="BK202"/>
  <c r="BK179"/>
  <c r="BK151"/>
  <c r="BK1073"/>
  <c r="BK1066"/>
  <c r="J1052"/>
  <c r="BK1031"/>
  <c r="BK1007"/>
  <c r="J982"/>
  <c r="J966"/>
  <c r="BK941"/>
  <c r="J916"/>
  <c r="J898"/>
  <c r="J875"/>
  <c r="BK817"/>
  <c r="BK770"/>
  <c r="BK734"/>
  <c r="BK720"/>
  <c r="BK703"/>
  <c r="J653"/>
  <c r="BK629"/>
  <c r="BK616"/>
  <c r="J602"/>
  <c r="BK578"/>
  <c r="J546"/>
  <c r="BK505"/>
  <c r="BK492"/>
  <c r="J429"/>
  <c r="J352"/>
  <c r="BK262"/>
  <c r="J211"/>
  <c r="BK157"/>
  <c r="J1031"/>
  <c r="BK995"/>
  <c r="BK978"/>
  <c r="J957"/>
  <c r="J932"/>
  <c r="J919"/>
  <c r="BK895"/>
  <c r="BK868"/>
  <c r="J852"/>
  <c r="BK844"/>
  <c r="J817"/>
  <c r="J781"/>
  <c r="J729"/>
  <c r="J683"/>
  <c r="BK669"/>
  <c r="J632"/>
  <c r="BK614"/>
  <c r="J587"/>
  <c r="BK561"/>
  <c r="J538"/>
  <c r="J474"/>
  <c r="J409"/>
  <c r="J285"/>
  <c r="J259"/>
  <c r="BK226"/>
  <c r="J208"/>
  <c r="J167"/>
  <c i="4" r="J136"/>
  <c r="J127"/>
  <c r="J132"/>
  <c r="BK127"/>
  <c i="5" r="J197"/>
  <c r="BK168"/>
  <c r="J154"/>
  <c r="BK144"/>
  <c r="J135"/>
  <c r="J195"/>
  <c r="J190"/>
  <c r="BK153"/>
  <c r="BK135"/>
  <c r="J128"/>
  <c r="BK179"/>
  <c r="BK154"/>
  <c r="J144"/>
  <c r="J133"/>
  <c r="J187"/>
  <c r="J175"/>
  <c r="J129"/>
  <c i="6" r="F37"/>
  <c i="1" r="BD99"/>
  <c i="7" r="J127"/>
  <c r="BK127"/>
  <c r="BK129"/>
  <c r="J120"/>
  <c i="2" r="J276"/>
  <c r="BK203"/>
  <c r="J138"/>
  <c r="J964"/>
  <c r="BK928"/>
  <c r="J914"/>
  <c r="J885"/>
  <c r="BK802"/>
  <c r="J757"/>
  <c r="J751"/>
  <c r="J712"/>
  <c r="J563"/>
  <c r="BK536"/>
  <c r="J486"/>
  <c r="J427"/>
  <c r="BK402"/>
  <c r="J352"/>
  <c r="J310"/>
  <c r="BK268"/>
  <c r="J239"/>
  <c r="BK217"/>
  <c r="J192"/>
  <c i="1" r="AS94"/>
  <c i="2" r="J887"/>
  <c r="J856"/>
  <c r="J825"/>
  <c r="J795"/>
  <c r="J781"/>
  <c r="BK754"/>
  <c r="BK643"/>
  <c r="BK563"/>
  <c r="BK527"/>
  <c r="J484"/>
  <c r="BK427"/>
  <c r="BK405"/>
  <c r="J391"/>
  <c r="BK322"/>
  <c r="J302"/>
  <c r="BK271"/>
  <c r="BK230"/>
  <c r="BK197"/>
  <c r="J152"/>
  <c r="BK972"/>
  <c r="BK942"/>
  <c r="J924"/>
  <c r="BK914"/>
  <c r="BK885"/>
  <c r="BK825"/>
  <c r="BK816"/>
  <c r="BK778"/>
  <c r="J748"/>
  <c r="BK714"/>
  <c r="BK604"/>
  <c r="J521"/>
  <c r="BK414"/>
  <c r="BK401"/>
  <c r="BK390"/>
  <c r="BK366"/>
  <c r="J322"/>
  <c r="BK286"/>
  <c r="J246"/>
  <c r="J224"/>
  <c r="BK212"/>
  <c r="BK192"/>
  <c r="BK164"/>
  <c i="3" r="J1042"/>
  <c r="J1007"/>
  <c r="J968"/>
  <c r="J951"/>
  <c r="BK916"/>
  <c r="J892"/>
  <c r="J849"/>
  <c r="J770"/>
  <c r="J731"/>
  <c r="BK707"/>
  <c r="BK672"/>
  <c r="BK646"/>
  <c r="J616"/>
  <c r="J599"/>
  <c r="BK564"/>
  <c r="BK513"/>
  <c r="BK474"/>
  <c r="BK457"/>
  <c r="J436"/>
  <c r="J323"/>
  <c r="J253"/>
  <c r="J215"/>
  <c r="J195"/>
  <c r="J157"/>
  <c r="BK1042"/>
  <c r="J999"/>
  <c r="BK963"/>
  <c r="BK936"/>
  <c r="J903"/>
  <c r="BK860"/>
  <c r="BK846"/>
  <c r="BK786"/>
  <c r="BK779"/>
  <c r="J741"/>
  <c r="BK666"/>
  <c r="J646"/>
  <c r="J619"/>
  <c r="BK587"/>
  <c r="BK566"/>
  <c r="J511"/>
  <c r="BK497"/>
  <c r="BK466"/>
  <c r="BK436"/>
  <c r="BK381"/>
  <c r="J309"/>
  <c r="BK280"/>
  <c r="BK251"/>
  <c r="BK218"/>
  <c r="BK195"/>
  <c r="BK1079"/>
  <c r="J1079"/>
  <c r="J1073"/>
  <c r="J1066"/>
  <c r="J1059"/>
  <c r="J1045"/>
  <c r="BK1027"/>
  <c r="BK988"/>
  <c r="BK977"/>
  <c r="J948"/>
  <c r="BK932"/>
  <c r="J914"/>
  <c r="BK902"/>
  <c r="J844"/>
  <c r="BK802"/>
  <c r="BK767"/>
  <c r="BK731"/>
  <c r="BK722"/>
  <c r="J713"/>
  <c r="J666"/>
  <c r="BK619"/>
  <c r="J613"/>
  <c r="BK596"/>
  <c r="J547"/>
  <c r="J509"/>
  <c r="BK501"/>
  <c r="J485"/>
  <c r="J381"/>
  <c r="J280"/>
  <c r="J228"/>
  <c r="BK205"/>
  <c r="J145"/>
  <c r="J1019"/>
  <c r="BK992"/>
  <c r="J977"/>
  <c r="BK951"/>
  <c r="BK931"/>
  <c r="BK911"/>
  <c r="BK898"/>
  <c r="J864"/>
  <c r="BK850"/>
  <c r="J842"/>
  <c r="J815"/>
  <c r="BK764"/>
  <c r="BK713"/>
  <c r="J680"/>
  <c r="BK653"/>
  <c r="BK626"/>
  <c r="J606"/>
  <c r="J564"/>
  <c r="BK547"/>
  <c r="J497"/>
  <c r="J444"/>
  <c r="BK293"/>
  <c r="J262"/>
  <c r="BK221"/>
  <c r="J206"/>
  <c r="J179"/>
  <c r="BK145"/>
  <c i="4" r="J131"/>
  <c r="J133"/>
  <c r="BK130"/>
  <c i="5" r="J196"/>
  <c r="J172"/>
  <c r="BK162"/>
  <c r="J141"/>
  <c r="J131"/>
  <c r="BK194"/>
  <c r="BK182"/>
  <c r="J162"/>
  <c r="BK139"/>
  <c r="J194"/>
  <c r="BK178"/>
  <c r="J153"/>
  <c r="J136"/>
  <c r="J126"/>
  <c r="J179"/>
  <c r="BK126"/>
  <c i="6" r="BK121"/>
  <c r="F33"/>
  <c i="1" r="AZ99"/>
  <c i="7" r="J119"/>
  <c r="BK128"/>
  <c r="BK126"/>
  <c r="BK124"/>
  <c i="2" r="BK967"/>
  <c r="J965"/>
  <c r="BK962"/>
  <c r="J938"/>
  <c r="BK924"/>
  <c r="BK897"/>
  <c r="BK833"/>
  <c r="J816"/>
  <c r="BK795"/>
  <c r="J778"/>
  <c r="BK751"/>
  <c r="BK716"/>
  <c r="BK685"/>
  <c r="BK620"/>
  <c r="J539"/>
  <c r="J527"/>
  <c r="J507"/>
  <c r="BK484"/>
  <c r="BK445"/>
  <c r="BK430"/>
  <c r="J411"/>
  <c r="BK346"/>
  <c r="BK308"/>
  <c r="BK274"/>
  <c r="BK231"/>
  <c r="BK205"/>
  <c r="J968"/>
  <c r="J962"/>
  <c r="BK922"/>
  <c r="J897"/>
  <c r="J881"/>
  <c r="BK813"/>
  <c r="J766"/>
  <c r="BK721"/>
  <c r="BK635"/>
  <c r="J624"/>
  <c r="J554"/>
  <c r="J524"/>
  <c r="BK448"/>
  <c r="J397"/>
  <c r="BK350"/>
  <c r="J307"/>
  <c r="J242"/>
  <c r="J216"/>
  <c r="J174"/>
  <c r="BK976"/>
  <c r="BK968"/>
  <c r="BK934"/>
  <c r="J917"/>
  <c r="J886"/>
  <c r="J833"/>
  <c r="J802"/>
  <c r="BK790"/>
  <c r="J760"/>
  <c r="BK712"/>
  <c r="J576"/>
  <c r="BK554"/>
  <c r="BK507"/>
  <c r="BK470"/>
  <c r="J424"/>
  <c r="J401"/>
  <c r="BK352"/>
  <c r="BK312"/>
  <c r="J286"/>
  <c r="BK242"/>
  <c r="J217"/>
  <c r="BK195"/>
  <c r="BK979"/>
  <c r="BK963"/>
  <c r="BK926"/>
  <c r="J899"/>
  <c r="BK856"/>
  <c r="BK826"/>
  <c r="BK806"/>
  <c r="J772"/>
  <c r="J763"/>
  <c r="BK624"/>
  <c r="BK588"/>
  <c r="BK532"/>
  <c r="J442"/>
  <c r="J402"/>
  <c r="J394"/>
  <c r="J346"/>
  <c r="BK307"/>
  <c r="J294"/>
  <c r="J254"/>
  <c r="J228"/>
  <c r="J203"/>
  <c r="BK174"/>
  <c i="3" r="BK1059"/>
  <c r="J1027"/>
  <c r="J973"/>
  <c r="J936"/>
  <c r="BK914"/>
  <c r="J868"/>
  <c r="J802"/>
  <c r="BK741"/>
  <c r="BK718"/>
  <c r="BK680"/>
  <c r="BK657"/>
  <c r="J622"/>
  <c r="BK606"/>
  <c r="BK590"/>
  <c r="BK546"/>
  <c r="J492"/>
  <c r="J459"/>
  <c r="BK405"/>
  <c r="J312"/>
  <c r="J255"/>
  <c r="J221"/>
  <c r="J202"/>
  <c r="BK168"/>
  <c r="J1034"/>
  <c r="J1003"/>
  <c r="BK968"/>
  <c r="BK948"/>
  <c r="BK905"/>
  <c r="BK884"/>
  <c r="J858"/>
  <c r="BK815"/>
  <c r="BK783"/>
  <c r="BK777"/>
  <c r="J676"/>
  <c r="BK649"/>
  <c r="J629"/>
  <c r="BK615"/>
  <c r="BK581"/>
  <c r="J527"/>
  <c r="BK509"/>
  <c r="J488"/>
  <c r="BK409"/>
  <c r="J317"/>
  <c r="J282"/>
  <c r="BK253"/>
  <c r="J231"/>
  <c r="J217"/>
  <c r="J163"/>
  <c r="J1076"/>
  <c r="J1069"/>
  <c r="BK1055"/>
  <c r="J1038"/>
  <c r="J1023"/>
  <c r="BK999"/>
  <c r="J978"/>
  <c r="BK954"/>
  <c r="J927"/>
  <c r="J911"/>
  <c r="BK888"/>
  <c r="BK829"/>
  <c r="BK778"/>
  <c r="J764"/>
  <c r="BK729"/>
  <c r="J718"/>
  <c r="BK683"/>
  <c r="J634"/>
  <c r="J617"/>
  <c r="BK599"/>
  <c r="J566"/>
  <c r="J516"/>
  <c r="BK498"/>
  <c r="J457"/>
  <c r="BK317"/>
  <c r="BK255"/>
  <c r="BK206"/>
  <c r="BK1048"/>
  <c r="BK1003"/>
  <c r="BK982"/>
  <c r="BK973"/>
  <c r="J941"/>
  <c r="BK925"/>
  <c r="J905"/>
  <c r="BK875"/>
  <c r="BK855"/>
  <c r="J846"/>
  <c r="J827"/>
  <c r="J783"/>
  <c r="J734"/>
  <c r="BK687"/>
  <c r="J672"/>
  <c r="BK634"/>
  <c r="BK613"/>
  <c r="J584"/>
  <c r="BK550"/>
  <c r="J501"/>
  <c r="BK449"/>
  <c r="BK300"/>
  <c r="J265"/>
  <c r="BK231"/>
  <c r="BK215"/>
  <c r="J192"/>
  <c r="J151"/>
  <c i="4" r="BK132"/>
  <c r="BK136"/>
  <c r="BK131"/>
  <c r="BK121"/>
  <c i="5" r="BK190"/>
  <c r="J165"/>
  <c r="BK147"/>
  <c r="BK197"/>
  <c r="BK192"/>
  <c r="J168"/>
  <c r="J150"/>
  <c r="BK129"/>
  <c r="J182"/>
  <c r="BK175"/>
  <c r="J147"/>
  <c r="BK131"/>
  <c r="BK195"/>
  <c r="J178"/>
  <c r="J156"/>
  <c i="6" r="J121"/>
  <c r="F35"/>
  <c i="1" r="BB99"/>
  <c i="7" r="J122"/>
  <c r="BK130"/>
  <c r="J126"/>
  <c r="J128"/>
  <c r="J130"/>
  <c i="2" r="J976"/>
  <c r="J966"/>
  <c r="BK964"/>
  <c r="J958"/>
  <c r="J931"/>
  <c r="BK917"/>
  <c r="BK891"/>
  <c r="J830"/>
  <c r="J813"/>
  <c r="J798"/>
  <c r="J787"/>
  <c r="BK760"/>
  <c r="BK731"/>
  <c r="J714"/>
  <c r="J643"/>
  <c r="BK611"/>
  <c r="J567"/>
  <c r="J530"/>
  <c r="BK521"/>
  <c r="BK486"/>
  <c r="J470"/>
  <c r="J432"/>
  <c r="J430"/>
  <c r="J350"/>
  <c r="J318"/>
  <c r="J315"/>
  <c r="J306"/>
  <c r="J271"/>
  <c r="BK228"/>
  <c r="J164"/>
  <c r="BK966"/>
  <c r="J934"/>
  <c r="BK915"/>
  <c r="BK887"/>
  <c r="BK822"/>
  <c r="BK781"/>
  <c r="BK738"/>
  <c r="BK688"/>
  <c r="BK576"/>
  <c r="J549"/>
  <c r="BK513"/>
  <c r="J414"/>
  <c r="J366"/>
  <c r="BK315"/>
  <c r="BK276"/>
  <c r="BK246"/>
  <c r="J231"/>
  <c r="J195"/>
  <c r="BK159"/>
  <c r="BK970"/>
  <c r="BK938"/>
  <c r="J928"/>
  <c r="J915"/>
  <c r="J891"/>
  <c r="BK881"/>
  <c r="J826"/>
  <c r="BK792"/>
  <c r="BK769"/>
  <c r="BK748"/>
  <c r="J588"/>
  <c r="BK560"/>
  <c r="J499"/>
  <c r="J445"/>
  <c r="BK411"/>
  <c r="J398"/>
  <c r="J378"/>
  <c r="BK310"/>
  <c r="J282"/>
  <c r="BK236"/>
  <c r="J212"/>
  <c r="BK177"/>
  <c r="J979"/>
  <c r="BK958"/>
  <c r="J922"/>
  <c r="BK886"/>
  <c r="BK830"/>
  <c r="BK819"/>
  <c r="BK787"/>
  <c r="BK766"/>
  <c r="J731"/>
  <c r="J611"/>
  <c r="J536"/>
  <c r="J497"/>
  <c r="J405"/>
  <c r="BK397"/>
  <c r="BK378"/>
  <c r="J337"/>
  <c r="BK306"/>
  <c r="J274"/>
  <c r="BK239"/>
  <c r="J197"/>
  <c r="J166"/>
  <c i="3" r="J1062"/>
  <c r="BK1038"/>
  <c r="BK1011"/>
  <c r="J963"/>
  <c r="J931"/>
  <c r="J902"/>
  <c r="J855"/>
  <c r="J786"/>
  <c r="BK724"/>
  <c r="J703"/>
  <c r="J669"/>
  <c r="J626"/>
  <c r="BK602"/>
  <c r="BK584"/>
  <c r="BK538"/>
  <c r="J470"/>
  <c r="J446"/>
  <c r="J384"/>
  <c r="BK309"/>
  <c r="J251"/>
  <c r="BK208"/>
  <c r="BK167"/>
  <c r="BK1045"/>
  <c r="J1011"/>
  <c r="J988"/>
  <c r="J954"/>
  <c r="J925"/>
  <c r="J895"/>
  <c r="BK852"/>
  <c r="BK842"/>
  <c r="BK781"/>
  <c r="J767"/>
  <c r="J687"/>
  <c r="BK661"/>
  <c r="J623"/>
  <c r="BK593"/>
  <c r="J561"/>
  <c r="J513"/>
  <c r="J505"/>
  <c r="BK470"/>
  <c r="J449"/>
  <c r="BK323"/>
  <c r="BK285"/>
  <c r="BK265"/>
  <c r="J241"/>
  <c r="BK211"/>
  <c r="J188"/>
  <c r="BK1076"/>
  <c r="BK1069"/>
  <c r="BK1062"/>
  <c r="J1048"/>
  <c r="J1015"/>
  <c r="J985"/>
  <c r="BK970"/>
  <c r="BK943"/>
  <c r="BK919"/>
  <c r="J908"/>
  <c r="J884"/>
  <c r="BK827"/>
  <c r="J777"/>
  <c r="BK738"/>
  <c r="J724"/>
  <c r="J707"/>
  <c r="BK645"/>
  <c r="BK623"/>
  <c r="J615"/>
  <c r="J581"/>
  <c r="BK555"/>
  <c r="BK511"/>
  <c r="J494"/>
  <c r="BK488"/>
  <c r="J405"/>
  <c r="J293"/>
  <c r="BK217"/>
  <c r="J168"/>
  <c r="BK1034"/>
  <c r="BK1015"/>
  <c r="BK985"/>
  <c r="J970"/>
  <c r="J943"/>
  <c r="J923"/>
  <c r="BK903"/>
  <c r="BK892"/>
  <c r="J860"/>
  <c r="BK849"/>
  <c r="J829"/>
  <c r="J779"/>
  <c r="J720"/>
  <c r="J694"/>
  <c r="BK676"/>
  <c r="J649"/>
  <c r="BK617"/>
  <c r="J593"/>
  <c r="J555"/>
  <c r="BK527"/>
  <c r="BK485"/>
  <c r="BK429"/>
  <c r="BK282"/>
  <c r="BK241"/>
  <c r="J218"/>
  <c r="BK188"/>
  <c r="BK163"/>
  <c i="4" r="BK133"/>
  <c r="J121"/>
  <c r="J130"/>
  <c i="5" r="BK187"/>
  <c r="BK150"/>
  <c r="BK136"/>
  <c r="BK196"/>
  <c r="J184"/>
  <c r="BK165"/>
  <c r="BK141"/>
  <c r="BK133"/>
  <c r="J192"/>
  <c r="BK156"/>
  <c r="J139"/>
  <c r="BK128"/>
  <c r="BK184"/>
  <c r="BK172"/>
  <c i="6" r="F36"/>
  <c i="1" r="BC99"/>
  <c i="7" r="J124"/>
  <c r="J129"/>
  <c r="BK120"/>
  <c r="BK122"/>
  <c r="BK119"/>
  <c i="2" l="1" r="R137"/>
  <c r="P165"/>
  <c r="T245"/>
  <c r="T275"/>
  <c r="BK285"/>
  <c r="J285"/>
  <c r="J102"/>
  <c r="BK305"/>
  <c r="J305"/>
  <c r="J103"/>
  <c r="T314"/>
  <c r="P321"/>
  <c r="T431"/>
  <c r="BK531"/>
  <c r="J531"/>
  <c r="J109"/>
  <c r="T720"/>
  <c r="P913"/>
  <c r="BK927"/>
  <c r="J927"/>
  <c r="J114"/>
  <c r="R937"/>
  <c i="3" r="BK144"/>
  <c r="J144"/>
  <c r="J98"/>
  <c r="BK220"/>
  <c r="J220"/>
  <c r="J99"/>
  <c r="T227"/>
  <c r="T254"/>
  <c r="R279"/>
  <c r="T284"/>
  <c r="T308"/>
  <c r="R618"/>
  <c r="P628"/>
  <c r="P633"/>
  <c r="T665"/>
  <c r="P728"/>
  <c r="P776"/>
  <c r="P785"/>
  <c r="P828"/>
  <c r="P845"/>
  <c r="T851"/>
  <c r="T859"/>
  <c r="R904"/>
  <c r="T926"/>
  <c r="R935"/>
  <c r="BK950"/>
  <c r="J950"/>
  <c r="J121"/>
  <c r="P998"/>
  <c i="4" r="T120"/>
  <c r="T119"/>
  <c r="T118"/>
  <c i="5" r="T125"/>
  <c r="T124"/>
  <c r="T171"/>
  <c r="BK186"/>
  <c r="J186"/>
  <c r="J103"/>
  <c i="2" r="T137"/>
  <c r="R165"/>
  <c r="P245"/>
  <c r="P275"/>
  <c r="P285"/>
  <c r="P305"/>
  <c r="BK314"/>
  <c r="J314"/>
  <c r="J106"/>
  <c r="R321"/>
  <c r="P431"/>
  <c r="R531"/>
  <c r="P720"/>
  <c r="T913"/>
  <c r="T927"/>
  <c r="BK937"/>
  <c r="J937"/>
  <c r="J115"/>
  <c i="3" r="T144"/>
  <c r="T220"/>
  <c r="P227"/>
  <c r="P254"/>
  <c r="P279"/>
  <c r="T279"/>
  <c r="R284"/>
  <c r="BK308"/>
  <c r="J308"/>
  <c r="J104"/>
  <c r="BK618"/>
  <c r="J618"/>
  <c r="J105"/>
  <c r="R628"/>
  <c r="R633"/>
  <c r="BK665"/>
  <c r="J665"/>
  <c r="J108"/>
  <c r="R728"/>
  <c r="R776"/>
  <c r="T785"/>
  <c r="R828"/>
  <c r="T845"/>
  <c r="P851"/>
  <c r="P859"/>
  <c r="BK904"/>
  <c r="J904"/>
  <c r="J118"/>
  <c r="BK926"/>
  <c r="J926"/>
  <c r="J119"/>
  <c r="T935"/>
  <c r="R950"/>
  <c r="R998"/>
  <c i="4" r="BK120"/>
  <c r="J120"/>
  <c r="J98"/>
  <c r="R120"/>
  <c r="R119"/>
  <c r="R118"/>
  <c i="5" r="P125"/>
  <c r="P124"/>
  <c r="P171"/>
  <c r="R186"/>
  <c r="R185"/>
  <c i="2" r="BK137"/>
  <c r="J137"/>
  <c r="J98"/>
  <c r="BK165"/>
  <c r="J165"/>
  <c r="J99"/>
  <c r="R245"/>
  <c r="R275"/>
  <c r="T285"/>
  <c r="R305"/>
  <c r="R314"/>
  <c r="BK321"/>
  <c r="J321"/>
  <c r="J107"/>
  <c r="R431"/>
  <c r="P531"/>
  <c r="BK720"/>
  <c r="J720"/>
  <c r="J111"/>
  <c r="R913"/>
  <c r="R927"/>
  <c r="T937"/>
  <c i="3" r="R144"/>
  <c r="P220"/>
  <c r="BK227"/>
  <c r="J227"/>
  <c r="J100"/>
  <c r="BK254"/>
  <c r="J254"/>
  <c r="J101"/>
  <c r="BK279"/>
  <c r="J279"/>
  <c r="J102"/>
  <c r="BK284"/>
  <c r="J284"/>
  <c r="J103"/>
  <c r="P308"/>
  <c r="P618"/>
  <c r="BK628"/>
  <c r="J628"/>
  <c r="J106"/>
  <c r="T633"/>
  <c r="P665"/>
  <c r="BK728"/>
  <c r="J728"/>
  <c r="J109"/>
  <c r="BK776"/>
  <c r="J776"/>
  <c r="J110"/>
  <c r="R785"/>
  <c r="BK828"/>
  <c r="J828"/>
  <c r="J114"/>
  <c r="BK845"/>
  <c r="J845"/>
  <c r="J115"/>
  <c r="BK851"/>
  <c r="J851"/>
  <c r="J116"/>
  <c r="BK859"/>
  <c r="J859"/>
  <c r="J117"/>
  <c r="T904"/>
  <c r="R926"/>
  <c r="BK935"/>
  <c r="J935"/>
  <c r="J120"/>
  <c r="T950"/>
  <c r="BK998"/>
  <c r="J998"/>
  <c r="J122"/>
  <c i="5" r="R125"/>
  <c r="R124"/>
  <c r="R123"/>
  <c r="R171"/>
  <c r="P186"/>
  <c r="P185"/>
  <c i="2" r="P137"/>
  <c r="P136"/>
  <c r="T165"/>
  <c r="BK245"/>
  <c r="J245"/>
  <c r="J100"/>
  <c r="BK275"/>
  <c r="J275"/>
  <c r="J101"/>
  <c r="R285"/>
  <c r="T305"/>
  <c r="P314"/>
  <c r="T321"/>
  <c r="BK431"/>
  <c r="J431"/>
  <c r="J108"/>
  <c r="T531"/>
  <c r="R720"/>
  <c r="BK913"/>
  <c r="J913"/>
  <c r="J113"/>
  <c r="P927"/>
  <c r="P937"/>
  <c i="3" r="P144"/>
  <c r="R220"/>
  <c r="R227"/>
  <c r="R254"/>
  <c r="P284"/>
  <c r="R308"/>
  <c r="T618"/>
  <c r="T628"/>
  <c r="BK633"/>
  <c r="J633"/>
  <c r="J107"/>
  <c r="R665"/>
  <c r="T728"/>
  <c r="T776"/>
  <c r="BK785"/>
  <c r="J785"/>
  <c r="J113"/>
  <c r="T828"/>
  <c r="R845"/>
  <c r="R851"/>
  <c r="R859"/>
  <c r="P904"/>
  <c r="P926"/>
  <c r="P935"/>
  <c r="P950"/>
  <c r="T998"/>
  <c i="4" r="P120"/>
  <c r="P119"/>
  <c r="P118"/>
  <c i="1" r="AU97"/>
  <c i="5" r="BK125"/>
  <c r="J125"/>
  <c r="J98"/>
  <c r="BK171"/>
  <c r="J171"/>
  <c r="J100"/>
  <c r="T186"/>
  <c r="T185"/>
  <c i="7" r="BK118"/>
  <c r="J118"/>
  <c r="J97"/>
  <c r="P118"/>
  <c r="P117"/>
  <c i="1" r="AU100"/>
  <c i="7" r="R118"/>
  <c r="R117"/>
  <c r="T118"/>
  <c r="T117"/>
  <c i="2" r="BK311"/>
  <c r="J311"/>
  <c r="J104"/>
  <c r="BK715"/>
  <c r="J715"/>
  <c r="J110"/>
  <c r="BK898"/>
  <c r="J898"/>
  <c r="J112"/>
  <c i="5" r="BK183"/>
  <c r="J183"/>
  <c r="J101"/>
  <c i="6" r="BK120"/>
  <c r="J120"/>
  <c r="J98"/>
  <c i="3" r="BK782"/>
  <c r="J782"/>
  <c r="J111"/>
  <c i="5" r="BK167"/>
  <c r="J167"/>
  <c r="J99"/>
  <c i="7" r="J89"/>
  <c r="E107"/>
  <c r="F114"/>
  <c r="BF129"/>
  <c r="BF119"/>
  <c r="BF120"/>
  <c r="BF124"/>
  <c r="BF127"/>
  <c r="BF128"/>
  <c r="BF126"/>
  <c r="BF122"/>
  <c r="BF130"/>
  <c i="6" r="J89"/>
  <c r="E85"/>
  <c r="F92"/>
  <c r="BF121"/>
  <c i="5" r="E113"/>
  <c r="J117"/>
  <c r="BF129"/>
  <c r="BF165"/>
  <c r="BF172"/>
  <c r="BF178"/>
  <c r="BF184"/>
  <c r="BF187"/>
  <c r="BF194"/>
  <c r="BF126"/>
  <c r="BF131"/>
  <c r="BF133"/>
  <c r="BF135"/>
  <c r="BF136"/>
  <c r="BF141"/>
  <c r="BF144"/>
  <c r="BF150"/>
  <c r="BF153"/>
  <c r="BF192"/>
  <c r="BF196"/>
  <c r="BF128"/>
  <c r="BF139"/>
  <c r="BF147"/>
  <c r="BF154"/>
  <c r="BF156"/>
  <c r="BF162"/>
  <c r="BF182"/>
  <c r="BF197"/>
  <c r="F92"/>
  <c r="BF168"/>
  <c r="BF175"/>
  <c r="BF179"/>
  <c r="BF190"/>
  <c r="BF195"/>
  <c i="4" r="E108"/>
  <c r="BF121"/>
  <c r="BF130"/>
  <c r="BF132"/>
  <c r="J89"/>
  <c r="F92"/>
  <c r="BF127"/>
  <c r="BF131"/>
  <c r="BF136"/>
  <c r="BF133"/>
  <c i="2" r="BK136"/>
  <c r="J136"/>
  <c r="J97"/>
  <c i="3" r="E85"/>
  <c r="BF145"/>
  <c r="BF163"/>
  <c r="BF188"/>
  <c r="BF255"/>
  <c r="BF259"/>
  <c r="BF262"/>
  <c r="BF280"/>
  <c r="BF323"/>
  <c r="BF405"/>
  <c r="BF436"/>
  <c r="BF446"/>
  <c r="BF470"/>
  <c r="BF474"/>
  <c r="BF494"/>
  <c r="BF498"/>
  <c r="BF509"/>
  <c r="BF527"/>
  <c r="BF566"/>
  <c r="BF584"/>
  <c r="BF590"/>
  <c r="BF599"/>
  <c r="BF602"/>
  <c r="BF632"/>
  <c r="BF646"/>
  <c r="BF657"/>
  <c r="BF680"/>
  <c r="BF687"/>
  <c r="BF718"/>
  <c r="BF731"/>
  <c r="BF734"/>
  <c r="BF770"/>
  <c r="BF781"/>
  <c r="BF799"/>
  <c r="BF802"/>
  <c r="BF815"/>
  <c r="BF827"/>
  <c r="BF829"/>
  <c r="BF846"/>
  <c r="BF849"/>
  <c r="BF850"/>
  <c r="BF858"/>
  <c r="BF868"/>
  <c r="BF875"/>
  <c r="BF931"/>
  <c r="BF936"/>
  <c r="BF954"/>
  <c r="BF988"/>
  <c r="BF1007"/>
  <c r="BF1015"/>
  <c r="BF1045"/>
  <c r="J89"/>
  <c r="F139"/>
  <c r="BF167"/>
  <c r="BF168"/>
  <c r="BF192"/>
  <c r="BF205"/>
  <c r="BF215"/>
  <c r="BF217"/>
  <c r="BF226"/>
  <c r="BF265"/>
  <c r="BF309"/>
  <c r="BF352"/>
  <c r="BF409"/>
  <c r="BF449"/>
  <c r="BF459"/>
  <c r="BF492"/>
  <c r="BF513"/>
  <c r="BF538"/>
  <c r="BF546"/>
  <c r="BF550"/>
  <c r="BF564"/>
  <c r="BF578"/>
  <c r="BF593"/>
  <c r="BF606"/>
  <c r="BF613"/>
  <c r="BF614"/>
  <c r="BF616"/>
  <c r="BF622"/>
  <c r="BF634"/>
  <c r="BF649"/>
  <c r="BF661"/>
  <c r="BF676"/>
  <c r="BF707"/>
  <c r="BF724"/>
  <c r="BF741"/>
  <c r="BF786"/>
  <c r="BF842"/>
  <c r="BF855"/>
  <c r="BF860"/>
  <c r="BF895"/>
  <c r="BF905"/>
  <c r="BF908"/>
  <c r="BF911"/>
  <c r="BF914"/>
  <c r="BF943"/>
  <c r="BF963"/>
  <c r="BF968"/>
  <c r="BF973"/>
  <c r="BF977"/>
  <c r="BF982"/>
  <c r="BF992"/>
  <c r="BF1011"/>
  <c r="BF1019"/>
  <c r="BF1027"/>
  <c r="BF1034"/>
  <c r="BF1038"/>
  <c r="BF1042"/>
  <c r="BF1048"/>
  <c r="BF1055"/>
  <c r="BF1062"/>
  <c r="BF1066"/>
  <c r="BF1069"/>
  <c r="BF1073"/>
  <c r="BF1076"/>
  <c r="BF1079"/>
  <c r="BF157"/>
  <c r="BF179"/>
  <c r="BF208"/>
  <c r="BF211"/>
  <c r="BF228"/>
  <c r="BF231"/>
  <c r="BF251"/>
  <c r="BF282"/>
  <c r="BF300"/>
  <c r="BF312"/>
  <c r="BF485"/>
  <c r="BF505"/>
  <c r="BF516"/>
  <c r="BF555"/>
  <c r="BF596"/>
  <c r="BF617"/>
  <c r="BF619"/>
  <c r="BF626"/>
  <c r="BF629"/>
  <c r="BF645"/>
  <c r="BF653"/>
  <c r="BF672"/>
  <c r="BF683"/>
  <c r="BF694"/>
  <c r="BF720"/>
  <c r="BF764"/>
  <c r="BF777"/>
  <c r="BF779"/>
  <c r="BF783"/>
  <c r="BF844"/>
  <c r="BF864"/>
  <c r="BF884"/>
  <c r="BF892"/>
  <c r="BF902"/>
  <c r="BF903"/>
  <c r="BF916"/>
  <c r="BF919"/>
  <c r="BF923"/>
  <c r="BF927"/>
  <c r="BF941"/>
  <c r="BF951"/>
  <c r="BF957"/>
  <c r="BF978"/>
  <c r="BF985"/>
  <c r="BF995"/>
  <c r="BF999"/>
  <c r="BF1052"/>
  <c r="BF1059"/>
  <c r="BF151"/>
  <c r="BF195"/>
  <c r="BF202"/>
  <c r="BF206"/>
  <c r="BF218"/>
  <c r="BF221"/>
  <c r="BF241"/>
  <c r="BF253"/>
  <c r="BF285"/>
  <c r="BF293"/>
  <c r="BF317"/>
  <c r="BF381"/>
  <c r="BF384"/>
  <c r="BF429"/>
  <c r="BF444"/>
  <c r="BF457"/>
  <c r="BF466"/>
  <c r="BF488"/>
  <c r="BF497"/>
  <c r="BF501"/>
  <c r="BF511"/>
  <c r="BF547"/>
  <c r="BF561"/>
  <c r="BF581"/>
  <c r="BF587"/>
  <c r="BF615"/>
  <c r="BF623"/>
  <c r="BF666"/>
  <c r="BF669"/>
  <c r="BF703"/>
  <c r="BF713"/>
  <c r="BF722"/>
  <c r="BF729"/>
  <c r="BF738"/>
  <c r="BF767"/>
  <c r="BF778"/>
  <c r="BF817"/>
  <c r="BF852"/>
  <c r="BF888"/>
  <c r="BF898"/>
  <c r="BF925"/>
  <c r="BF932"/>
  <c r="BF948"/>
  <c r="BF966"/>
  <c r="BF970"/>
  <c r="BF1003"/>
  <c r="BF1023"/>
  <c r="BF1031"/>
  <c i="2" r="E85"/>
  <c r="J129"/>
  <c r="BF164"/>
  <c r="BF195"/>
  <c r="BF197"/>
  <c r="BF211"/>
  <c r="BF217"/>
  <c r="BF224"/>
  <c r="BF242"/>
  <c r="BF246"/>
  <c r="BF286"/>
  <c r="BF294"/>
  <c r="BF302"/>
  <c r="BF318"/>
  <c r="BF322"/>
  <c r="BF352"/>
  <c r="BF366"/>
  <c r="BF391"/>
  <c r="BF398"/>
  <c r="BF401"/>
  <c r="BF402"/>
  <c r="BF408"/>
  <c r="BF486"/>
  <c r="BF513"/>
  <c r="BF530"/>
  <c r="BF532"/>
  <c r="BF712"/>
  <c r="BF731"/>
  <c r="BF738"/>
  <c r="BF757"/>
  <c r="BF766"/>
  <c r="BF769"/>
  <c r="BF772"/>
  <c r="BF788"/>
  <c r="BF790"/>
  <c r="BF792"/>
  <c r="BF798"/>
  <c r="BF833"/>
  <c r="BF856"/>
  <c r="BF881"/>
  <c r="BF894"/>
  <c r="BF921"/>
  <c r="BF922"/>
  <c r="BF934"/>
  <c r="BF962"/>
  <c r="BF966"/>
  <c r="BF967"/>
  <c r="BF968"/>
  <c r="BF976"/>
  <c r="BF979"/>
  <c r="F132"/>
  <c r="BF138"/>
  <c r="BF152"/>
  <c r="BF174"/>
  <c r="BF205"/>
  <c r="BF216"/>
  <c r="BF228"/>
  <c r="BF254"/>
  <c r="BF260"/>
  <c r="BF271"/>
  <c r="BF276"/>
  <c r="BF282"/>
  <c r="BF307"/>
  <c r="BF375"/>
  <c r="BF430"/>
  <c r="BF482"/>
  <c r="BF484"/>
  <c r="BF507"/>
  <c r="BF563"/>
  <c r="BF576"/>
  <c r="BF604"/>
  <c r="BF635"/>
  <c r="BF643"/>
  <c r="BF688"/>
  <c r="BF714"/>
  <c r="BF716"/>
  <c r="BF763"/>
  <c r="BF795"/>
  <c r="BF813"/>
  <c r="BF819"/>
  <c r="BF822"/>
  <c r="BF825"/>
  <c r="BF827"/>
  <c r="BF830"/>
  <c r="BF886"/>
  <c r="BF887"/>
  <c r="BF891"/>
  <c r="BF914"/>
  <c r="BF915"/>
  <c r="BF926"/>
  <c r="BF928"/>
  <c r="BF936"/>
  <c r="BF938"/>
  <c r="BF958"/>
  <c r="BF964"/>
  <c r="BF970"/>
  <c r="BF177"/>
  <c r="BF192"/>
  <c r="BF212"/>
  <c r="BF230"/>
  <c r="BF231"/>
  <c r="BF236"/>
  <c r="BF239"/>
  <c r="BF274"/>
  <c r="BF308"/>
  <c r="BF310"/>
  <c r="BF312"/>
  <c r="BF337"/>
  <c r="BF346"/>
  <c r="BF350"/>
  <c r="BF394"/>
  <c r="BF405"/>
  <c r="BF411"/>
  <c r="BF424"/>
  <c r="BF445"/>
  <c r="BF470"/>
  <c r="BF499"/>
  <c r="BF521"/>
  <c r="BF524"/>
  <c r="BF539"/>
  <c r="BF549"/>
  <c r="BF560"/>
  <c r="BF567"/>
  <c r="BF620"/>
  <c r="BF685"/>
  <c r="BF721"/>
  <c r="BF748"/>
  <c r="BF751"/>
  <c r="BF754"/>
  <c r="BF760"/>
  <c r="BF778"/>
  <c r="BF787"/>
  <c r="BF826"/>
  <c r="BF864"/>
  <c r="BF884"/>
  <c r="BF897"/>
  <c r="BF899"/>
  <c r="BF917"/>
  <c r="BF924"/>
  <c r="BF931"/>
  <c r="BF945"/>
  <c r="BF963"/>
  <c r="BF159"/>
  <c r="BF166"/>
  <c r="BF203"/>
  <c r="BF268"/>
  <c r="BF306"/>
  <c r="BF315"/>
  <c r="BF343"/>
  <c r="BF378"/>
  <c r="BF390"/>
  <c r="BF397"/>
  <c r="BF414"/>
  <c r="BF427"/>
  <c r="BF432"/>
  <c r="BF442"/>
  <c r="BF448"/>
  <c r="BF497"/>
  <c r="BF527"/>
  <c r="BF536"/>
  <c r="BF554"/>
  <c r="BF588"/>
  <c r="BF611"/>
  <c r="BF624"/>
  <c r="BF781"/>
  <c r="BF802"/>
  <c r="BF806"/>
  <c r="BF816"/>
  <c r="BF885"/>
  <c r="BF942"/>
  <c r="BF965"/>
  <c r="BF972"/>
  <c r="J33"/>
  <c i="1" r="AV95"/>
  <c i="3" r="F33"/>
  <c i="1" r="AZ96"/>
  <c i="4" r="F33"/>
  <c i="1" r="AZ97"/>
  <c i="4" r="F36"/>
  <c i="1" r="BC97"/>
  <c i="5" r="F35"/>
  <c i="1" r="BB98"/>
  <c i="5" r="F33"/>
  <c i="1" r="AZ98"/>
  <c i="6" r="F34"/>
  <c i="1" r="BA99"/>
  <c i="7" r="F36"/>
  <c i="1" r="BC100"/>
  <c i="7" r="F35"/>
  <c i="1" r="BB100"/>
  <c i="2" r="F35"/>
  <c i="1" r="BB95"/>
  <c i="3" r="F37"/>
  <c i="1" r="BD96"/>
  <c i="4" r="J33"/>
  <c i="1" r="AV97"/>
  <c i="5" r="J33"/>
  <c i="1" r="AV98"/>
  <c i="5" r="F37"/>
  <c i="1" r="BD98"/>
  <c i="7" r="J33"/>
  <c i="1" r="AV100"/>
  <c i="2" r="F33"/>
  <c i="1" r="AZ95"/>
  <c i="2" r="F37"/>
  <c i="1" r="BD95"/>
  <c i="3" r="J33"/>
  <c i="1" r="AV96"/>
  <c i="4" r="F35"/>
  <c i="1" r="BB97"/>
  <c i="4" r="F37"/>
  <c i="1" r="BD97"/>
  <c i="5" r="F36"/>
  <c i="1" r="BC98"/>
  <c i="6" r="J33"/>
  <c i="1" r="AV99"/>
  <c i="7" r="F33"/>
  <c i="1" r="AZ100"/>
  <c i="7" r="F37"/>
  <c i="1" r="BD100"/>
  <c i="2" r="F36"/>
  <c i="1" r="BC95"/>
  <c i="3" r="F36"/>
  <c i="1" r="BC96"/>
  <c i="3" r="F35"/>
  <c i="1" r="BB96"/>
  <c i="5" l="1" r="P123"/>
  <c i="1" r="AU98"/>
  <c i="2" r="P313"/>
  <c r="T136"/>
  <c r="R313"/>
  <c i="3" r="T784"/>
  <c r="T143"/>
  <c r="P143"/>
  <c i="2" r="P135"/>
  <c i="1" r="AU95"/>
  <c i="3" r="R784"/>
  <c r="R143"/>
  <c i="5" r="T123"/>
  <c i="3" r="P784"/>
  <c i="2" r="T313"/>
  <c r="R136"/>
  <c r="R135"/>
  <c i="3" r="BK143"/>
  <c r="J143"/>
  <c r="J97"/>
  <c i="4" r="BK119"/>
  <c r="J119"/>
  <c r="J97"/>
  <c i="6" r="BK119"/>
  <c r="J119"/>
  <c r="J97"/>
  <c i="2" r="BK313"/>
  <c r="J313"/>
  <c r="J105"/>
  <c i="3" r="BK784"/>
  <c r="J784"/>
  <c r="J112"/>
  <c i="7" r="BK117"/>
  <c r="J117"/>
  <c r="J96"/>
  <c i="5" r="BK124"/>
  <c r="J124"/>
  <c r="J97"/>
  <c r="BK185"/>
  <c r="J185"/>
  <c r="J102"/>
  <c i="2" r="BK135"/>
  <c r="J135"/>
  <c r="J96"/>
  <c r="J34"/>
  <c i="1" r="AW95"/>
  <c r="AT95"/>
  <c i="4" r="F34"/>
  <c i="1" r="BA97"/>
  <c i="4" r="J34"/>
  <c i="1" r="AW97"/>
  <c r="AT97"/>
  <c i="5" r="J34"/>
  <c i="1" r="AW98"/>
  <c r="AT98"/>
  <c i="7" r="F34"/>
  <c i="1" r="BA100"/>
  <c r="BB94"/>
  <c r="AX94"/>
  <c i="3" r="F34"/>
  <c i="1" r="BA96"/>
  <c r="AZ94"/>
  <c r="AV94"/>
  <c r="AK29"/>
  <c i="2" r="F34"/>
  <c i="1" r="BA95"/>
  <c i="5" r="F34"/>
  <c i="1" r="BA98"/>
  <c i="6" r="J34"/>
  <c i="1" r="AW99"/>
  <c r="AT99"/>
  <c r="BC94"/>
  <c r="AY94"/>
  <c r="BD94"/>
  <c r="W33"/>
  <c i="3" r="J34"/>
  <c i="1" r="AW96"/>
  <c r="AT96"/>
  <c i="7" r="J34"/>
  <c i="1" r="AW100"/>
  <c r="AT100"/>
  <c i="3" l="1" r="R142"/>
  <c r="P142"/>
  <c i="1" r="AU96"/>
  <c i="3" r="T142"/>
  <c i="2" r="T135"/>
  <c i="3" r="BK142"/>
  <c r="J142"/>
  <c i="4" r="BK118"/>
  <c r="J118"/>
  <c i="5" r="BK123"/>
  <c r="J123"/>
  <c i="6" r="BK118"/>
  <c r="J118"/>
  <c r="J96"/>
  <c i="3" r="J30"/>
  <c i="1" r="AG96"/>
  <c i="4" r="J30"/>
  <c i="1" r="AG97"/>
  <c i="2" r="J30"/>
  <c i="1" r="AG95"/>
  <c r="AU94"/>
  <c i="5" r="J30"/>
  <c i="1" r="AG98"/>
  <c r="W31"/>
  <c r="W32"/>
  <c i="7" r="J30"/>
  <c i="1" r="AG100"/>
  <c r="BA94"/>
  <c r="AW94"/>
  <c r="AK30"/>
  <c r="W29"/>
  <c i="5" l="1" r="J39"/>
  <c i="4" r="J39"/>
  <c i="3" r="J39"/>
  <c i="7" r="J39"/>
  <c i="5" r="J96"/>
  <c i="4" r="J96"/>
  <c i="3" r="J96"/>
  <c i="2" r="J39"/>
  <c i="1" r="AN95"/>
  <c r="AN97"/>
  <c r="AN98"/>
  <c r="AN96"/>
  <c r="AN100"/>
  <c i="6" r="J30"/>
  <c i="1" r="AG99"/>
  <c r="AG94"/>
  <c r="AK26"/>
  <c r="AK35"/>
  <c r="W30"/>
  <c r="AT94"/>
  <c i="6" l="1" r="J39"/>
  <c i="1" r="AN94"/>
  <c r="AN9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<sst xmlns="http://schemas.openxmlformats.org/spreadsheetml/2006/main">
  <si>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</si>
  <si>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</si>
  <si>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</si>
  <si>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</si>
  <si>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</si>
  <si>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{9b4ace77-3f46-4f92-8430-89d69ba4136a}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</si>
  <si>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</si>
  <si>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</si>
  <si>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</si>
  <si>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</si>
  <si>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</si>
  <si>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</si>
  <si>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Kód:</t>
  </si>
  <si>
    <t>SONA6768-2024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</si>
  <si>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</si>
  <si>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</si>
  <si>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Zateplení budovy dětského domova Plesná</t>
  </si>
  <si>
    <t>KSO:</t>
  </si>
  <si>
    <t>CC-CZ:</t>
  </si>
  <si>
    <t>Místo:</t>
  </si>
  <si>
    <t xml:space="preserve"> </t>
  </si>
  <si>
    <t>Datum:</t>
  </si>
  <si>
    <t>10. 1. 2024</t>
  </si>
  <si>
    <t>Zadavatel:</t>
  </si>
  <si>
    <t>IČ:</t>
  </si>
  <si>
    <t>Obec Plesná</t>
  </si>
  <si>
    <t>DIČ:</t>
  </si>
  <si>
    <t>Uchazeč:</t>
  </si>
  <si>
    <t>Vyplň údaj</t>
  </si>
  <si>
    <t>Projektant:</t>
  </si>
  <si>
    <t>DPT s.r.o.Ostrov</t>
  </si>
  <si>
    <t>True</t>
  </si>
  <si>
    <t>Zpracovatel:</t>
  </si>
  <si>
    <t>Neubauerová Soňa, SK-Projekt Ostrov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</si>
  <si>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</si>
  <si>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</si>
  <si>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</si>
  <si>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</si>
  <si>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</si>
  <si>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</si>
  <si>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</si>
  <si>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</si>
  <si>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</si>
  <si>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</si>
  <si>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</si>
  <si>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</si>
  <si>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</si>
  <si>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</si>
  <si>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</si>
  <si>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</si>
  <si>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</si>
  <si>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</si>
  <si>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</si>
  <si>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</si>
  <si>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</si>
  <si>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</si>
  <si>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</si>
  <si>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</si>
  <si>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</si>
  <si>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</si>
  <si>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</si>
  <si>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</si>
  <si>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</si>
  <si>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</si>
  <si>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</si>
  <si>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</si>
  <si>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</si>
  <si>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</si>
  <si>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</si>
  <si>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</si>
  <si>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</si>
  <si>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</si>
  <si>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</si>
  <si>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</si>
  <si>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</si>
  <si>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</si>
  <si>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</si>
  <si>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</si>
  <si>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</si>
  <si>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</si>
  <si>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</si>
  <si>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Střecha</t>
  </si>
  <si>
    <t>STA</t>
  </si>
  <si>
    <t>1</t>
  </si>
  <si>
    <t>{2ade25ae-a8b3-4853-a58b-1c4b268092b2}</t>
  </si>
  <si>
    <t>02</t>
  </si>
  <si>
    <t>Fasáda</t>
  </si>
  <si>
    <t>{57c532fd-c337-4053-8e36-e04cbdb59c03}</t>
  </si>
  <si>
    <t>03</t>
  </si>
  <si>
    <t>Lešení</t>
  </si>
  <si>
    <t>{dd26a5f0-aadd-4630-81fd-5c5f61385dbc}</t>
  </si>
  <si>
    <t>04</t>
  </si>
  <si>
    <t>Dešťová kanalizace</t>
  </si>
  <si>
    <t>{e7c392a1-9cb2-4210-8ce9-67b0efa915ec}</t>
  </si>
  <si>
    <t>05</t>
  </si>
  <si>
    <t>Hromosvod</t>
  </si>
  <si>
    <t>{3c0b3c80-4c1a-44ee-abbd-8a5a0fbb7064}</t>
  </si>
  <si>
    <t>06</t>
  </si>
  <si>
    <t>Vedlejší náklady</t>
  </si>
  <si>
    <t>{629cd404-e639-48db-b8ee-500c8d190d05}</t>
  </si>
  <si>
    <t>KRYCÍ LIST SOUPISU PRACÍ</t>
  </si>
  <si>
    <t>Objekt:</t>
  </si>
  <si>
    <t>01 - Střecha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</si>
  <si>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</si>
  <si>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</si>
  <si>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</si>
  <si>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</si>
  <si>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</si>
  <si>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</si>
  <si>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</si>
  <si>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</si>
  <si>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95 - Různé dokončovací konstrukce a práce pozemních staveb</t>
  </si>
  <si>
    <t xml:space="preserve">    96 - Bourání konstrukcí</t>
  </si>
  <si>
    <t xml:space="preserve">    97 - Prorážení otvorů a ostatní bourací práce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</si>
  <si>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</si>
  <si>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</si>
  <si>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</si>
  <si>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</si>
  <si>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</si>
  <si>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</si>
  <si>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</si>
  <si>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</si>
  <si>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</si>
  <si>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</si>
  <si>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</si>
  <si>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771 - Podlahy z dlaždic</t>
  </si>
  <si>
    <t xml:space="preserve">    DEM - Demontáže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</si>
  <si>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</si>
  <si>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</si>
  <si>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</si>
  <si>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</si>
  <si>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</si>
  <si>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</si>
  <si>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</si>
  <si>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</si>
  <si>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</si>
  <si>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</si>
  <si>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</si>
  <si>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</si>
  <si>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</si>
  <si>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</si>
  <si>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</si>
  <si>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</si>
  <si>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</si>
  <si>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</si>
  <si>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</si>
  <si>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319201321</t>
  </si>
  <si>
    <t>Vyrovnání nerovného povrchu zdiva tl do 30 mm maltou</t>
  </si>
  <si>
    <t>m2</t>
  </si>
  <si>
    <t>CS ÚRS 2024 01</t>
  </si>
  <si>
    <t>4</t>
  </si>
  <si>
    <t>2</t>
  </si>
  <si>
    <t>426376518</t>
  </si>
  <si>
    <t>VV</t>
  </si>
  <si>
    <t>detail 3 - 30% plochy</t>
  </si>
  <si>
    <t>1,30*32,30*0,30</t>
  </si>
  <si>
    <t>detail 5 - 30% plochy</t>
  </si>
  <si>
    <t>1,30*53,50*0,30</t>
  </si>
  <si>
    <t>detail 9 - 30% plochy</t>
  </si>
  <si>
    <t>0,8*24*0,30</t>
  </si>
  <si>
    <t>detail 20</t>
  </si>
  <si>
    <t>atika střechy S4 - 20% plochy</t>
  </si>
  <si>
    <t>(0,20*3*6,60+0,04)*0,20</t>
  </si>
  <si>
    <t>detail 21+23</t>
  </si>
  <si>
    <t>římsa - 20%</t>
  </si>
  <si>
    <t>0,20*7,35*0,20</t>
  </si>
  <si>
    <t>Součet</t>
  </si>
  <si>
    <t>312311951</t>
  </si>
  <si>
    <t>Výplňová zeď z betonu prostého tř. C 20/25</t>
  </si>
  <si>
    <t>m3</t>
  </si>
  <si>
    <t>-1547088531</t>
  </si>
  <si>
    <t>nabetonování atiky</t>
  </si>
  <si>
    <t>detail 10</t>
  </si>
  <si>
    <t>0,35*16*0,10</t>
  </si>
  <si>
    <t>detail 26</t>
  </si>
  <si>
    <t>0,20*0,25*5,0</t>
  </si>
  <si>
    <t>311351311</t>
  </si>
  <si>
    <t>Zřízení jednostranného bednění nosných nadzákladových zdí</t>
  </si>
  <si>
    <t>1289446915</t>
  </si>
  <si>
    <t>0,10*2*16</t>
  </si>
  <si>
    <t>0,25*2*5</t>
  </si>
  <si>
    <t>311351312</t>
  </si>
  <si>
    <t>Odstranění jednostranného bednění nosných nadzákladových zdí</t>
  </si>
  <si>
    <t>1300061247</t>
  </si>
  <si>
    <t>6</t>
  </si>
  <si>
    <t>Úpravy povrchů, podlahy a osazování výplní</t>
  </si>
  <si>
    <t>5</t>
  </si>
  <si>
    <t>6200000R1</t>
  </si>
  <si>
    <t>Výplň spáry polyuretanovým tmelem</t>
  </si>
  <si>
    <t>m</t>
  </si>
  <si>
    <t>1185784069</t>
  </si>
  <si>
    <t>detail 6</t>
  </si>
  <si>
    <t>20</t>
  </si>
  <si>
    <t>detail 8</t>
  </si>
  <si>
    <t>38</t>
  </si>
  <si>
    <t>detail 13</t>
  </si>
  <si>
    <t>1,3</t>
  </si>
  <si>
    <t>6200000R2</t>
  </si>
  <si>
    <t xml:space="preserve">Vyspravení povrchu komína č.3 </t>
  </si>
  <si>
    <t>1257639624</t>
  </si>
  <si>
    <t>P</t>
  </si>
  <si>
    <t>Poznámka k položce:_x000d_
viz v.č.02_x000d_
_x000d_
- osekání omítky 20%_x000d_
- výměna cihel cca 0,8m3_x000d_
- správková malta 20%_x000d_
- tlaková voda 100%_x000d_
- venkovní štuk + venkovní malba 20%</t>
  </si>
  <si>
    <t>1,05*2,455+2,0*(1,05*2+2,455*2)</t>
  </si>
  <si>
    <t>7</t>
  </si>
  <si>
    <t>6222520R1</t>
  </si>
  <si>
    <t>Připojovací plastový profil pro oplechování - montáž a dodávka</t>
  </si>
  <si>
    <t>-1057297602</t>
  </si>
  <si>
    <t>připojovací plastový profil pro oplechování</t>
  </si>
  <si>
    <t>detail 9</t>
  </si>
  <si>
    <t>24</t>
  </si>
  <si>
    <t>16</t>
  </si>
  <si>
    <t>detail 16</t>
  </si>
  <si>
    <t>3,9</t>
  </si>
  <si>
    <t>detail 19</t>
  </si>
  <si>
    <t>14</t>
  </si>
  <si>
    <t>detail 22</t>
  </si>
  <si>
    <t>detail 29</t>
  </si>
  <si>
    <t>8,5</t>
  </si>
  <si>
    <t>8</t>
  </si>
  <si>
    <t>622211041</t>
  </si>
  <si>
    <t>Montáž kontaktního zateplení vnějších stěn lepením a mechanickým kotvením polystyrénových desek do betonu a zdiva tl přes 160 do 200 mm</t>
  </si>
  <si>
    <t>-1003481713</t>
  </si>
  <si>
    <t>detail 25</t>
  </si>
  <si>
    <t>0,155*3,6</t>
  </si>
  <si>
    <t>9</t>
  </si>
  <si>
    <t>M</t>
  </si>
  <si>
    <t>28376450</t>
  </si>
  <si>
    <t>deska XPS hrana polodrážková a hladký povrch 300kPA λ=0,035 tl 180mm</t>
  </si>
  <si>
    <t>-1151177926</t>
  </si>
  <si>
    <t>0,56*1,05 'Přepočtené koeficientem množství</t>
  </si>
  <si>
    <t>10</t>
  </si>
  <si>
    <t>621231101</t>
  </si>
  <si>
    <t>Montáž kontaktního zateplení vnějších podhledů lepením a mechanickým kotvením desek z fenolické pěny tl do 40 mm</t>
  </si>
  <si>
    <t>1759946701</t>
  </si>
  <si>
    <t>1,5*16</t>
  </si>
  <si>
    <t>detail 21 + 23</t>
  </si>
  <si>
    <t>(0,35+0,20)*7,35</t>
  </si>
  <si>
    <t>11</t>
  </si>
  <si>
    <t>28376802</t>
  </si>
  <si>
    <t>deska fenolická tepelně izolační fasádní λ=0,021 tl 40mm</t>
  </si>
  <si>
    <t>-1544853646</t>
  </si>
  <si>
    <t>28,04*1,05+0,56</t>
  </si>
  <si>
    <t>622151011</t>
  </si>
  <si>
    <t>Penetrační silikátový nátěr vnějších pastovitých tenkovrstvých omítek stěn</t>
  </si>
  <si>
    <t>868985558</t>
  </si>
  <si>
    <t>13</t>
  </si>
  <si>
    <t>622521022</t>
  </si>
  <si>
    <t>Tenkovrstvá silikátová zatíraná omítka zrnitost 2,0 mm vnějších stěn</t>
  </si>
  <si>
    <t>-1384307754</t>
  </si>
  <si>
    <t>622252002</t>
  </si>
  <si>
    <t>Montáž profilů kontaktního zateplení lepených</t>
  </si>
  <si>
    <t>1604237948</t>
  </si>
  <si>
    <t>rohová lišta</t>
  </si>
  <si>
    <t>7,35</t>
  </si>
  <si>
    <t>15</t>
  </si>
  <si>
    <t>59051486</t>
  </si>
  <si>
    <t>profil rohový PVC 15x15mm s výztužnou tkaninou š 100mm pro ETICS</t>
  </si>
  <si>
    <t>-1066591801</t>
  </si>
  <si>
    <t>631311115</t>
  </si>
  <si>
    <t>Mazanina tl přes 50 do 80 mm z betonu prostého bez zvýšených nároků na prostředí tř. C 20/25</t>
  </si>
  <si>
    <t>-1634338751</t>
  </si>
  <si>
    <t>střecha terasy - skladba S5</t>
  </si>
  <si>
    <t>spádová vrstva 40-90mm</t>
  </si>
  <si>
    <t>13*(0,04+0,09)/2</t>
  </si>
  <si>
    <t>roznášecí vrstva 60mm</t>
  </si>
  <si>
    <t>13*0,06</t>
  </si>
  <si>
    <t>17</t>
  </si>
  <si>
    <t>631319171</t>
  </si>
  <si>
    <t>Příplatek k mazanině tl přes 50 do 80 mm za stržení povrchu spodní vrstvy před vložením výztuže</t>
  </si>
  <si>
    <t>-782608297</t>
  </si>
  <si>
    <t>18</t>
  </si>
  <si>
    <t>631351101</t>
  </si>
  <si>
    <t>Zřízení bednění rýh a hran v podlahách</t>
  </si>
  <si>
    <t>976180295</t>
  </si>
  <si>
    <t>0,1*2*(2,3*2+5,5)</t>
  </si>
  <si>
    <t>19</t>
  </si>
  <si>
    <t>631351102</t>
  </si>
  <si>
    <t>Odstranění bednění rýh a hran v podlahách</t>
  </si>
  <si>
    <t>-1124022903</t>
  </si>
  <si>
    <t>631362021</t>
  </si>
  <si>
    <t>Výztuž mazanin svařovanými sítěmi Kari</t>
  </si>
  <si>
    <t>t</t>
  </si>
  <si>
    <t>1178088960</t>
  </si>
  <si>
    <t>síť Q188</t>
  </si>
  <si>
    <t>3,01*13/1000</t>
  </si>
  <si>
    <t>6390000R1</t>
  </si>
  <si>
    <t>Očištění povrchu stropního panelu</t>
  </si>
  <si>
    <t>604989612</t>
  </si>
  <si>
    <t>skladba střechy S4</t>
  </si>
  <si>
    <t>43</t>
  </si>
  <si>
    <t>22</t>
  </si>
  <si>
    <t>632451032</t>
  </si>
  <si>
    <t>Vyrovnávací potěr tl přes 20 do 30 mm z MC 15 provedený v ploše</t>
  </si>
  <si>
    <t>1319659914</t>
  </si>
  <si>
    <t>23</t>
  </si>
  <si>
    <t>634111113</t>
  </si>
  <si>
    <t>Obvodová dilatace pružnou těsnicí páskou mezi stěnou a mazaninou nebo potěrem v 80 mm</t>
  </si>
  <si>
    <t>775770267</t>
  </si>
  <si>
    <t>3,6</t>
  </si>
  <si>
    <t>95</t>
  </si>
  <si>
    <t>Různé dokončovací konstrukce a práce pozemních staveb</t>
  </si>
  <si>
    <t>953943121</t>
  </si>
  <si>
    <t>Osazování výrobků do 1 kg/kus do betonu</t>
  </si>
  <si>
    <t>kus</t>
  </si>
  <si>
    <t>-1076276862</t>
  </si>
  <si>
    <t>kotvení - trn 10 pro kotvení nabetonování atiky</t>
  </si>
  <si>
    <t>32</t>
  </si>
  <si>
    <t>25</t>
  </si>
  <si>
    <t>1300000R1</t>
  </si>
  <si>
    <t>Trn z betonářské výztuže pr.10 pro kotvení nabetonování atiky</t>
  </si>
  <si>
    <t>1133297027</t>
  </si>
  <si>
    <t>26</t>
  </si>
  <si>
    <t>953961112</t>
  </si>
  <si>
    <t>Kotva chemickým tmelem M 10 hl 90 mm do betonu, ŽB nebo kamene s vyvrtáním otvoru</t>
  </si>
  <si>
    <t>-867317254</t>
  </si>
  <si>
    <t>27</t>
  </si>
  <si>
    <t>953731114</t>
  </si>
  <si>
    <t>Odvětrání svislé troubami plastovými DN přes 110 do 140 mm ve stropních prostupech včetně obetonování</t>
  </si>
  <si>
    <t>2019931517</t>
  </si>
  <si>
    <t>u ubouraných komínů 1,2</t>
  </si>
  <si>
    <t>0,5+0,5</t>
  </si>
  <si>
    <t>28</t>
  </si>
  <si>
    <t>953961113</t>
  </si>
  <si>
    <t>Kotva chemickým tmelem M 12 hl 110 mm do betonu, ŽB nebo kamene s vyvrtáním otvoru</t>
  </si>
  <si>
    <t>938830571</t>
  </si>
  <si>
    <t>pro prvek Z1</t>
  </si>
  <si>
    <t>29</t>
  </si>
  <si>
    <t>953965122</t>
  </si>
  <si>
    <t>Kotevní šroub pro chemické kotvy M 12 dl 220 mm</t>
  </si>
  <si>
    <t>-1681215189</t>
  </si>
  <si>
    <t>96</t>
  </si>
  <si>
    <t>Bourání konstrukcí</t>
  </si>
  <si>
    <t>30</t>
  </si>
  <si>
    <t>962032641</t>
  </si>
  <si>
    <t>Bourání zdiva komínového z cihel z cihel pálených, šamotových nebo vápenopískových na MC</t>
  </si>
  <si>
    <t>-579241586</t>
  </si>
  <si>
    <t>komín č.1</t>
  </si>
  <si>
    <t>1,95*(1*0,9+0,5*0,3)</t>
  </si>
  <si>
    <t>komín č.2</t>
  </si>
  <si>
    <t>1,95*1,0*0,5</t>
  </si>
  <si>
    <t>31</t>
  </si>
  <si>
    <t>965042241</t>
  </si>
  <si>
    <t>Bourání podkladů pod dlažby nebo mazanin betonových nebo z litého asfaltu tl přes 100 mm pl přes 4 m2</t>
  </si>
  <si>
    <t>-2090343413</t>
  </si>
  <si>
    <t>13*0,20</t>
  </si>
  <si>
    <t>97</t>
  </si>
  <si>
    <t>Prorážení otvorů a ostatní bourací práce</t>
  </si>
  <si>
    <t>978015331</t>
  </si>
  <si>
    <t>Otlučení (osekání) vnější vápenné nebo vápenocementové omítky stupně členitosti 1 a 2 v rozsahu přes 10 do 20 %</t>
  </si>
  <si>
    <t>408793880</t>
  </si>
  <si>
    <t>atika střechy S4</t>
  </si>
  <si>
    <t>0,20*3*6,60+0,04</t>
  </si>
  <si>
    <t>římsa</t>
  </si>
  <si>
    <t>0,20*7,35</t>
  </si>
  <si>
    <t>33</t>
  </si>
  <si>
    <t>978015341</t>
  </si>
  <si>
    <t>Otlučení (osekání) vnější vápenné nebo vápenocementové omítky stupně členitosti 1 a 2 v rozsahu přes 20 do 30 %</t>
  </si>
  <si>
    <t>-518883247</t>
  </si>
  <si>
    <t>detail 3</t>
  </si>
  <si>
    <t>1,30*32,30</t>
  </si>
  <si>
    <t>detail 5</t>
  </si>
  <si>
    <t>1,30*53,50</t>
  </si>
  <si>
    <t>0,8*24</t>
  </si>
  <si>
    <t>34</t>
  </si>
  <si>
    <t>978015391</t>
  </si>
  <si>
    <t>Otlučení (osekání) vnější vápenné nebo vápenocementové omítky stupně členitosti 1 a 2 v rozsahu přes 80 do 100 %</t>
  </si>
  <si>
    <t>-148295382</t>
  </si>
  <si>
    <t>pro napojení na svislou část komínu a stěny</t>
  </si>
  <si>
    <t>0,1*(1,3+3,5)</t>
  </si>
  <si>
    <t>997</t>
  </si>
  <si>
    <t>Přesun sutě</t>
  </si>
  <si>
    <t>35</t>
  </si>
  <si>
    <t>997013114</t>
  </si>
  <si>
    <t>Vnitrostaveništní doprava suti a vybouraných hmot pro budovy v přes 12 do 15 m</t>
  </si>
  <si>
    <t>-1685458858</t>
  </si>
  <si>
    <t>36</t>
  </si>
  <si>
    <t>997013501</t>
  </si>
  <si>
    <t>Odvoz suti a vybouraných hmot na skládku nebo meziskládku do 1 km se složením</t>
  </si>
  <si>
    <t>-1565442909</t>
  </si>
  <si>
    <t>37</t>
  </si>
  <si>
    <t>997013509</t>
  </si>
  <si>
    <t>Příplatek k odvozu suti a vybouraných hmot na skládku ZKD 1 km přes 1 km</t>
  </si>
  <si>
    <t>2085902147</t>
  </si>
  <si>
    <t>32,34*19</t>
  </si>
  <si>
    <t>997013631</t>
  </si>
  <si>
    <t>Poplatek za uložení na skládce (skládkovné) stavebního odpadu směsného kód odpadu 17 09 04</t>
  </si>
  <si>
    <t>-1804585328</t>
  </si>
  <si>
    <t>998</t>
  </si>
  <si>
    <t>Přesun hmot</t>
  </si>
  <si>
    <t>39</t>
  </si>
  <si>
    <t>998011003</t>
  </si>
  <si>
    <t>Přesun hmot pro budovy zděné v přes 12 do 24 m</t>
  </si>
  <si>
    <t>1937158932</t>
  </si>
  <si>
    <t>PSV</t>
  </si>
  <si>
    <t>Práce a dodávky PSV</t>
  </si>
  <si>
    <t>711</t>
  </si>
  <si>
    <t>Izolace proti vodě, vlhkosti a plynům</t>
  </si>
  <si>
    <t>40</t>
  </si>
  <si>
    <t>711161122</t>
  </si>
  <si>
    <t>Izolace proti zemní vlhkosti nopovou fólií s textilií vodorovná, nopek v 8,0 mm, tl do 0,6 mm</t>
  </si>
  <si>
    <t>-563324829</t>
  </si>
  <si>
    <t>41</t>
  </si>
  <si>
    <t>711493112</t>
  </si>
  <si>
    <t>Izolace proti podpovrchové a tlakové vodě vodorovná těsnicí stěrkou jednosložkovou na bázi cementu</t>
  </si>
  <si>
    <t>345081207</t>
  </si>
  <si>
    <t>712</t>
  </si>
  <si>
    <t>Povlakové krytiny</t>
  </si>
  <si>
    <t>42</t>
  </si>
  <si>
    <t>7120000R1</t>
  </si>
  <si>
    <t>Asfaltová lepenka pod plechovou krytinu a klempířské prvky - dodávka a montáž vč.ukotvení</t>
  </si>
  <si>
    <t>1212927577</t>
  </si>
  <si>
    <t>výměra dle projektanta</t>
  </si>
  <si>
    <t xml:space="preserve">skladba střechy S1 </t>
  </si>
  <si>
    <t>630+80</t>
  </si>
  <si>
    <t>skladba střechy S2</t>
  </si>
  <si>
    <t>94</t>
  </si>
  <si>
    <t>skladba střechy S3</t>
  </si>
  <si>
    <t>detail 1 - větrání hřebene</t>
  </si>
  <si>
    <t>0,50*43</t>
  </si>
  <si>
    <t>detail 6,7,8</t>
  </si>
  <si>
    <t>1,0*20+1,0*11,5+0,8*38+0,10</t>
  </si>
  <si>
    <t>detail 28</t>
  </si>
  <si>
    <t>0,4*2,3+0,58</t>
  </si>
  <si>
    <t>712311101</t>
  </si>
  <si>
    <t>Provedení povlakové krytiny střech do 10° za studena lakem penetračním nebo asfaltovým</t>
  </si>
  <si>
    <t>-626248585</t>
  </si>
  <si>
    <t xml:space="preserve">skladba střechy S4 </t>
  </si>
  <si>
    <t>43*2</t>
  </si>
  <si>
    <t>skladba střechy S5</t>
  </si>
  <si>
    <t>44</t>
  </si>
  <si>
    <t>11163150</t>
  </si>
  <si>
    <t>lak penetrační asfaltový</t>
  </si>
  <si>
    <t>728460370</t>
  </si>
  <si>
    <t>Poznámka k položce:_x000d_
Spotřeba 0,3-0,4kg/m2</t>
  </si>
  <si>
    <t>99*0,00032</t>
  </si>
  <si>
    <t>45</t>
  </si>
  <si>
    <t>712331101</t>
  </si>
  <si>
    <t>Provedení povlakové krytiny střech do 10° podkladní vrstvy pásy na sucho AIP nebo NAIP</t>
  </si>
  <si>
    <t>-1991948818</t>
  </si>
  <si>
    <t>podkladní asfalt.pás</t>
  </si>
  <si>
    <t>46</t>
  </si>
  <si>
    <t>62811120</t>
  </si>
  <si>
    <t>asfaltový pás separační bez krycí vrstvy (impregnovaná vložka), typu A</t>
  </si>
  <si>
    <t>-108331546</t>
  </si>
  <si>
    <t>13*1,165+0,85</t>
  </si>
  <si>
    <t>47</t>
  </si>
  <si>
    <t>712331111</t>
  </si>
  <si>
    <t>Provedení povlakové krytiny střech do 10° podkladní vrstvy pásy na sucho samolepící</t>
  </si>
  <si>
    <t>-364181681</t>
  </si>
  <si>
    <t>srovnatelně pro parozábranu</t>
  </si>
  <si>
    <t>skladba střechy S4 vč.přetažení přes atiku</t>
  </si>
  <si>
    <t>43+0,5*6,6+0,7</t>
  </si>
  <si>
    <t>skladba střechy S6 vč.vytažení na atiku</t>
  </si>
  <si>
    <t>parozábrana</t>
  </si>
  <si>
    <t>39+6</t>
  </si>
  <si>
    <t>48</t>
  </si>
  <si>
    <t>712631111</t>
  </si>
  <si>
    <t>Provedení povlakové krytiny střech přes 30° podkladní vrstvy pásy na sucho samolepící</t>
  </si>
  <si>
    <t>1745588231</t>
  </si>
  <si>
    <t>skladba střechy S1</t>
  </si>
  <si>
    <t>80</t>
  </si>
  <si>
    <t>detail 6 + 7 + 8</t>
  </si>
  <si>
    <t>1,0*20+1,0*11,5+0,80*38+0,10</t>
  </si>
  <si>
    <t>49</t>
  </si>
  <si>
    <t>62856001</t>
  </si>
  <si>
    <t>pás asfaltový samolepicí modifikovaný SBS s vložkou z hliníkové fólie s textilií se spalitelnou fólií nebo jemnozrnným minerálním posypem nebo textilií na horním povrchu tl 2,2mm</t>
  </si>
  <si>
    <t>1281311009</t>
  </si>
  <si>
    <t>(139+852)*1,15+0,35</t>
  </si>
  <si>
    <t>50</t>
  </si>
  <si>
    <t>712363001</t>
  </si>
  <si>
    <t>Provedení povlakové krytiny střech do 10° termoplastickou fólií PVC rozvinutím a natažením v ploše</t>
  </si>
  <si>
    <t>-1966059226</t>
  </si>
  <si>
    <t>PVC tl.1,5mm</t>
  </si>
  <si>
    <t>skladba střechy S4 vč.vytažení a přetažení přes atiku</t>
  </si>
  <si>
    <t>5,89*2,29+5,685*2,445+6,865*2,19</t>
  </si>
  <si>
    <t>0,20*(8,7+6,0)+0,50*6,60+0,34</t>
  </si>
  <si>
    <t>PVC tl.2mm</t>
  </si>
  <si>
    <t>51</t>
  </si>
  <si>
    <t>712363003</t>
  </si>
  <si>
    <t>Provedení povlakové krytina střech do 10° spoj 2 pásů fólií PVC horkovzdušným navařením</t>
  </si>
  <si>
    <t>-1869217284</t>
  </si>
  <si>
    <t>52</t>
  </si>
  <si>
    <t>28322012</t>
  </si>
  <si>
    <t>fólie hydroizolační střešní mPVC mechanicky kotvená šedá tl 1,5mm</t>
  </si>
  <si>
    <t>459735805</t>
  </si>
  <si>
    <t>výměra dle 712363001</t>
  </si>
  <si>
    <t>94*1,165+0,49</t>
  </si>
  <si>
    <t>53</t>
  </si>
  <si>
    <t>28322000</t>
  </si>
  <si>
    <t>fólie hydroizolační střešní mPVC mechanicky kotvená šedá tl 2,0mm</t>
  </si>
  <si>
    <t>427081856</t>
  </si>
  <si>
    <t>54</t>
  </si>
  <si>
    <t>7123600R1</t>
  </si>
  <si>
    <t>Příplatek na fólii pro zpracování detailů, rohových tvarovek, prefa dílců apod.</t>
  </si>
  <si>
    <t>kpl</t>
  </si>
  <si>
    <t>-1450954332</t>
  </si>
  <si>
    <t>55</t>
  </si>
  <si>
    <t>7123631R1</t>
  </si>
  <si>
    <t>Provedení povlakové krytiny střech do 10° ukotvení fólie mechanickými kotvami</t>
  </si>
  <si>
    <t>-2010931739</t>
  </si>
  <si>
    <t>skladba střechy S4 + S5 + S6</t>
  </si>
  <si>
    <t>(43+13+39)*6</t>
  </si>
  <si>
    <t>56</t>
  </si>
  <si>
    <t>590513R1</t>
  </si>
  <si>
    <t>Mechanické kotvy pro ukotvení střešní mPVC fólie</t>
  </si>
  <si>
    <t>1424425703</t>
  </si>
  <si>
    <t>57</t>
  </si>
  <si>
    <t>712363352</t>
  </si>
  <si>
    <t>Povlakové krytiny střech do 10° z tvarovaných poplastovaných lišt délky 2 m koutová lišta vnitřní rš 100 mm</t>
  </si>
  <si>
    <t>-826195268</t>
  </si>
  <si>
    <t>58</t>
  </si>
  <si>
    <t>712363356</t>
  </si>
  <si>
    <t>Povlakové krytiny střech do 10° z tvarovaných poplastovaných lišt délky 2 m okapnice široká rš 200 mm</t>
  </si>
  <si>
    <t>1642096066</t>
  </si>
  <si>
    <t>prvek K18 + K21</t>
  </si>
  <si>
    <t>7+14+7,5+5+2,3</t>
  </si>
  <si>
    <t>59</t>
  </si>
  <si>
    <t>712363357</t>
  </si>
  <si>
    <t>Povlakové krytiny střech do 10° z tvarovaných poplastovaných lišt délky 2 m okapnice široká rš 250 mm</t>
  </si>
  <si>
    <t>-158200031</t>
  </si>
  <si>
    <t>prvek K19 + K20</t>
  </si>
  <si>
    <t>7+5+2,3+7,5+5+2,3</t>
  </si>
  <si>
    <t>60</t>
  </si>
  <si>
    <t>712363367</t>
  </si>
  <si>
    <t>Povlakové krytiny střech do 10° z tvarovaných poplastovaných lišt délky 2 m dilatační lišta rš 300 mm</t>
  </si>
  <si>
    <t>-1451695954</t>
  </si>
  <si>
    <t>prvek K22</t>
  </si>
  <si>
    <t>22,5+8,5+2,8</t>
  </si>
  <si>
    <t>61</t>
  </si>
  <si>
    <t>712391172</t>
  </si>
  <si>
    <t>Provedení povlakové krytiny střech do 10° ochranné textilní vrstvy</t>
  </si>
  <si>
    <t>-618207875</t>
  </si>
  <si>
    <t>skladba střechy S4 vč.vytažení</t>
  </si>
  <si>
    <t>výměra dle pol.712363001</t>
  </si>
  <si>
    <t>13*2</t>
  </si>
  <si>
    <t>62</t>
  </si>
  <si>
    <t>69311060</t>
  </si>
  <si>
    <t>geotextilie netkaná separační, ochranná, filtrační, drenážní PP 200g/m2</t>
  </si>
  <si>
    <t>-564131110</t>
  </si>
  <si>
    <t xml:space="preserve">skladba střechy S4 vč.vytažení +S5 +  S6 vč.vytažení</t>
  </si>
  <si>
    <t>120*1,05</t>
  </si>
  <si>
    <t>63</t>
  </si>
  <si>
    <t>7121400R1</t>
  </si>
  <si>
    <t>Natavení modifikovaného pásu na stávající krytiny - montáž a dodávka</t>
  </si>
  <si>
    <t>95308245</t>
  </si>
  <si>
    <t>detail 12</t>
  </si>
  <si>
    <t>0,8*2,2</t>
  </si>
  <si>
    <t>64</t>
  </si>
  <si>
    <t>998712103</t>
  </si>
  <si>
    <t>Přesun hmot tonážní pro krytiny povlakové v objektech v přes 12 do 24 m</t>
  </si>
  <si>
    <t>149045331</t>
  </si>
  <si>
    <t>713</t>
  </si>
  <si>
    <t>Izolace tepelné</t>
  </si>
  <si>
    <t>65</t>
  </si>
  <si>
    <t>713141131</t>
  </si>
  <si>
    <t>Montáž izolace tepelné střech plochých lepené za studena plně 1 vrstva rohoží, pásů, dílců, desek</t>
  </si>
  <si>
    <t>-1218018258</t>
  </si>
  <si>
    <t>skladba střechy S6</t>
  </si>
  <si>
    <t>66</t>
  </si>
  <si>
    <t>28375915</t>
  </si>
  <si>
    <t>deska EPS 150 pro konstrukce s vysokým zatížením λ=0,035 tl 120mm</t>
  </si>
  <si>
    <t>1887076362</t>
  </si>
  <si>
    <t>13*1,05+0,35</t>
  </si>
  <si>
    <t>67</t>
  </si>
  <si>
    <t>28375990</t>
  </si>
  <si>
    <t>deska EPS 150 pro konstrukce s vysokým zatížením λ=0,035 tl 140mm</t>
  </si>
  <si>
    <t>-1953188200</t>
  </si>
  <si>
    <t>výměra dle pol.713141131</t>
  </si>
  <si>
    <t>82*1,05+0,9</t>
  </si>
  <si>
    <t>68</t>
  </si>
  <si>
    <t>713151111</t>
  </si>
  <si>
    <t>Montáž izolace tepelné střech šikmých kladené volně mezi krokve rohoží, pásů, desek</t>
  </si>
  <si>
    <t>1765256384</t>
  </si>
  <si>
    <t>2x tl.120mm</t>
  </si>
  <si>
    <t>710*2</t>
  </si>
  <si>
    <t>tl.100</t>
  </si>
  <si>
    <t>34,50</t>
  </si>
  <si>
    <t>tl.100mm</t>
  </si>
  <si>
    <t>0,50*32,30</t>
  </si>
  <si>
    <t>detail 4</t>
  </si>
  <si>
    <t>tl.120mm</t>
  </si>
  <si>
    <t>0,60*55</t>
  </si>
  <si>
    <t>0,50*53,50</t>
  </si>
  <si>
    <t>1,0*20+0,5*11,5+0,30*38-0,15</t>
  </si>
  <si>
    <t>69</t>
  </si>
  <si>
    <t>7131512R1</t>
  </si>
  <si>
    <t>Montáž izolace tepelné střech šikmých přikotvené tl do 200 mm</t>
  </si>
  <si>
    <t>527234979</t>
  </si>
  <si>
    <t>Poznámka k položce:_x000d_
přikotvení hmoždinkami</t>
  </si>
  <si>
    <t>2x tl.100mm</t>
  </si>
  <si>
    <t>1,0*2*32,30</t>
  </si>
  <si>
    <t>0,70*2*53,50</t>
  </si>
  <si>
    <t>2xtl.100mm</t>
  </si>
  <si>
    <t>0,8*2*24</t>
  </si>
  <si>
    <t>70</t>
  </si>
  <si>
    <t>63148155</t>
  </si>
  <si>
    <t>deska tepelně izolační minerální univerzální λ=0,035 tl 120mm</t>
  </si>
  <si>
    <t>-2067736767</t>
  </si>
  <si>
    <t>(1420+33+37)*1,02+0,2</t>
  </si>
  <si>
    <t>71</t>
  </si>
  <si>
    <t>63148154</t>
  </si>
  <si>
    <t>deska tepelně izolační minerální univerzální λ=0,035 tl 100mm</t>
  </si>
  <si>
    <t>462411005</t>
  </si>
  <si>
    <t>(34,5+16,15+26,75+177,9)*1,02+0,59</t>
  </si>
  <si>
    <t>72</t>
  </si>
  <si>
    <t>7131500R1</t>
  </si>
  <si>
    <t>Montáž difúzní fólie kontaktní</t>
  </si>
  <si>
    <t>683191812</t>
  </si>
  <si>
    <t>1,0*20+0,5*11,5+0,80*38-0,15</t>
  </si>
  <si>
    <t>73</t>
  </si>
  <si>
    <t>28329035</t>
  </si>
  <si>
    <t>fólie kontaktní difuzně propustná pro doplňkovou hydroizolační vrstvu, třívrstvá mikroporézní PP 130-135g/m2 s integrovanou samolepící páskou</t>
  </si>
  <si>
    <t>171828935</t>
  </si>
  <si>
    <t>894*1,20</t>
  </si>
  <si>
    <t>74</t>
  </si>
  <si>
    <t>7131400R1</t>
  </si>
  <si>
    <t>Tepelná izolace XPS tl.40-60mm pro detaily - montáž a dodávka</t>
  </si>
  <si>
    <t>-1843249097</t>
  </si>
  <si>
    <t>0,30*6,60+0,02</t>
  </si>
  <si>
    <t>srovnatelně pro detail 17</t>
  </si>
  <si>
    <t>0,3*1,0</t>
  </si>
  <si>
    <t>detail 27</t>
  </si>
  <si>
    <t>0,30*14</t>
  </si>
  <si>
    <t>75</t>
  </si>
  <si>
    <t>7131400R2</t>
  </si>
  <si>
    <t>Tepelná izolace XPS tl.100mm pro detaily - montáž a dodávka</t>
  </si>
  <si>
    <t>1446785925</t>
  </si>
  <si>
    <t>0,30*7,35</t>
  </si>
  <si>
    <t>0,25*2,3</t>
  </si>
  <si>
    <t>76</t>
  </si>
  <si>
    <t>7131400R3</t>
  </si>
  <si>
    <t>Tepelná izolace XPS tl.180mm pro detaily - montáž a dodávka</t>
  </si>
  <si>
    <t>536750787</t>
  </si>
  <si>
    <t>detail 16+19</t>
  </si>
  <si>
    <t>0,17*3,90+0,30*14</t>
  </si>
  <si>
    <t>0,20*14</t>
  </si>
  <si>
    <t>0,20*8,50</t>
  </si>
  <si>
    <t>77</t>
  </si>
  <si>
    <t>7131400R4</t>
  </si>
  <si>
    <t>Tepelná izolace minerální tl.120mm pro detaily - montáž a dodávka</t>
  </si>
  <si>
    <t>1903455213</t>
  </si>
  <si>
    <t>detail 6 + 8</t>
  </si>
  <si>
    <t>0,40*20+0,2*38</t>
  </si>
  <si>
    <t>78</t>
  </si>
  <si>
    <t>7131400R5</t>
  </si>
  <si>
    <t>Tepelná izolace XPS tl.80mm pro detaily - montáž a dodávka</t>
  </si>
  <si>
    <t>-422971442</t>
  </si>
  <si>
    <t>detail 24</t>
  </si>
  <si>
    <t>0,40*5</t>
  </si>
  <si>
    <t>79</t>
  </si>
  <si>
    <t>7131400R6</t>
  </si>
  <si>
    <t>Tepelná izolace XPS tl.120mm pro detaily - montáž a dodávka</t>
  </si>
  <si>
    <t>-1418992624</t>
  </si>
  <si>
    <t>0,30*5</t>
  </si>
  <si>
    <t>998713103</t>
  </si>
  <si>
    <t>Přesun hmot tonážní pro izolace tepelné v objektech v přes 12 do 24 m</t>
  </si>
  <si>
    <t>23425141</t>
  </si>
  <si>
    <t>762</t>
  </si>
  <si>
    <t>Konstrukce tesařské</t>
  </si>
  <si>
    <t>81</t>
  </si>
  <si>
    <t>762083122</t>
  </si>
  <si>
    <t>Impregnace řeziva proti dřevokaznému hmyzu, houbám a plísním máčením třída ohrožení 3 a 4</t>
  </si>
  <si>
    <t>273370616</t>
  </si>
  <si>
    <t xml:space="preserve">řezivo </t>
  </si>
  <si>
    <t>krokve + bednění z prken</t>
  </si>
  <si>
    <t>6,67+13,70</t>
  </si>
  <si>
    <t>82</t>
  </si>
  <si>
    <t>7620800R1</t>
  </si>
  <si>
    <t>Prořez dřevěného bednění v šířce 200mm</t>
  </si>
  <si>
    <t>1333734951</t>
  </si>
  <si>
    <t>detail 3 + 5 + 9 + 10 + 11 + 15</t>
  </si>
  <si>
    <t>32,30+53,50+24+16+26+28,50</t>
  </si>
  <si>
    <t>83</t>
  </si>
  <si>
    <t>7620851R1</t>
  </si>
  <si>
    <t>Úhelník 55x70x70 bez vlisu pozinkovaný - montáž a dodávka</t>
  </si>
  <si>
    <t>-605946939</t>
  </si>
  <si>
    <t>94*2</t>
  </si>
  <si>
    <t>34*2</t>
  </si>
  <si>
    <t>2*53,5</t>
  </si>
  <si>
    <t>detail 11</t>
  </si>
  <si>
    <t>2*26</t>
  </si>
  <si>
    <t>84</t>
  </si>
  <si>
    <t>7620851R2</t>
  </si>
  <si>
    <t>Držák nadkrokevní kovový - montáž a dodávka</t>
  </si>
  <si>
    <t>1122281617</t>
  </si>
  <si>
    <t>Poznámka k položce:_x000d_
včetně přikotvení pozinkovanými vruty</t>
  </si>
  <si>
    <t>pro skladbu střechy S1</t>
  </si>
  <si>
    <t>cca 1,2ks/m2 plochy</t>
  </si>
  <si>
    <t>850</t>
  </si>
  <si>
    <t>85</t>
  </si>
  <si>
    <t>762332141</t>
  </si>
  <si>
    <t>Montáž vázaných kcí krovů pravidelných z hraněného řeziva pl přes 50 do 120 cm2 s ocelovými spojkami</t>
  </si>
  <si>
    <t>463936636</t>
  </si>
  <si>
    <t>skladba střechy S1 - pomocné krokve 60/120</t>
  </si>
  <si>
    <t>710/0,90+0,11</t>
  </si>
  <si>
    <t>příložky ke krokvím 60/120 dl.435mm</t>
  </si>
  <si>
    <t>0,435*120+0,8</t>
  </si>
  <si>
    <t>86</t>
  </si>
  <si>
    <t>60512125</t>
  </si>
  <si>
    <t>hranol stavební řezivo průřezu do 120cm2 do dl 6m</t>
  </si>
  <si>
    <t>-854746019</t>
  </si>
  <si>
    <t>0,06*0,12*842*1,10</t>
  </si>
  <si>
    <t>ztratné 10%</t>
  </si>
  <si>
    <t>87</t>
  </si>
  <si>
    <t>762341044</t>
  </si>
  <si>
    <t>Bednění střech rovných sklon do 60° z desek OSB tl 18 mm na pero a drážku šroubovaných na rošt</t>
  </si>
  <si>
    <t>-415666484</t>
  </si>
  <si>
    <t>88</t>
  </si>
  <si>
    <t>762341046</t>
  </si>
  <si>
    <t>Bednění střech rovných sklon do 60° z desek OSB tl 22 mm na pero a drážku šroubovaných na rošt</t>
  </si>
  <si>
    <t>823090729</t>
  </si>
  <si>
    <t>89</t>
  </si>
  <si>
    <t>762341210</t>
  </si>
  <si>
    <t>Montáž bednění střech rovných a šikmých sklonu do 60° z hrubých prken na sraz tl do 32 mm</t>
  </si>
  <si>
    <t>-1348435653</t>
  </si>
  <si>
    <t>skladba střechy S1 + S2</t>
  </si>
  <si>
    <t xml:space="preserve">předpoklad 50% plochy </t>
  </si>
  <si>
    <t>pro výměnu bednění</t>
  </si>
  <si>
    <t>(710+94)*0,50</t>
  </si>
  <si>
    <t>skladba S6</t>
  </si>
  <si>
    <t>konstrukce větrání hřebene - detail 1</t>
  </si>
  <si>
    <t>0,50*43+0,5</t>
  </si>
  <si>
    <t>90</t>
  </si>
  <si>
    <t>762341610</t>
  </si>
  <si>
    <t>Montáž bednění štítových okapových říms z hrubých prken tl do 32 mm</t>
  </si>
  <si>
    <t>-1450667728</t>
  </si>
  <si>
    <t>detail 2</t>
  </si>
  <si>
    <t>0,20*25</t>
  </si>
  <si>
    <t>0,30*32,30</t>
  </si>
  <si>
    <t>0,20*2*55</t>
  </si>
  <si>
    <t>0,10*53,50</t>
  </si>
  <si>
    <t>0,20*24</t>
  </si>
  <si>
    <t>0,15*16</t>
  </si>
  <si>
    <t>0,15*26</t>
  </si>
  <si>
    <t>91</t>
  </si>
  <si>
    <t>60515111</t>
  </si>
  <si>
    <t>řezivo jehličnaté boční prkno 20-30mm</t>
  </si>
  <si>
    <t>-1382098573</t>
  </si>
  <si>
    <t>402*0,025*1,10</t>
  </si>
  <si>
    <t>39*0,024*1,10</t>
  </si>
  <si>
    <t>22*0,018*1,10</t>
  </si>
  <si>
    <t>53,14*0,020*1,10</t>
  </si>
  <si>
    <t>92</t>
  </si>
  <si>
    <t>762342511</t>
  </si>
  <si>
    <t>Montáž kontralatí na podklad bez tepelné izolace</t>
  </si>
  <si>
    <t>1715430086</t>
  </si>
  <si>
    <t>(630+80)/0,9</t>
  </si>
  <si>
    <t>94/0,9</t>
  </si>
  <si>
    <t>34/0,9+0,89</t>
  </si>
  <si>
    <t>93</t>
  </si>
  <si>
    <t>60514114</t>
  </si>
  <si>
    <t>řezivo jehličnaté lať impregnovaná dl 4 m</t>
  </si>
  <si>
    <t>-695132244</t>
  </si>
  <si>
    <t>pro kontralatě</t>
  </si>
  <si>
    <t>0,04*0,06*932*1,10</t>
  </si>
  <si>
    <t>762395000</t>
  </si>
  <si>
    <t>Spojovací prostředky krovů, bednění, laťování, nadstřešních konstrukcí</t>
  </si>
  <si>
    <t>-50188896</t>
  </si>
  <si>
    <t>krokve vč.příložek</t>
  </si>
  <si>
    <t>0,06*0,12*842</t>
  </si>
  <si>
    <t>bednění z prken</t>
  </si>
  <si>
    <t>402*0,025</t>
  </si>
  <si>
    <t>39*0,024</t>
  </si>
  <si>
    <t>22*0,018</t>
  </si>
  <si>
    <t>53,14*0,020</t>
  </si>
  <si>
    <t>0,04*0,06*932</t>
  </si>
  <si>
    <t>7623613R1</t>
  </si>
  <si>
    <t>Konstrukční a vyrovnávací vrstva pod klempířské prvky (atiky) z desek dřevoštěpkových tl 14 mm</t>
  </si>
  <si>
    <t>-1497604616</t>
  </si>
  <si>
    <t>0,5*2*20</t>
  </si>
  <si>
    <t>detail 7</t>
  </si>
  <si>
    <t>1,0*11,50</t>
  </si>
  <si>
    <t>0,30*38</t>
  </si>
  <si>
    <t>762361312</t>
  </si>
  <si>
    <t>Konstrukční a vyrovnávací vrstva pod klempířské prvky (atiky) z desek dřevoštěpkových tl 22 mm</t>
  </si>
  <si>
    <t>-1139099723</t>
  </si>
  <si>
    <t>0,15*2*32,30</t>
  </si>
  <si>
    <t>0,30*53,50+0,15*2*53,50</t>
  </si>
  <si>
    <t>0,40*24</t>
  </si>
  <si>
    <t>(0,5+0,60)*16</t>
  </si>
  <si>
    <t>(0,60+0,20)*26</t>
  </si>
  <si>
    <t>0,50*2,2</t>
  </si>
  <si>
    <t>0,20*1,3</t>
  </si>
  <si>
    <t>detail 15</t>
  </si>
  <si>
    <t>0,3*28,50+0,07*28,5</t>
  </si>
  <si>
    <t>0,175*3,9+0,17*3,9</t>
  </si>
  <si>
    <t>detail 17</t>
  </si>
  <si>
    <t>(0,5+0,17)*1,0</t>
  </si>
  <si>
    <t>0,3*14</t>
  </si>
  <si>
    <t>0,40*6,60</t>
  </si>
  <si>
    <t>detail 21</t>
  </si>
  <si>
    <t>0,30*7,0</t>
  </si>
  <si>
    <t>detail 23</t>
  </si>
  <si>
    <t>0,30*0,35</t>
  </si>
  <si>
    <t>0,40*5*2</t>
  </si>
  <si>
    <t>0,50*5</t>
  </si>
  <si>
    <t>0,40*14</t>
  </si>
  <si>
    <t>(0,25+0,2*2)*2,3</t>
  </si>
  <si>
    <t>0,20*8,5</t>
  </si>
  <si>
    <t>7623300R1</t>
  </si>
  <si>
    <t>Výměna části původních dřevěných krokví vč.odvozu vyřezaných krokví na placenou skládku, vč.impegnace nových krokví</t>
  </si>
  <si>
    <t>1721651703</t>
  </si>
  <si>
    <t>předpoklad</t>
  </si>
  <si>
    <t>0,10*0,14*100</t>
  </si>
  <si>
    <t>98</t>
  </si>
  <si>
    <t>7623300R2</t>
  </si>
  <si>
    <t>Doplnění dřevěné konstrukce střechy řezivem vč.impregnace</t>
  </si>
  <si>
    <t>885850605</t>
  </si>
  <si>
    <t>zesílení stávajících krokví</t>
  </si>
  <si>
    <t>0,01*34</t>
  </si>
  <si>
    <t>0,04*0,06*0,6*55</t>
  </si>
  <si>
    <t xml:space="preserve">detail  3 + 5 - hranol 60/80 pro vyztužení krovu</t>
  </si>
  <si>
    <t>0,06*0,08*(32,3+53,5)</t>
  </si>
  <si>
    <t>0,12*0,06*0,8*40</t>
  </si>
  <si>
    <t>0,04*0,04*20*4</t>
  </si>
  <si>
    <t>0,015*20</t>
  </si>
  <si>
    <t>0,12*0,06*2*11,5</t>
  </si>
  <si>
    <t>0,04*0,04*1,0*11,5</t>
  </si>
  <si>
    <t>0,015*11,50</t>
  </si>
  <si>
    <t>0,12*0,06*0,30*76</t>
  </si>
  <si>
    <t>0,04*0,04*2*38</t>
  </si>
  <si>
    <t>0,06*0,12*0,25*27</t>
  </si>
  <si>
    <t>0,08*0,12*26</t>
  </si>
  <si>
    <t>detail 16 + 17</t>
  </si>
  <si>
    <t>99</t>
  </si>
  <si>
    <t>7623300R3</t>
  </si>
  <si>
    <t>Dřevěná konstrukce odvětrání hřebene - montáž a dodávka vč.impregnace</t>
  </si>
  <si>
    <t>909556174</t>
  </si>
  <si>
    <t>0,009*43</t>
  </si>
  <si>
    <t>100</t>
  </si>
  <si>
    <t>998762103</t>
  </si>
  <si>
    <t>Přesun hmot tonážní pro kce tesařské v objektech v přes 12 do 24 m</t>
  </si>
  <si>
    <t>-1146168416</t>
  </si>
  <si>
    <t>763</t>
  </si>
  <si>
    <t>Konstrukce suché výstavby</t>
  </si>
  <si>
    <t>101</t>
  </si>
  <si>
    <t>7631300R1</t>
  </si>
  <si>
    <t>Demontáž a montáž a dodávka nového SDK podhledu v interiéru</t>
  </si>
  <si>
    <t>-1661428274</t>
  </si>
  <si>
    <t>v případě poškození podhledu</t>
  </si>
  <si>
    <t>výměra dle TZ</t>
  </si>
  <si>
    <t>764</t>
  </si>
  <si>
    <t>Konstrukce klempířské</t>
  </si>
  <si>
    <t>102</t>
  </si>
  <si>
    <t>764121401</t>
  </si>
  <si>
    <t>Krytina střechy rovné drážkováním ze svitků z Al plechu rš 500 mm sklonu do 30°</t>
  </si>
  <si>
    <t>240658857</t>
  </si>
  <si>
    <t>17+17</t>
  </si>
  <si>
    <t>oplechování hřebene</t>
  </si>
  <si>
    <t>prvek K1</t>
  </si>
  <si>
    <t>0,90*43</t>
  </si>
  <si>
    <t>oplechování hlavy komína 3</t>
  </si>
  <si>
    <t>1,05*2,455</t>
  </si>
  <si>
    <t>103</t>
  </si>
  <si>
    <t>764121403</t>
  </si>
  <si>
    <t>Krytina střechy rovné drážkováním ze svitků z Al plechu rš 500 mm sklonu přes 30 do 60°</t>
  </si>
  <si>
    <t>121051901</t>
  </si>
  <si>
    <t>skladba střechy S1 - vodorovně</t>
  </si>
  <si>
    <t>630</t>
  </si>
  <si>
    <t>104</t>
  </si>
  <si>
    <t>764121405</t>
  </si>
  <si>
    <t>Krytina střechy rovné drážkováním ze svitků z Al plechu rš 500 mm sklonu přes 60°</t>
  </si>
  <si>
    <t>-778126397</t>
  </si>
  <si>
    <t>skladba střechy S1 - svislá</t>
  </si>
  <si>
    <t>navíc pro vikýře</t>
  </si>
  <si>
    <t>0,2*2*2,3+0,08</t>
  </si>
  <si>
    <t>105</t>
  </si>
  <si>
    <t>764021402</t>
  </si>
  <si>
    <t>Podkladní plech z Al plechu rš 200 mm</t>
  </si>
  <si>
    <t>-674517537</t>
  </si>
  <si>
    <t>prvek K5</t>
  </si>
  <si>
    <t>106</t>
  </si>
  <si>
    <t>764021404</t>
  </si>
  <si>
    <t>Podkladní plech z Al plechu rš 330 mm</t>
  </si>
  <si>
    <t>-678764660</t>
  </si>
  <si>
    <t>prvek K3</t>
  </si>
  <si>
    <t>263</t>
  </si>
  <si>
    <t>107</t>
  </si>
  <si>
    <t>764021405</t>
  </si>
  <si>
    <t>Podkladní plech z Al plechu rš 400 mm</t>
  </si>
  <si>
    <t>-196265736</t>
  </si>
  <si>
    <t>prvek K4</t>
  </si>
  <si>
    <t>108</t>
  </si>
  <si>
    <t>764021423</t>
  </si>
  <si>
    <t>Dilatační připojovací lišta z Al plechu včetně tmelení rš 150 mm</t>
  </si>
  <si>
    <t>1667968022</t>
  </si>
  <si>
    <t>prvek K14</t>
  </si>
  <si>
    <t>1,30</t>
  </si>
  <si>
    <t>109</t>
  </si>
  <si>
    <t>764222401</t>
  </si>
  <si>
    <t>Oplechování štítu závětrnou lištou z Al plechu rš 160 mm</t>
  </si>
  <si>
    <t>-4417309</t>
  </si>
  <si>
    <t>prvek K23</t>
  </si>
  <si>
    <t>110</t>
  </si>
  <si>
    <t>764222404</t>
  </si>
  <si>
    <t>Oplechování štítu závětrnou lištou z Al plechu rš 330 mm</t>
  </si>
  <si>
    <t>653856222</t>
  </si>
  <si>
    <t>prvek K11</t>
  </si>
  <si>
    <t>111</t>
  </si>
  <si>
    <t>764222430</t>
  </si>
  <si>
    <t>Oplechování rovné okapové hrany z Al plechu rš 120 mm</t>
  </si>
  <si>
    <t>-389403465</t>
  </si>
  <si>
    <t>prvek K2</t>
  </si>
  <si>
    <t>347</t>
  </si>
  <si>
    <t>112</t>
  </si>
  <si>
    <t>764222433</t>
  </si>
  <si>
    <t>Oplechování rovné okapové hrany z Al plechu rš 250 mm</t>
  </si>
  <si>
    <t>1558980354</t>
  </si>
  <si>
    <t>prvek K12</t>
  </si>
  <si>
    <t>113</t>
  </si>
  <si>
    <t>764222434</t>
  </si>
  <si>
    <t>Oplechování rovné okapové hrany z Al plechu rš 330 mm</t>
  </si>
  <si>
    <t>-459398526</t>
  </si>
  <si>
    <t xml:space="preserve">srovnatelně pro oplechování detail 3 + 5  + 15</t>
  </si>
  <si>
    <t>32,30+53,50+28,50</t>
  </si>
  <si>
    <t>prvek K13</t>
  </si>
  <si>
    <t>1,5</t>
  </si>
  <si>
    <t>114</t>
  </si>
  <si>
    <t>764222435</t>
  </si>
  <si>
    <t>Oplechování rovné okapové hrany z Al plechu rš 400 mm</t>
  </si>
  <si>
    <t>-1057257585</t>
  </si>
  <si>
    <t>srovnatelně pro oplechování detail 9</t>
  </si>
  <si>
    <t>115</t>
  </si>
  <si>
    <t>764222437</t>
  </si>
  <si>
    <t>Oplechování rovné okapové hrany z Al plechu rš 670 mm</t>
  </si>
  <si>
    <t>-1729230513</t>
  </si>
  <si>
    <t>srovnatelně pro oplechování detail 10</t>
  </si>
  <si>
    <t xml:space="preserve">srovnatelně pro oplechování detail  11</t>
  </si>
  <si>
    <t>116</t>
  </si>
  <si>
    <t>764223452</t>
  </si>
  <si>
    <t>Střešní výlez pro krytinu skládanou nebo plechovou z Al plechu</t>
  </si>
  <si>
    <t>897413596</t>
  </si>
  <si>
    <t>117</t>
  </si>
  <si>
    <t>7642200R1</t>
  </si>
  <si>
    <t>Stoupací plošina 250x800mm vč.spojovacího materiálu a držáku - montáž a dodávka</t>
  </si>
  <si>
    <t>1289447935</t>
  </si>
  <si>
    <t>Poznámka k položce:_x000d_
materiál pozinkovaná ocel opatřená barvou</t>
  </si>
  <si>
    <t>118</t>
  </si>
  <si>
    <t>764223456</t>
  </si>
  <si>
    <t>Sněhový zachytávač krytiny z Al plechu průběžný dvoutrubkový</t>
  </si>
  <si>
    <t>1219668658</t>
  </si>
  <si>
    <t>0,8*4+1,0*4+1,2+1,5*5+1,7+2*2+2,5*4+3,0*21+1,7</t>
  </si>
  <si>
    <t>119</t>
  </si>
  <si>
    <t>764224408</t>
  </si>
  <si>
    <t>Oplechování horních ploch a nadezdívek (atik) bez rohů z Al plechu mechanicky kotvené rš 750 mm</t>
  </si>
  <si>
    <t>-609375247</t>
  </si>
  <si>
    <t>prvek K10</t>
  </si>
  <si>
    <t>16+5</t>
  </si>
  <si>
    <t>120</t>
  </si>
  <si>
    <t>764226445</t>
  </si>
  <si>
    <t>Oplechování parapetů rovných celoplošně lepené z Al plechu rš 400 mm</t>
  </si>
  <si>
    <t>-840174598</t>
  </si>
  <si>
    <t>prvek K17</t>
  </si>
  <si>
    <t>53,50</t>
  </si>
  <si>
    <t>121</t>
  </si>
  <si>
    <t>764228405</t>
  </si>
  <si>
    <t>Oplechování římsy rovné mechanicky kotvené z Al plechu rš 400 mm</t>
  </si>
  <si>
    <t>381919721</t>
  </si>
  <si>
    <t>oplechování odvětrání</t>
  </si>
  <si>
    <t>prvek K15</t>
  </si>
  <si>
    <t>122</t>
  </si>
  <si>
    <t>764228411</t>
  </si>
  <si>
    <t>Oplechování římsy rovné mechanicky kotvené z Al plechu rš přes 670 mm</t>
  </si>
  <si>
    <t>1347219597</t>
  </si>
  <si>
    <t>prvek K16</t>
  </si>
  <si>
    <t>0,7*1</t>
  </si>
  <si>
    <t>123</t>
  </si>
  <si>
    <t>764321414</t>
  </si>
  <si>
    <t>Lemování rovných zdí střech s krytinou skládanou z Al plechu rš 330 mm</t>
  </si>
  <si>
    <t>162047439</t>
  </si>
  <si>
    <t>u střechy přístavků</t>
  </si>
  <si>
    <t>styk střecha - stěna</t>
  </si>
  <si>
    <t>8+7+4</t>
  </si>
  <si>
    <t>styk střecha - komín</t>
  </si>
  <si>
    <t>124</t>
  </si>
  <si>
    <t>764324412</t>
  </si>
  <si>
    <t>Lemování prostupů střech s krytinou skládanou nebo plechovou bez lišty z Al plechu</t>
  </si>
  <si>
    <t>1949063761</t>
  </si>
  <si>
    <t>prostup - prvek K25</t>
  </si>
  <si>
    <t>0,20*0,15*4*7</t>
  </si>
  <si>
    <t>125</t>
  </si>
  <si>
    <t>764326423</t>
  </si>
  <si>
    <t>Lemování ventilačních nástavců z Al plechu na skládané krytině D přes 100 do 150 mm</t>
  </si>
  <si>
    <t>2133692149</t>
  </si>
  <si>
    <t>po ubouraných komínech</t>
  </si>
  <si>
    <t>126</t>
  </si>
  <si>
    <t>764521403</t>
  </si>
  <si>
    <t>Žlab podokapní půlkruhový z Al plechu rš 250 mm</t>
  </si>
  <si>
    <t>1900841675</t>
  </si>
  <si>
    <t>prvek K6</t>
  </si>
  <si>
    <t>68,50+5</t>
  </si>
  <si>
    <t>127</t>
  </si>
  <si>
    <t>764521405</t>
  </si>
  <si>
    <t>Žlab podokapní půlkruhový z Al plechu rš 400 mm</t>
  </si>
  <si>
    <t>-609470556</t>
  </si>
  <si>
    <t>prvek K7</t>
  </si>
  <si>
    <t>174,50</t>
  </si>
  <si>
    <t>128</t>
  </si>
  <si>
    <t>764521443</t>
  </si>
  <si>
    <t>Kotlík oválný (trychtýřový) pro podokapní žlaby z Al plechu 250/80 mm</t>
  </si>
  <si>
    <t>1263623693</t>
  </si>
  <si>
    <t>129</t>
  </si>
  <si>
    <t>764521445</t>
  </si>
  <si>
    <t>Kotlík oválný (trychtýřový) pro podokapní žlaby z Al plechu 400/120 mm</t>
  </si>
  <si>
    <t>1570646482</t>
  </si>
  <si>
    <t>130</t>
  </si>
  <si>
    <t>764528421</t>
  </si>
  <si>
    <t>Svody kruhové včetně objímek, kolen, odskoků z Al plechu průměru 80 mm</t>
  </si>
  <si>
    <t>-123994066</t>
  </si>
  <si>
    <t>prvek K8</t>
  </si>
  <si>
    <t>51,5</t>
  </si>
  <si>
    <t>131</t>
  </si>
  <si>
    <t>764528423</t>
  </si>
  <si>
    <t>Svody kruhové včetně objímek, kolen, odskoků z Al plechu průměru 120 mm</t>
  </si>
  <si>
    <t>718477122</t>
  </si>
  <si>
    <t>prvek K9</t>
  </si>
  <si>
    <t>132</t>
  </si>
  <si>
    <t>765111201</t>
  </si>
  <si>
    <t>Montáž krytiny keramické okapní větrací pás</t>
  </si>
  <si>
    <t>-751737178</t>
  </si>
  <si>
    <t>detail 1</t>
  </si>
  <si>
    <t>25*2</t>
  </si>
  <si>
    <t>32,30</t>
  </si>
  <si>
    <t>55*3</t>
  </si>
  <si>
    <t>53,5*2</t>
  </si>
  <si>
    <t>detail 9-12</t>
  </si>
  <si>
    <t>24*2</t>
  </si>
  <si>
    <t>2,2</t>
  </si>
  <si>
    <t>28,50</t>
  </si>
  <si>
    <t>3,9+0,1</t>
  </si>
  <si>
    <t>133</t>
  </si>
  <si>
    <t>596600271</t>
  </si>
  <si>
    <t>pás ochranný větrací okapní Al š 125mm</t>
  </si>
  <si>
    <t>931293249</t>
  </si>
  <si>
    <t>134</t>
  </si>
  <si>
    <t>596600272</t>
  </si>
  <si>
    <t>pás ochranný větrací okapní Al š 60mm</t>
  </si>
  <si>
    <t>1189227893</t>
  </si>
  <si>
    <t>135</t>
  </si>
  <si>
    <t>764306123</t>
  </si>
  <si>
    <t>Montáž lemování ventilačních nástavců na skládané krytině D přes 100 do 150 mm</t>
  </si>
  <si>
    <t>-53651395</t>
  </si>
  <si>
    <t>prvek K24</t>
  </si>
  <si>
    <t>136</t>
  </si>
  <si>
    <t>55351070</t>
  </si>
  <si>
    <t>prostup nalepovací 80-125mm pro falcované Al střechy</t>
  </si>
  <si>
    <t>257795300</t>
  </si>
  <si>
    <t>137</t>
  </si>
  <si>
    <t>55351089</t>
  </si>
  <si>
    <t>nástavec odvětrání Al s barevným povrchem D 100mm</t>
  </si>
  <si>
    <t>2104169699</t>
  </si>
  <si>
    <t>138</t>
  </si>
  <si>
    <t>7643000R1</t>
  </si>
  <si>
    <t>Atypické prostupové tvarovky pr.200-250mm pro průduchy komína č.3 - montáž a dodávka</t>
  </si>
  <si>
    <t>-417687588</t>
  </si>
  <si>
    <t>139</t>
  </si>
  <si>
    <t>7643000R2</t>
  </si>
  <si>
    <t>Větrací haubna u arkýře - montáž a dodávka</t>
  </si>
  <si>
    <t>109626284</t>
  </si>
  <si>
    <t>přístavek II</t>
  </si>
  <si>
    <t>140</t>
  </si>
  <si>
    <t>7643000R3</t>
  </si>
  <si>
    <t>Těsnící průchodový prvek pro plechové krytiny, průměr 12-90mm - montáž a dodávka</t>
  </si>
  <si>
    <t>-565177796</t>
  </si>
  <si>
    <t>prvke K26</t>
  </si>
  <si>
    <t>141</t>
  </si>
  <si>
    <t>7643000R4</t>
  </si>
  <si>
    <t>Úhelníkový ukončovací profil z barevného lakovaného hliníku do lepidla vč.překrytí izol.pásem PE s rounem</t>
  </si>
  <si>
    <t>-763390878</t>
  </si>
  <si>
    <t>prvek K27</t>
  </si>
  <si>
    <t>142</t>
  </si>
  <si>
    <t>998764103</t>
  </si>
  <si>
    <t>Přesun hmot tonážní pro konstrukce klempířské v objektech v přes 12 do 24 m</t>
  </si>
  <si>
    <t>1351647793</t>
  </si>
  <si>
    <t>765</t>
  </si>
  <si>
    <t>Krytina skládaná</t>
  </si>
  <si>
    <t>143</t>
  </si>
  <si>
    <t>765192001</t>
  </si>
  <si>
    <t>Nouzové (provizorní) zakrytí střechy plachtou</t>
  </si>
  <si>
    <t>-563399295</t>
  </si>
  <si>
    <t>S1</t>
  </si>
  <si>
    <t>710</t>
  </si>
  <si>
    <t>S2</t>
  </si>
  <si>
    <t>S3</t>
  </si>
  <si>
    <t>S4</t>
  </si>
  <si>
    <t>S5</t>
  </si>
  <si>
    <t>S6</t>
  </si>
  <si>
    <t>767</t>
  </si>
  <si>
    <t>Konstrukce zámečnické</t>
  </si>
  <si>
    <t>144</t>
  </si>
  <si>
    <t>767881132</t>
  </si>
  <si>
    <t>Montáž bodů záchytného systému do šikmé střechy se střešní krytinou falcovanou</t>
  </si>
  <si>
    <t>576634789</t>
  </si>
  <si>
    <t>145</t>
  </si>
  <si>
    <t>70921424</t>
  </si>
  <si>
    <t>kotvicí bod pro šikmé střechy s falcovanou krytinou</t>
  </si>
  <si>
    <t>-206073713</t>
  </si>
  <si>
    <t>Poznámka k položce:_x000d_
kotvení shora na dvojitou stojatou drážku pomocí přítlačných šroubů</t>
  </si>
  <si>
    <t>146</t>
  </si>
  <si>
    <t>767995117</t>
  </si>
  <si>
    <t>Montáž atypických zámečnických konstrukcí hm přes 250 do 500 kg</t>
  </si>
  <si>
    <t>kg</t>
  </si>
  <si>
    <t>-1633384765</t>
  </si>
  <si>
    <t>montáž prvku Z1</t>
  </si>
  <si>
    <t>žebřík + plošina se zábradlím</t>
  </si>
  <si>
    <t>308</t>
  </si>
  <si>
    <t>147</t>
  </si>
  <si>
    <t>5530000R1</t>
  </si>
  <si>
    <t>Ocelová konstrukce žebříku vč.plošiny a zábradlí - výroba + dodávka vč.dopravy, vč.povrchové úpravy</t>
  </si>
  <si>
    <t>118778922</t>
  </si>
  <si>
    <t>148</t>
  </si>
  <si>
    <t>7679900R1</t>
  </si>
  <si>
    <t>Anténní stožár - demontáž + zpětná montáž vč.nátěru pro tř.C3, životnost 15 let</t>
  </si>
  <si>
    <t>1351243301</t>
  </si>
  <si>
    <t>Poznámka k položce:_x000d_
včetně tmelení prostupu</t>
  </si>
  <si>
    <t>149</t>
  </si>
  <si>
    <t>7679900R2</t>
  </si>
  <si>
    <t>Satelity - demontáž + zpětná montáž na nové stožáry TR 50x3 dl.3m přikotvené k tělesu komína opatřené nátěrem pro tř.C3, životnost 15 let</t>
  </si>
  <si>
    <t>957363408</t>
  </si>
  <si>
    <t>Poznámka k položce:_x000d_
kotvení - kotevní plech P6/150/150 + 4 kotvy M10x100mm_x000d_
_x000d_
včetně tmelení prostupu_x000d_
_x000d_
včetně prostupové tvarovka pr.80mm</t>
  </si>
  <si>
    <t>150</t>
  </si>
  <si>
    <t>998767103</t>
  </si>
  <si>
    <t>Přesun hmot tonážní pro zámečnické konstrukce v objektech v přes 12 do 24 m</t>
  </si>
  <si>
    <t>1933151403</t>
  </si>
  <si>
    <t>771</t>
  </si>
  <si>
    <t>Podlahy z dlaždic</t>
  </si>
  <si>
    <t>151</t>
  </si>
  <si>
    <t>771474114</t>
  </si>
  <si>
    <t>Montáž soklů z dlaždic keramických rovných lepených cementovým flexibilním lepidlem v přes 120 do 150 mm</t>
  </si>
  <si>
    <t>-1808177915</t>
  </si>
  <si>
    <t>5,5-1,3</t>
  </si>
  <si>
    <t>152</t>
  </si>
  <si>
    <t>7715742R1</t>
  </si>
  <si>
    <t xml:space="preserve">Montáž podlah keramických protiskluzných lepených flexibilním mrazuvzdorným lepidlem </t>
  </si>
  <si>
    <t>1211245465</t>
  </si>
  <si>
    <t>5,5*2,3+0,35</t>
  </si>
  <si>
    <t>153</t>
  </si>
  <si>
    <t>5976140R1</t>
  </si>
  <si>
    <t>Dlažba keramická mrazuvzdorná s protiskluzným povrchem - dodávka vč.dopravy</t>
  </si>
  <si>
    <t>-506004180</t>
  </si>
  <si>
    <t>13*1,10+4,2*0,15*1,1+0,01</t>
  </si>
  <si>
    <t>154</t>
  </si>
  <si>
    <t>998771103</t>
  </si>
  <si>
    <t>Přesun hmot tonážní pro podlahy z dlaždic v objektech v přes 12 do 24 m</t>
  </si>
  <si>
    <t>1904972621</t>
  </si>
  <si>
    <t>DEM</t>
  </si>
  <si>
    <t>Demontáže</t>
  </si>
  <si>
    <t>155</t>
  </si>
  <si>
    <t>712631811</t>
  </si>
  <si>
    <t>Odstranění povlakové krytiny střech přes 30° z pásů uložených na sucho samolepící</t>
  </si>
  <si>
    <t>490495567</t>
  </si>
  <si>
    <t>skladba střechy S1 + S2 + S3 + S4 + S6</t>
  </si>
  <si>
    <t>710+94+34+43+39</t>
  </si>
  <si>
    <t>156</t>
  </si>
  <si>
    <t>7623318R1</t>
  </si>
  <si>
    <t>Odstranění spádových klínů z dřevěných hranolů</t>
  </si>
  <si>
    <t>1010360295</t>
  </si>
  <si>
    <t>0,010*43</t>
  </si>
  <si>
    <t>157</t>
  </si>
  <si>
    <t>762341811</t>
  </si>
  <si>
    <t>Demontáž bednění střech z prken</t>
  </si>
  <si>
    <t>2114341542</t>
  </si>
  <si>
    <t>předpoklad 50% plochy původního bednění</t>
  </si>
  <si>
    <t>skladba střechy S3 + S4</t>
  </si>
  <si>
    <t>100% výměry</t>
  </si>
  <si>
    <t>34+43</t>
  </si>
  <si>
    <t>158</t>
  </si>
  <si>
    <t>764001821</t>
  </si>
  <si>
    <t>Demontáž krytiny ze svitků nebo tabulí do suti</t>
  </si>
  <si>
    <t>-425553187</t>
  </si>
  <si>
    <t>skladba střechy S1 + S2 + S3 + S4</t>
  </si>
  <si>
    <t>710+94+34+43</t>
  </si>
  <si>
    <t>159</t>
  </si>
  <si>
    <t>764001861</t>
  </si>
  <si>
    <t>Demontáž hřebene z hřebenáčů do suti</t>
  </si>
  <si>
    <t>-1499268445</t>
  </si>
  <si>
    <t>160</t>
  </si>
  <si>
    <t>764001881</t>
  </si>
  <si>
    <t>Demontáž nároží z hřebenáčů do suti</t>
  </si>
  <si>
    <t>305229491</t>
  </si>
  <si>
    <t>161</t>
  </si>
  <si>
    <t>764001891</t>
  </si>
  <si>
    <t>Demontáž úžlabí do suti</t>
  </si>
  <si>
    <t>-1969400044</t>
  </si>
  <si>
    <t>162</t>
  </si>
  <si>
    <t>764002841</t>
  </si>
  <si>
    <t>Demontáž oplechování horních ploch zdí a nadezdívek do suti</t>
  </si>
  <si>
    <t>-1005593129</t>
  </si>
  <si>
    <t>163</t>
  </si>
  <si>
    <t>764002821</t>
  </si>
  <si>
    <t>Demontáž střešního výlezu do suti</t>
  </si>
  <si>
    <t>-1471454808</t>
  </si>
  <si>
    <t>164</t>
  </si>
  <si>
    <t>764002851</t>
  </si>
  <si>
    <t>Demontáž oplechování parapetů do suti</t>
  </si>
  <si>
    <t>687879923</t>
  </si>
  <si>
    <t>165</t>
  </si>
  <si>
    <t>764004801</t>
  </si>
  <si>
    <t>Demontáž podokapního žlabu do suti</t>
  </si>
  <si>
    <t>1458263123</t>
  </si>
  <si>
    <t>68,5+174,5+5</t>
  </si>
  <si>
    <t>166</t>
  </si>
  <si>
    <t>764004861</t>
  </si>
  <si>
    <t>Demontáž svodu do suti</t>
  </si>
  <si>
    <t>-916212042</t>
  </si>
  <si>
    <t>52+63</t>
  </si>
  <si>
    <t>167</t>
  </si>
  <si>
    <t>766421821</t>
  </si>
  <si>
    <t>Demontáž truhlářského obložení podhledů z palubek</t>
  </si>
  <si>
    <t>193946488</t>
  </si>
  <si>
    <t>střecha přístavku</t>
  </si>
  <si>
    <t>pro vložení fasádní tepelné izolace</t>
  </si>
  <si>
    <t>0,20*(2,2*2+7,5+2,6+4,6+1,8+1,6+2,3+2,3+1,5)</t>
  </si>
  <si>
    <t>168</t>
  </si>
  <si>
    <t>767996804</t>
  </si>
  <si>
    <t>Demontáž atypických zámečnických konstrukcí rozebráním hm jednotlivých dílů přes 250 do 500 kg</t>
  </si>
  <si>
    <t>-344354686</t>
  </si>
  <si>
    <t>demontáž ocel.žebříku vč.plošiny a zábradlí</t>
  </si>
  <si>
    <t>169</t>
  </si>
  <si>
    <t>771573810</t>
  </si>
  <si>
    <t>Demontáž podlah z dlaždic keramických lepených</t>
  </si>
  <si>
    <t>-632272787</t>
  </si>
  <si>
    <t>02 - Fasáda</t>
  </si>
  <si>
    <t xml:space="preserve">    1 - Zemní práce</t>
  </si>
  <si>
    <t xml:space="preserve">    11 - Zemní práce - přípravné a přidružené práce</t>
  </si>
  <si>
    <t xml:space="preserve">    21 - Úprava podloží a základové spáry</t>
  </si>
  <si>
    <t xml:space="preserve">    43 - Schodišťové konstrukce</t>
  </si>
  <si>
    <t xml:space="preserve">    5 - Komunikace pozemní</t>
  </si>
  <si>
    <t xml:space="preserve">    91 - Doplňující konstrukce a práce pozemních komunikací, letišť a ploch</t>
  </si>
  <si>
    <t xml:space="preserve">    93 - Různé dokončovací konstrukce a práce inženýrských staveb</t>
  </si>
  <si>
    <t xml:space="preserve">    721 - Zdravotechnika - vnitřní kanalizace</t>
  </si>
  <si>
    <t xml:space="preserve">    783 - Dokončovací práce - nátěry</t>
  </si>
  <si>
    <t xml:space="preserve">    787 - Dokončovací práce - zasklívání</t>
  </si>
  <si>
    <t xml:space="preserve">    OTV - Výplně otvorů</t>
  </si>
  <si>
    <t>Zemní práce</t>
  </si>
  <si>
    <t>132251102</t>
  </si>
  <si>
    <t>Hloubení rýh nezapažených š do 800 mm v hornině třídy těžitelnosti I skupiny 3 objem do 50 m3 strojně</t>
  </si>
  <si>
    <t>-1177872217</t>
  </si>
  <si>
    <t>část jihovýchodní fasády</t>
  </si>
  <si>
    <t>pro zateplení pod úrovní terénu</t>
  </si>
  <si>
    <t>0,80*0,60*(7+20+2+11+12,5-11,5)</t>
  </si>
  <si>
    <t>0,80*1,0*11,50+0,12</t>
  </si>
  <si>
    <t>132254102</t>
  </si>
  <si>
    <t>Hloubení rýh zapažených š do 800 mm v hornině třídy těžitelnosti I skupiny 3 objem do 50 m3 strojně</t>
  </si>
  <si>
    <t>495738809</t>
  </si>
  <si>
    <t>pro drenáž a zateplení pod úrovní terénu</t>
  </si>
  <si>
    <t>0,80*1,70*14</t>
  </si>
  <si>
    <t>0,80*2,20*2,20+0,09</t>
  </si>
  <si>
    <t>139001101</t>
  </si>
  <si>
    <t>Příplatek za ztížení vykopávky v blízkosti podzemního vedení</t>
  </si>
  <si>
    <t>593117681</t>
  </si>
  <si>
    <t>jihovýchodní fasáda</t>
  </si>
  <si>
    <t>opatrnost - možná přítomnost stávající drenáže</t>
  </si>
  <si>
    <t>0,80*0,50*9</t>
  </si>
  <si>
    <t>0,80*0,90*11,5+0,12</t>
  </si>
  <si>
    <t>151811132</t>
  </si>
  <si>
    <t>Osazení pažicího boxu hl výkopu do 4 m š přes 1,2 do 2,5 m</t>
  </si>
  <si>
    <t>1917036037</t>
  </si>
  <si>
    <t>1,7*14</t>
  </si>
  <si>
    <t>2,2*2*2,2+0,32</t>
  </si>
  <si>
    <t>151811232</t>
  </si>
  <si>
    <t>Odstranění pažicího boxu hl výkopu do 4 m š přes 1,2 do 2,5 m</t>
  </si>
  <si>
    <t>1990439393</t>
  </si>
  <si>
    <t>174151101</t>
  </si>
  <si>
    <t>Zásyp jam, šachet rýh nebo kolem objektů sypaninou se zhutněním</t>
  </si>
  <si>
    <t>1649147186</t>
  </si>
  <si>
    <t>zeminou, z toho 300mm nepropustnou jílovitou zeminou</t>
  </si>
  <si>
    <t>anglický dvorek - SZ fasáda</t>
  </si>
  <si>
    <t>0,80*(1,5-0,80)*37</t>
  </si>
  <si>
    <t>anglický dvorek - JZ fasáda</t>
  </si>
  <si>
    <t>0,50*(1,5-0,8)*21</t>
  </si>
  <si>
    <t>0,80*(1,7-0,08-0,5-0,3-0,23)*14</t>
  </si>
  <si>
    <t>0,80*(2,2-0,08-0,3-0,3)*2,2</t>
  </si>
  <si>
    <t>29-0,8*0,08*(7+20+2+11+12,50)</t>
  </si>
  <si>
    <t>58125110R</t>
  </si>
  <si>
    <t>Jílovitá zemina - dodávka vč.dopravy</t>
  </si>
  <si>
    <t>616456463</t>
  </si>
  <si>
    <t>spodních 300mm zásypu</t>
  </si>
  <si>
    <t>0,80*0,30*37*2,0</t>
  </si>
  <si>
    <t>0,50*0,30*21*2,0</t>
  </si>
  <si>
    <t>0,80*0,30*14*2,0</t>
  </si>
  <si>
    <t>167151101</t>
  </si>
  <si>
    <t>Nakládání výkopku z hornin třídy těžitelnosti I skupiny 1 až 3 do 100 m3</t>
  </si>
  <si>
    <t>340161427</t>
  </si>
  <si>
    <t>část výkopu se použije na zásypy</t>
  </si>
  <si>
    <t>přebytek se odveze na placenou skládku</t>
  </si>
  <si>
    <t>29+23</t>
  </si>
  <si>
    <t>162351103</t>
  </si>
  <si>
    <t>Vodorovné přemístění přes 50 do 500 m výkopku/sypaniny z horniny třídy těžitelnosti I skupiny 1 až 3</t>
  </si>
  <si>
    <t>-1080437376</t>
  </si>
  <si>
    <t>od výkopů k zásypům</t>
  </si>
  <si>
    <t>63-30,78/2,0</t>
  </si>
  <si>
    <t>162751117</t>
  </si>
  <si>
    <t>Vodorovné přemístění přes 9 000 do 10000 m výkopku/sypaniny z horniny třídy těžitelnosti I skupiny 1 až 3</t>
  </si>
  <si>
    <t>354922157</t>
  </si>
  <si>
    <t>přebytečná zemina</t>
  </si>
  <si>
    <t>výkopy</t>
  </si>
  <si>
    <t>23+29</t>
  </si>
  <si>
    <t>méně zásyp zeminou</t>
  </si>
  <si>
    <t>-(63-30,78/2)</t>
  </si>
  <si>
    <t>162751119</t>
  </si>
  <si>
    <t>Příplatek k vodorovnému přemístění výkopku/sypaniny z horniny třídy těžitelnosti I skupiny 1 až 3 ZKD 1000 m přes 10000 m</t>
  </si>
  <si>
    <t>1740063521</t>
  </si>
  <si>
    <t>celkem cca 20km</t>
  </si>
  <si>
    <t>4,39*10</t>
  </si>
  <si>
    <t>171251201</t>
  </si>
  <si>
    <t>Uložení sypaniny na skládky nebo meziskládky</t>
  </si>
  <si>
    <t>-205790214</t>
  </si>
  <si>
    <t>171201231</t>
  </si>
  <si>
    <t>Poplatek za uložení zeminy a kamení na recyklační skládce (skládkovné) kód odpadu 17 05 04</t>
  </si>
  <si>
    <t>107359842</t>
  </si>
  <si>
    <t>4,39*2,0</t>
  </si>
  <si>
    <t>181951111</t>
  </si>
  <si>
    <t>Úprava pláně v hornině třídy těžitelnosti I skupiny 1 až 3 bez zhutnění strojně</t>
  </si>
  <si>
    <t>814262965</t>
  </si>
  <si>
    <t>pod ohumusování</t>
  </si>
  <si>
    <t>181351005</t>
  </si>
  <si>
    <t>Rozprostření ornice tl vrstvy přes 250 do 300 mm pl do 100 m2 v rovině nebo ve svahu do 1:5 strojně</t>
  </si>
  <si>
    <t>-2004403565</t>
  </si>
  <si>
    <t>ornice se nakoupí</t>
  </si>
  <si>
    <t>v.č.C2</t>
  </si>
  <si>
    <t>10364101</t>
  </si>
  <si>
    <t>zemina pro terénní úpravy - ornice</t>
  </si>
  <si>
    <t>316683597</t>
  </si>
  <si>
    <t>30*0,30*1,5</t>
  </si>
  <si>
    <t>181411121</t>
  </si>
  <si>
    <t>Založení lučního trávníku výsevem pl do 1000 m2 v rovině a ve svahu do 1:5</t>
  </si>
  <si>
    <t>-1860072284</t>
  </si>
  <si>
    <t>00572100</t>
  </si>
  <si>
    <t>osivo jetelotráva intenzivní víceletá</t>
  </si>
  <si>
    <t>-92579777</t>
  </si>
  <si>
    <t>30*0,05*1,03</t>
  </si>
  <si>
    <t>Zemní práce - přípravné a přidružené práce</t>
  </si>
  <si>
    <t>113106171</t>
  </si>
  <si>
    <t>Rozebrání dlažeb vozovek ze zámkové dlažby s ložem z kameniva ručně</t>
  </si>
  <si>
    <t>232535934</t>
  </si>
  <si>
    <t>stávající dlažba JV + SV</t>
  </si>
  <si>
    <t>dlažba se rozebere, očistí a osadí zpět</t>
  </si>
  <si>
    <t>výkres č.C2</t>
  </si>
  <si>
    <t>979054451</t>
  </si>
  <si>
    <t>Očištění vybouraných zámkových dlaždic s původním spárováním z kameniva těženého</t>
  </si>
  <si>
    <t>-776032797</t>
  </si>
  <si>
    <t>Úprava podloží a základové spáry</t>
  </si>
  <si>
    <t>212755214</t>
  </si>
  <si>
    <t>Trativody z drenážních trubek plastových flexibilních D 100 mm bez lože</t>
  </si>
  <si>
    <t>1571728251</t>
  </si>
  <si>
    <t>v.č.18</t>
  </si>
  <si>
    <t>211531111</t>
  </si>
  <si>
    <t>Výplň odvodňovacích žeber nebo trativodů kamenivem hrubým drceným frakce 16 až 63 mm</t>
  </si>
  <si>
    <t>-57249825</t>
  </si>
  <si>
    <t>0,80*0,50*37</t>
  </si>
  <si>
    <t>0,50*0,50*21</t>
  </si>
  <si>
    <t>jihovýchodní fasáda s drenáží</t>
  </si>
  <si>
    <t>0,80*0,50*14</t>
  </si>
  <si>
    <t>0,80*0,30*2,2</t>
  </si>
  <si>
    <t>211971121</t>
  </si>
  <si>
    <t>Zřízení opláštění žeber nebo trativodů geotextilií v rýze nebo zářezu sklonu přes 1:2 š do 2,5 m</t>
  </si>
  <si>
    <t>1252848768</t>
  </si>
  <si>
    <t>(0,8*2+0,5*2)*37</t>
  </si>
  <si>
    <t>0,5*4*21</t>
  </si>
  <si>
    <t>(0,8*2+0,5*2)*14</t>
  </si>
  <si>
    <t>(0,8*2+0,3*2)*2,2</t>
  </si>
  <si>
    <t>69311081</t>
  </si>
  <si>
    <t>geotextilie netkaná separační, ochranná, filtrační, drenážní PES 300g/m2</t>
  </si>
  <si>
    <t>-1640211053</t>
  </si>
  <si>
    <t>179,44*1,20+0,67</t>
  </si>
  <si>
    <t>2127500R1</t>
  </si>
  <si>
    <t>Zaústění drenáže DN100 do stávající šachty</t>
  </si>
  <si>
    <t>-1095971232</t>
  </si>
  <si>
    <t>3102300R1</t>
  </si>
  <si>
    <t>Dozdívky z plných cihel na MVC</t>
  </si>
  <si>
    <t>-729105526</t>
  </si>
  <si>
    <t>otvory a okenní parapety</t>
  </si>
  <si>
    <t>výměry dle v.č.14.15.16.17</t>
  </si>
  <si>
    <t>2+4+0,5</t>
  </si>
  <si>
    <t>317944321</t>
  </si>
  <si>
    <t>Válcované nosníky do č.12 dodatečně osazované do připravených otvorů</t>
  </si>
  <si>
    <t>1199158295</t>
  </si>
  <si>
    <t>nové překlady</t>
  </si>
  <si>
    <t>27/1000</t>
  </si>
  <si>
    <t>317234410</t>
  </si>
  <si>
    <t>Vyzdívka mezi nosníky z cihel pálených na MC</t>
  </si>
  <si>
    <t>-863459452</t>
  </si>
  <si>
    <t>po osazení nových překladů</t>
  </si>
  <si>
    <t>0,40*1,80*0,10+0,40*1,35*0,10</t>
  </si>
  <si>
    <t>957295658</t>
  </si>
  <si>
    <t>pod úrovní terénu</t>
  </si>
  <si>
    <t>1,5*37</t>
  </si>
  <si>
    <t>1,50*21</t>
  </si>
  <si>
    <t xml:space="preserve">jihovýchodní fasáda </t>
  </si>
  <si>
    <t>1,70*14</t>
  </si>
  <si>
    <t>0,50*(7+20+2+11+12,5-11,5)</t>
  </si>
  <si>
    <t>0,90*11,50+0,35</t>
  </si>
  <si>
    <t>pod parapety</t>
  </si>
  <si>
    <t>0,20*170</t>
  </si>
  <si>
    <t>Schodišťové konstrukce</t>
  </si>
  <si>
    <t>4300000R1</t>
  </si>
  <si>
    <t>Sanace betonové konstrukce venkovního schodiště u vstupu do obytné části</t>
  </si>
  <si>
    <t>-1227989993</t>
  </si>
  <si>
    <t>Poznámka k položce:_x000d_
viz popis v TZ _x000d_
_x000d_
- odstranění uvolněných částí_x000d_
- adhézní můstek_x000d_
- reprofilační malta_x000d_
- vrchní tenkovrstvá omítka_x000d_
- uzavírací hydrofobní nátěr</t>
  </si>
  <si>
    <t>4300000R2</t>
  </si>
  <si>
    <t>Sanace betonové konstrukce venkovního schodiště u hlavního vstupu vč.zdi</t>
  </si>
  <si>
    <t>1743334611</t>
  </si>
  <si>
    <t xml:space="preserve">Poznámka k položce:_x000d_
viz popis v TZ _x000d_
_x000d_
- mechanické očištění_x000d_
- oprava spár jemnou cementovou maltou_x000d_
- hydrofobní nátěr na kámen_x000d_
_x000d_
</t>
  </si>
  <si>
    <t>Komunikace pozemní</t>
  </si>
  <si>
    <t>564730001</t>
  </si>
  <si>
    <t>Podklad z kameniva hrubého drceného vel. 8-16 mm plochy do 100 m2 tl 100 mm</t>
  </si>
  <si>
    <t>-897591732</t>
  </si>
  <si>
    <t>konstrukce nové zámkové dlažby vč.okapového chodníku</t>
  </si>
  <si>
    <t>55+19</t>
  </si>
  <si>
    <t>zpětné osazení rozebrané, očištěné dlažby</t>
  </si>
  <si>
    <t>JV + SV fasáda</t>
  </si>
  <si>
    <t>596212312</t>
  </si>
  <si>
    <t>Kladení zámkové dlažby pozemních komunikací ručně tl do 100 mm skupiny A pl do 300 m2</t>
  </si>
  <si>
    <t>-358684373</t>
  </si>
  <si>
    <t xml:space="preserve">konstrukce nové zámkové dlažby </t>
  </si>
  <si>
    <t>59245288</t>
  </si>
  <si>
    <t>dlažba zámková betonová tvaru vlny 225x112mm tl 100mm přírodní</t>
  </si>
  <si>
    <t>1015491994</t>
  </si>
  <si>
    <t>55*1,03</t>
  </si>
  <si>
    <t xml:space="preserve">rezerva na případné rozbití dlažby </t>
  </si>
  <si>
    <t>612325211</t>
  </si>
  <si>
    <t>Vápenocementová hladká omítka malých ploch do 0,09 m2 na stěnách</t>
  </si>
  <si>
    <t>2023678491</t>
  </si>
  <si>
    <t>vyspravení omítky po odbouraných krakorcích</t>
  </si>
  <si>
    <t>615142012</t>
  </si>
  <si>
    <t>Pletivo rabicové vnitřních nosníků provizorně přichycené</t>
  </si>
  <si>
    <t>1939041200</t>
  </si>
  <si>
    <t>nových překladů</t>
  </si>
  <si>
    <t>(0,1+0,4+0,1)*1,5</t>
  </si>
  <si>
    <t>(0,1+0,4+0,1)*1,05</t>
  </si>
  <si>
    <t>629991011</t>
  </si>
  <si>
    <t>Zakrytí výplní otvorů a svislých ploch fólií přilepenou lepící páskou</t>
  </si>
  <si>
    <t>-1098209286</t>
  </si>
  <si>
    <t>zakrytí oken a dveří</t>
  </si>
  <si>
    <t>1,7*2,0*36+1,15*1,7*21+1,2*1,0</t>
  </si>
  <si>
    <t>1,5*1,7*5+21,59</t>
  </si>
  <si>
    <t>6299951R1</t>
  </si>
  <si>
    <t>Očištění vnějších ploch tlakovým vzduchem</t>
  </si>
  <si>
    <t>837786343</t>
  </si>
  <si>
    <t>fasáda W1</t>
  </si>
  <si>
    <t>182+89+188+125+59</t>
  </si>
  <si>
    <t>fasáda W2</t>
  </si>
  <si>
    <t>24+12+29+11</t>
  </si>
  <si>
    <t>fasáda W3</t>
  </si>
  <si>
    <t>0,15*418+0,30</t>
  </si>
  <si>
    <t>fasáda W4</t>
  </si>
  <si>
    <t>20+32+15+2</t>
  </si>
  <si>
    <t>fasáda W5</t>
  </si>
  <si>
    <t>11+17+19+9</t>
  </si>
  <si>
    <t>fasáda W6</t>
  </si>
  <si>
    <t>1,5+1,5</t>
  </si>
  <si>
    <t>fasáda W7</t>
  </si>
  <si>
    <t>3+1</t>
  </si>
  <si>
    <t>fasáda W8</t>
  </si>
  <si>
    <t>21+36+70+19</t>
  </si>
  <si>
    <t>fasáda W9</t>
  </si>
  <si>
    <t>20+3+23+7</t>
  </si>
  <si>
    <t>fasáda W10</t>
  </si>
  <si>
    <t>33+18+3+8</t>
  </si>
  <si>
    <t>fasáda W11</t>
  </si>
  <si>
    <t>4+3+4+1</t>
  </si>
  <si>
    <t>fasáda atik</t>
  </si>
  <si>
    <t>podhledy</t>
  </si>
  <si>
    <t>629995101</t>
  </si>
  <si>
    <t>Očištění vnějších ploch tlakovou vodou</t>
  </si>
  <si>
    <t>586846054</t>
  </si>
  <si>
    <t>621325202</t>
  </si>
  <si>
    <t>Oprava vnější vápenocementové štukové omítky složitosti 1 podhledů v rozsahu přes 10 do 30 %</t>
  </si>
  <si>
    <t>-1923122837</t>
  </si>
  <si>
    <t>622325202</t>
  </si>
  <si>
    <t>Oprava vnější vápenocementové štukové omítky složitosti 1 stěn v rozsahu přes 10 do 30 %</t>
  </si>
  <si>
    <t>-2103004488</t>
  </si>
  <si>
    <t xml:space="preserve">fasáda atik </t>
  </si>
  <si>
    <t>621321121</t>
  </si>
  <si>
    <t>Vápenocementová omítka hladká jednovrstvá vnějších podhledů nanášená ručně</t>
  </si>
  <si>
    <t>-12116044</t>
  </si>
  <si>
    <t>vyrovnání povrchu fasády před zateplením</t>
  </si>
  <si>
    <t>622321121</t>
  </si>
  <si>
    <t>Vápenocementová omítka hladká jednovrstvá vnějších stěn nanášená ručně</t>
  </si>
  <si>
    <t>570272912</t>
  </si>
  <si>
    <t>622331121</t>
  </si>
  <si>
    <t>Cementová omítka hladká jednovrstvá vnějších stěn nanášená ručně</t>
  </si>
  <si>
    <t>-1504847474</t>
  </si>
  <si>
    <t>622211021</t>
  </si>
  <si>
    <t>Montáž kontaktního zateplení vnějších stěn lepením a mechanickým kotvením polystyrénových desek do betonu a zdiva tl přes 80 do 120 mm</t>
  </si>
  <si>
    <t>916370720</t>
  </si>
  <si>
    <t>XPS 100 - do výšky 300mm nad terén</t>
  </si>
  <si>
    <t>zateplení atik EPS 100</t>
  </si>
  <si>
    <t>28376382</t>
  </si>
  <si>
    <t>deska XPS hrana polodrážková a hladký povrch 500kPA λ=0,035 tl 100mm</t>
  </si>
  <si>
    <t>175349503</t>
  </si>
  <si>
    <t>27*1,05+0,65</t>
  </si>
  <si>
    <t>28375938</t>
  </si>
  <si>
    <t>deska EPS 70 fasádní λ=0,039 tl 100mm</t>
  </si>
  <si>
    <t>-1983842686</t>
  </si>
  <si>
    <t>30*1,05</t>
  </si>
  <si>
    <t>622211031</t>
  </si>
  <si>
    <t>Montáž kontaktního zateplení vnějších stěn lepením a mechanickým kotvením polystyrénových desek do betonu a zdiva tl přes 120 do 160 mm</t>
  </si>
  <si>
    <t>-238611400</t>
  </si>
  <si>
    <t>difúzně otevřený EPS 140mm</t>
  </si>
  <si>
    <t>21+36+70+19-27</t>
  </si>
  <si>
    <t>28376078R</t>
  </si>
  <si>
    <t>deska EPS fasádní difúzně otevřená λ=0,031 tl 140mm</t>
  </si>
  <si>
    <t>1390180837</t>
  </si>
  <si>
    <t>172*1,05+0,40</t>
  </si>
  <si>
    <t>622221021</t>
  </si>
  <si>
    <t>Montáž kontaktního zateplení vnějších stěn lepením a mechanickým kotvením TI z minerální vlny s podélnou orientací do zdiva a betonu tl přes 80 do 120 mm</t>
  </si>
  <si>
    <t>1711420658</t>
  </si>
  <si>
    <t>63151563</t>
  </si>
  <si>
    <t>deska tepelně izolační minerální kontaktních fasád podélné vlákno λ=0,037-0,038 tl 100mm</t>
  </si>
  <si>
    <t>1132059774</t>
  </si>
  <si>
    <t>fasáda W5 + W7</t>
  </si>
  <si>
    <t>60*1,05</t>
  </si>
  <si>
    <t>621221041</t>
  </si>
  <si>
    <t>Montáž kontaktního zateplení vnějších podhledů lepením a mechanickým kotvením TI z minerální vlny s podélnou orientací do betonu a zdiva tl přes 160 do 200 mm</t>
  </si>
  <si>
    <t>1943293028</t>
  </si>
  <si>
    <t>622221041</t>
  </si>
  <si>
    <t>Montáž kontaktního zateplení vnějších stěn lepením a mechanickým kotvením desek z minerální vlny s podélnou orientací do zdiva a betonu tl přes 160 do 200mm</t>
  </si>
  <si>
    <t>-901130107</t>
  </si>
  <si>
    <t>63151568</t>
  </si>
  <si>
    <t>deska tepelně izolační minerální kontaktních fasád podélné vlákno λ=0,037-0,038 tl 200mm</t>
  </si>
  <si>
    <t>-1444520566</t>
  </si>
  <si>
    <t>výměra dle pol.621221041+622221141</t>
  </si>
  <si>
    <t>(16+734)*1,05+0,50</t>
  </si>
  <si>
    <t>622211211</t>
  </si>
  <si>
    <t>Montáž druhé vrstvy kontaktního zateplení z polystyrenových desek lepením a mechanickým kotvením celkové tloušťky přes 200 do 240 mm</t>
  </si>
  <si>
    <t>1326710635</t>
  </si>
  <si>
    <t>28376414</t>
  </si>
  <si>
    <t>deska XPS hrana polodrážková a hladký povrch 300kPA λ=0,035 tl 20mm</t>
  </si>
  <si>
    <t>2104063680</t>
  </si>
  <si>
    <t>3*1,05</t>
  </si>
  <si>
    <t>622212001</t>
  </si>
  <si>
    <t>Montáž kontaktního zateplení vnějšího ostění, nadpraží nebo parapetu hl. špalety do 200 mm lepením desek z polystyrenu tl do 40 mm</t>
  </si>
  <si>
    <t>643286309</t>
  </si>
  <si>
    <t>na parapetu spádový klín 20-30mm</t>
  </si>
  <si>
    <t>170</t>
  </si>
  <si>
    <t>6222200R1</t>
  </si>
  <si>
    <t>Příplatek za seříznutí desek pro spádový klín parapetu na tl.20-30mm</t>
  </si>
  <si>
    <t>1952466938</t>
  </si>
  <si>
    <t>28376385</t>
  </si>
  <si>
    <t>deska XPS hrana rovná polo či pero drážka a hladký povrch</t>
  </si>
  <si>
    <t>-1170941978</t>
  </si>
  <si>
    <t>170*0,15*(0,02+0,03)/2*1,05</t>
  </si>
  <si>
    <t>622222001</t>
  </si>
  <si>
    <t>Montáž kontaktního zateplení vnějšího ostění, nadpraží nebo parapetu hl. špalety do 200 mm lepením desek z minerální vlny tl do 40 mm</t>
  </si>
  <si>
    <t>910299955</t>
  </si>
  <si>
    <t>147+52+177+42</t>
  </si>
  <si>
    <t>63140348</t>
  </si>
  <si>
    <t>deska tepelně izolační minerální kontaktních fasád podélné vlákno λ=0,041 tl 30mm</t>
  </si>
  <si>
    <t>-1967337281</t>
  </si>
  <si>
    <t>fasáda W3 + parapety</t>
  </si>
  <si>
    <t>výměra dle pol.622222001</t>
  </si>
  <si>
    <t>418*0,15*1,05+0,16</t>
  </si>
  <si>
    <t>622251101</t>
  </si>
  <si>
    <t>Příplatek k cenám kontaktního zateplení vnějších stěn za zápustnou montáž a použití tepelněizolačních zátek z polystyrenu</t>
  </si>
  <si>
    <t>-156578559</t>
  </si>
  <si>
    <t>27+172+30</t>
  </si>
  <si>
    <t>622251105</t>
  </si>
  <si>
    <t>Příplatek k cenám kontaktního zateplení vnějších stěn za zápustnou montáž a použití tepelněizolačních zátek z minerální vlny</t>
  </si>
  <si>
    <t>387689041</t>
  </si>
  <si>
    <t>16+60+734+418*0,15+0,3</t>
  </si>
  <si>
    <t>621521022</t>
  </si>
  <si>
    <t>Tenkovrstvá silikátová zatíraná omítka zrnitost 2,0 mm vnějších podhledů</t>
  </si>
  <si>
    <t>1815477746</t>
  </si>
  <si>
    <t>podhledy v průchodu</t>
  </si>
  <si>
    <t>6225210R1</t>
  </si>
  <si>
    <t>Tenkovrstvá silikátová vyhlazená omítka zrnitost 0,5 mm vnějších stěn</t>
  </si>
  <si>
    <t>-190572535</t>
  </si>
  <si>
    <t>(0,35+0,075)*418+0,35</t>
  </si>
  <si>
    <t>1077703051</t>
  </si>
  <si>
    <t>0,35*418+0,70</t>
  </si>
  <si>
    <t>zateplení atik</t>
  </si>
  <si>
    <t>6225310R1</t>
  </si>
  <si>
    <t>Difúzně otevřená omítka 1,5 mm vnějších stěn vč.penetrace</t>
  </si>
  <si>
    <t>-2091026057</t>
  </si>
  <si>
    <t>Poznámka k položce:_x000d_
např.Baumit Open</t>
  </si>
  <si>
    <t>(20+3+23+7)*2</t>
  </si>
  <si>
    <t>621151011</t>
  </si>
  <si>
    <t>Penetrační silikátový nátěr vnějších pastovitých tenkovrstvých omítek podhledů</t>
  </si>
  <si>
    <t>-423729874</t>
  </si>
  <si>
    <t>-1971751445</t>
  </si>
  <si>
    <t>fasáda W1, W2, W3, W5, W6, W7</t>
  </si>
  <si>
    <t>643+76+(0,35+0,075)*418+56+3+4+0,35</t>
  </si>
  <si>
    <t>6286355R1</t>
  </si>
  <si>
    <t>Vyplnění spár zdiva kamenného maltou cementovou s vyspárováním</t>
  </si>
  <si>
    <t>-43756781</t>
  </si>
  <si>
    <t>Poznámka k položce:_x000d_
s vyčištěním spár</t>
  </si>
  <si>
    <t>622252001</t>
  </si>
  <si>
    <t>Montáž profilů kontaktního zateplení připevněných mechanicky</t>
  </si>
  <si>
    <t>525621641</t>
  </si>
  <si>
    <t>20+12+40+47</t>
  </si>
  <si>
    <t>navíc z jihovýchodní fasády</t>
  </si>
  <si>
    <t>14+7+20+2+11+12,5+0,5</t>
  </si>
  <si>
    <t>59051647</t>
  </si>
  <si>
    <t>profil zakládací Al tl 0,7mm pro ETICS pro izolant tl 100mm</t>
  </si>
  <si>
    <t>360845549</t>
  </si>
  <si>
    <t>JV fasáda</t>
  </si>
  <si>
    <t>67*1,05+0,65</t>
  </si>
  <si>
    <t>59051657</t>
  </si>
  <si>
    <t>profil zakládací Al tl 0,7mm pro ETICS pro izolant tl 200mm</t>
  </si>
  <si>
    <t>-1214909156</t>
  </si>
  <si>
    <t>119*1,05+0,05</t>
  </si>
  <si>
    <t>565446415</t>
  </si>
  <si>
    <t>rohové</t>
  </si>
  <si>
    <t>8*10+4*2+3*3+12*2+24</t>
  </si>
  <si>
    <t>rohové okolo oken a dveří</t>
  </si>
  <si>
    <t>418-170</t>
  </si>
  <si>
    <t>lišty s okapničkou</t>
  </si>
  <si>
    <t>dilatační u oken a dveří</t>
  </si>
  <si>
    <t>248+170</t>
  </si>
  <si>
    <t>parapetní</t>
  </si>
  <si>
    <t>-2061010052</t>
  </si>
  <si>
    <t>výměra dle pol.622252002</t>
  </si>
  <si>
    <t>(145+248)*1,05+0,35</t>
  </si>
  <si>
    <t>59051510</t>
  </si>
  <si>
    <t>profil začišťovací s okapnicí PVC s výztužnou tkaninou pro nadpraží ETICS</t>
  </si>
  <si>
    <t>-444245079</t>
  </si>
  <si>
    <t>170*1,05+0,50</t>
  </si>
  <si>
    <t>59051476</t>
  </si>
  <si>
    <t>profil začišťovací PVC 9mm s výztužnou tkaninou pro ostění ETICS</t>
  </si>
  <si>
    <t>1374760118</t>
  </si>
  <si>
    <t>(248+170)*1,05+0,10</t>
  </si>
  <si>
    <t>59051512</t>
  </si>
  <si>
    <t>profil začišťovací s okapnicí PVC s výztužnou tkaninou pro parapet ETICS</t>
  </si>
  <si>
    <t>1711867574</t>
  </si>
  <si>
    <t>6222500R1</t>
  </si>
  <si>
    <t>Zatmelení dilatačních spojů oken trvale pružným tmelem</t>
  </si>
  <si>
    <t>1456961270</t>
  </si>
  <si>
    <t>6220000R1</t>
  </si>
  <si>
    <t>Soklová římsa - vyřezaný profilovaný XPS polystyrén nalepený na armovací vrstvu zateplovacího systému + 2x armovací vrstva + silikátová omítka + hydofobizace - montáž a dodávka</t>
  </si>
  <si>
    <t>300291987</t>
  </si>
  <si>
    <t>6+12+3+15</t>
  </si>
  <si>
    <t>6220000R2</t>
  </si>
  <si>
    <t>Podokenní ukončující římsa - vyřezaný profilovaný XPS polystyrén nalepený na armovací vrstvu zateplovacího systému + 2x armovací vrstva + silikátová omítka - montáž a dodávka</t>
  </si>
  <si>
    <t>-1768075581</t>
  </si>
  <si>
    <t>60+30+60+18</t>
  </si>
  <si>
    <t>6220000R3</t>
  </si>
  <si>
    <t>Korunní římsa - vyřezaný profilovaný XPS polystyrén nalepený na armovací vrstvu zateplovacího systému + 2x armovací vrstva + silikátová omítka - montáž a dodávka</t>
  </si>
  <si>
    <t>-1246029699</t>
  </si>
  <si>
    <t>11+13+3+13</t>
  </si>
  <si>
    <t>262864855</t>
  </si>
  <si>
    <t>ve výkopu pro drenáže a okolo fasády</t>
  </si>
  <si>
    <t>0,80*0,08*(14+2,2+7+20+2+11+12,50)</t>
  </si>
  <si>
    <t>631311125</t>
  </si>
  <si>
    <t>Mazanina tl přes 80 do 120 mm z betonu prostého bez zvýšených nároků na prostředí tř. C 20/25</t>
  </si>
  <si>
    <t>1490361919</t>
  </si>
  <si>
    <t xml:space="preserve">vyrovnání dna betonem </t>
  </si>
  <si>
    <t>0,10*0,80*37</t>
  </si>
  <si>
    <t>0,10*0,50*21</t>
  </si>
  <si>
    <t>6372111R1</t>
  </si>
  <si>
    <t>Okapový chodník z betonových dlaždic 500x500x50mm mm se zalitím spár MC</t>
  </si>
  <si>
    <t>-7596739</t>
  </si>
  <si>
    <t>644941111</t>
  </si>
  <si>
    <t>Osazování ventilačních mřížek velikosti do 150 x 200 mm</t>
  </si>
  <si>
    <t>1179744914</t>
  </si>
  <si>
    <t>56245611</t>
  </si>
  <si>
    <t>mřížka větrací hranatá plast se síťovinou 150x150mm</t>
  </si>
  <si>
    <t>288825353</t>
  </si>
  <si>
    <t>644941112</t>
  </si>
  <si>
    <t>Osazování ventilačních mřížek velikosti přes 150 x 200 do 300 x 300 mm</t>
  </si>
  <si>
    <t>1225344088</t>
  </si>
  <si>
    <t>56245607</t>
  </si>
  <si>
    <t>mřížka větrací hranatá plast se síťovinou 150x200mm</t>
  </si>
  <si>
    <t>451380762</t>
  </si>
  <si>
    <t>Doplňující konstrukce a práce pozemních komunikací, letišť a ploch</t>
  </si>
  <si>
    <t>916131213</t>
  </si>
  <si>
    <t>Osazení silničního obrubníku betonového stojatého s boční opěrou do lože z betonu prostého</t>
  </si>
  <si>
    <t>643751708</t>
  </si>
  <si>
    <t>59217031</t>
  </si>
  <si>
    <t>obrubník silniční betonový 1000x150x250mm</t>
  </si>
  <si>
    <t>-1181309552</t>
  </si>
  <si>
    <t>916331112</t>
  </si>
  <si>
    <t>Osazení zahradního obrubníku betonového do lože z betonu s boční opěrou</t>
  </si>
  <si>
    <t>-1544538590</t>
  </si>
  <si>
    <t>59217002</t>
  </si>
  <si>
    <t>obrubník zahradní betonový šedý 1000x50x200mm</t>
  </si>
  <si>
    <t>-641586277</t>
  </si>
  <si>
    <t>85*1,02+0,3</t>
  </si>
  <si>
    <t>Různé dokončovací konstrukce a práce inženýrských staveb</t>
  </si>
  <si>
    <t>936104212</t>
  </si>
  <si>
    <t>Montáž odpadkového koše páskováním na sloupy nebo sloupky</t>
  </si>
  <si>
    <t>141305270</t>
  </si>
  <si>
    <t>stávající koš</t>
  </si>
  <si>
    <t>55342265</t>
  </si>
  <si>
    <t>sloupek plotový koncový Pz a komaxitový 3000/48x1,5mm</t>
  </si>
  <si>
    <t>924549899</t>
  </si>
  <si>
    <t>1018443366</t>
  </si>
  <si>
    <t>pro montáž provozního žebříku</t>
  </si>
  <si>
    <t>v.č.20 - prvek Z1</t>
  </si>
  <si>
    <t>pro montáž zábradlí terasy</t>
  </si>
  <si>
    <t>v.č.21 - prvek Z2</t>
  </si>
  <si>
    <t>pro montáž zábradlí schodiště</t>
  </si>
  <si>
    <t>v.č.22 + 23 - prvek Z3, Z4</t>
  </si>
  <si>
    <t>6+8</t>
  </si>
  <si>
    <t>953965121</t>
  </si>
  <si>
    <t>Kotevní šroub pro chemické kotvy M 12 dl 160 mm</t>
  </si>
  <si>
    <t>-1897119239</t>
  </si>
  <si>
    <t>9500000R1</t>
  </si>
  <si>
    <t>Poštovní schránka osazená na fasádě - demontáž, dočasné uložení + opětovná montáž</t>
  </si>
  <si>
    <t>-546497370</t>
  </si>
  <si>
    <t>pozn.15</t>
  </si>
  <si>
    <t>9500000R2</t>
  </si>
  <si>
    <t>Bezpečnostní kamery osazené na fasádě - demontáž, dočasné uložení + opětovná montáž</t>
  </si>
  <si>
    <t>-175781603</t>
  </si>
  <si>
    <t>Poznámka k položce:_x000d_
včetně elektroinstalačních krabic určených pro ETICS</t>
  </si>
  <si>
    <t>pozn.17</t>
  </si>
  <si>
    <t>9500000R3</t>
  </si>
  <si>
    <t>Osvětlení osazené na fasádě - demontáž, dočasné uložení + opětovná montáž</t>
  </si>
  <si>
    <t>-1136332286</t>
  </si>
  <si>
    <t>pozn.20</t>
  </si>
  <si>
    <t>9500000R4</t>
  </si>
  <si>
    <t>Zvonkové tablo osazené na fasádě - demontáž, dočasné uložení + opětovná montáž</t>
  </si>
  <si>
    <t>-812378853</t>
  </si>
  <si>
    <t>pozn.21</t>
  </si>
  <si>
    <t>9500000R5</t>
  </si>
  <si>
    <t>Plynové potrubí osazené na fasádě - demontáž, dočasné uložení + úprava + opětovná montáž</t>
  </si>
  <si>
    <t>1141862677</t>
  </si>
  <si>
    <t>Poznámka k položce:_x000d_
z důvodu zateplení</t>
  </si>
  <si>
    <t>pozn.26</t>
  </si>
  <si>
    <t>9600000R1</t>
  </si>
  <si>
    <t>Odříznutí přečnívajících částí kamenných pilastrů a krakorců pod korunní římsou</t>
  </si>
  <si>
    <t>1536222048</t>
  </si>
  <si>
    <t>pozn.12</t>
  </si>
  <si>
    <t>15+3+15+18+2+2</t>
  </si>
  <si>
    <t>962081131</t>
  </si>
  <si>
    <t>Bourání příček ze skleněných tvárnic tl do 100 mm</t>
  </si>
  <si>
    <t>1535590437</t>
  </si>
  <si>
    <t>OK2</t>
  </si>
  <si>
    <t>1,15*1,10+1,15*0,6+3,2*0,8+1,5*2,0+0,95*0,5*2+0,53</t>
  </si>
  <si>
    <t>965042141</t>
  </si>
  <si>
    <t>Bourání podkladů pod dlažby nebo mazanin betonových nebo z litého asfaltu tl do 100 mm pl přes 4 m2</t>
  </si>
  <si>
    <t>-1381073052</t>
  </si>
  <si>
    <t>bourání okapového chodníku</t>
  </si>
  <si>
    <t>viz popis v TZ</t>
  </si>
  <si>
    <t>0,50*14*0,10</t>
  </si>
  <si>
    <t>-247197630</t>
  </si>
  <si>
    <t>venkovní odstranění betonových ploch</t>
  </si>
  <si>
    <t>11*0,30</t>
  </si>
  <si>
    <t>965045113</t>
  </si>
  <si>
    <t>Bourání potěrů cementových nebo pískocementových tl do 50 mm pl přes 4 m2</t>
  </si>
  <si>
    <t>1788999440</t>
  </si>
  <si>
    <t>po vybourání venkovních parapetů</t>
  </si>
  <si>
    <t>0,2*170</t>
  </si>
  <si>
    <t>967032975</t>
  </si>
  <si>
    <t>Odsekání plošných fasádních prvků předsazených před líc zdiva přes 80 mm</t>
  </si>
  <si>
    <t>1460436008</t>
  </si>
  <si>
    <t>poznámka 8</t>
  </si>
  <si>
    <t>odsekání římsy</t>
  </si>
  <si>
    <t>0,1*(7,5+2,5+6+2,5*2+8)</t>
  </si>
  <si>
    <t>967031132</t>
  </si>
  <si>
    <t>Přisekání rovných ostění v cihelném zdivu na MV nebo MVC</t>
  </si>
  <si>
    <t>1969376914</t>
  </si>
  <si>
    <t>po vybourání nových otvorů</t>
  </si>
  <si>
    <t>0,40*(1,5*2+0,8*2+1,05*2+1,35*2)</t>
  </si>
  <si>
    <t>přisekání ostění a nadpraží stávajících plast.oken</t>
  </si>
  <si>
    <t>před zateplením</t>
  </si>
  <si>
    <t>418*0,20</t>
  </si>
  <si>
    <t>967042712</t>
  </si>
  <si>
    <t>Odsekání zdiva z kamene nebo betonu plošné tl do 100 mm</t>
  </si>
  <si>
    <t>-294905378</t>
  </si>
  <si>
    <t>odřezání kamenů přečnívající více než 50mm</t>
  </si>
  <si>
    <t>cca 40% plochy</t>
  </si>
  <si>
    <t>(21+36+70+19)*0,40</t>
  </si>
  <si>
    <t>(20+3+23+7)*0,40+0,4</t>
  </si>
  <si>
    <t>967042713</t>
  </si>
  <si>
    <t>Odsekání zdiva z kamene nebo betonu plošné tl do 150 mm</t>
  </si>
  <si>
    <t>-1410235321</t>
  </si>
  <si>
    <t>vybourání zhlaví anglického dvorku</t>
  </si>
  <si>
    <t>pozn.2</t>
  </si>
  <si>
    <t>0,15*(37+21)</t>
  </si>
  <si>
    <t>968062374</t>
  </si>
  <si>
    <t>Vybourání dřevěných rámů oken zdvojených včetně křídel pl do 1 m2</t>
  </si>
  <si>
    <t>-174944584</t>
  </si>
  <si>
    <t>0,8*0,9*2+1,15*0,75*2+1,15*0,60</t>
  </si>
  <si>
    <t>0,80*0,60*4+0,80*0,40+0,95*0,50*2</t>
  </si>
  <si>
    <t>0,50*0,75*2+0,80*1,0*3+0,50*0,85*2</t>
  </si>
  <si>
    <t>0,85*0,85+0,90*0,85</t>
  </si>
  <si>
    <t>968062375</t>
  </si>
  <si>
    <t>Vybourání dřevěných rámů oken zdvojených včetně křídel pl do 2 m2</t>
  </si>
  <si>
    <t>1619521032</t>
  </si>
  <si>
    <t>1,15*1,05*2+1,5*0,8+0,9*1,2+1,2*1,2*2</t>
  </si>
  <si>
    <t>1,15*1,75+1,1*1,3+1,05*1,5+1,15*1,6</t>
  </si>
  <si>
    <t>1,1*1,4*2</t>
  </si>
  <si>
    <t>968062376</t>
  </si>
  <si>
    <t>Vybourání dřevěných rámů oken zdvojených včetně křídel pl do 4 m2</t>
  </si>
  <si>
    <t>-1278084540</t>
  </si>
  <si>
    <t>1,35*2,65</t>
  </si>
  <si>
    <t>968062456</t>
  </si>
  <si>
    <t>Vybourání dřevěných dveřních zárubní pl přes 2 m2</t>
  </si>
  <si>
    <t>-1145228064</t>
  </si>
  <si>
    <t>1,0*2,3</t>
  </si>
  <si>
    <t>968072559</t>
  </si>
  <si>
    <t>Vybourání kovových vrat pl přes 5 m2</t>
  </si>
  <si>
    <t>218046568</t>
  </si>
  <si>
    <t>2,3*2,1</t>
  </si>
  <si>
    <t>966001312</t>
  </si>
  <si>
    <t>Odstranění odpadkového koše přichyceného páskováním nebo šrouby</t>
  </si>
  <si>
    <t>-1591137438</t>
  </si>
  <si>
    <t>na fasádě</t>
  </si>
  <si>
    <t>koš se osadí na sloupek</t>
  </si>
  <si>
    <t>971033651</t>
  </si>
  <si>
    <t>Vybourání otvorů ve zdivu cihelném pl do 4 m2 na MVC nebo MV tl do 600 mm</t>
  </si>
  <si>
    <t>-1127116802</t>
  </si>
  <si>
    <t>0,40*(1,5*0,8+1,05*1,35)</t>
  </si>
  <si>
    <t>974031664</t>
  </si>
  <si>
    <t>Vysekání rýh ve zdivu cihelném pro vtahování nosníků hl do 150 mm v do 150 mm</t>
  </si>
  <si>
    <t>-1123245636</t>
  </si>
  <si>
    <t>pro nové překlady</t>
  </si>
  <si>
    <t>1,8*4+1,35*4</t>
  </si>
  <si>
    <t>976072321</t>
  </si>
  <si>
    <t>Vybourání kovových komínových dvířek pl přes 0,3 m2 ze zdiva cihelného</t>
  </si>
  <si>
    <t>-297939125</t>
  </si>
  <si>
    <t>poznámka 22</t>
  </si>
  <si>
    <t>dvířka HUP na fasádě</t>
  </si>
  <si>
    <t>976071111</t>
  </si>
  <si>
    <t>Vybourání kovových madel a zábradlí</t>
  </si>
  <si>
    <t>843613390</t>
  </si>
  <si>
    <t>pozn.10</t>
  </si>
  <si>
    <t>5,3+2,3*2+0,1+2,0*2</t>
  </si>
  <si>
    <t>-579420772</t>
  </si>
  <si>
    <t>9700000R1</t>
  </si>
  <si>
    <t>Demontáž informačních tabulí z fasády</t>
  </si>
  <si>
    <t>2059278976</t>
  </si>
  <si>
    <t>pozn.18</t>
  </si>
  <si>
    <t>9700000R2</t>
  </si>
  <si>
    <t>Demontáž konzoly držáku vlajky z fasády</t>
  </si>
  <si>
    <t>-275894342</t>
  </si>
  <si>
    <t>pozn.19</t>
  </si>
  <si>
    <t>9750000R1</t>
  </si>
  <si>
    <t>Provizorní rozepření stěn anglického dvorku do suterénních stěn objektu</t>
  </si>
  <si>
    <t>1549613979</t>
  </si>
  <si>
    <t>-996849383</t>
  </si>
  <si>
    <t>1844169865</t>
  </si>
  <si>
    <t>1515550434</t>
  </si>
  <si>
    <t>81,09*19</t>
  </si>
  <si>
    <t>1138344750</t>
  </si>
  <si>
    <t>816389859</t>
  </si>
  <si>
    <t>711112001</t>
  </si>
  <si>
    <t>Provedení izolace proti zemní vlhkosti svislé za studena nátěrem penetračním</t>
  </si>
  <si>
    <t>2071213769</t>
  </si>
  <si>
    <t>(1,5+0,8+0,5)*37</t>
  </si>
  <si>
    <t>0,30*37</t>
  </si>
  <si>
    <t>(1,5+0,5+0,5)*21</t>
  </si>
  <si>
    <t>0,30*21</t>
  </si>
  <si>
    <t>(1,7+0,8)*14</t>
  </si>
  <si>
    <t>(0,50+0,8)*(7+20+2+11+12,5-11,5)</t>
  </si>
  <si>
    <t>(0,90+0,80)*11,50+0,65</t>
  </si>
  <si>
    <t>0,30*(14+52,50)+0,05</t>
  </si>
  <si>
    <t>595251516</t>
  </si>
  <si>
    <t>302*0,00034</t>
  </si>
  <si>
    <t>711142559</t>
  </si>
  <si>
    <t>Provedení izolace proti zemní vlhkosti pásy přitavením svislé NAIP</t>
  </si>
  <si>
    <t>-1125249494</t>
  </si>
  <si>
    <t>0,30*(14+52,5)+0,05</t>
  </si>
  <si>
    <t>62832134</t>
  </si>
  <si>
    <t>pás asfaltový natavitelný oxidovaný s vložkou ze skleněné rohože typu V60 s jemnozrnným minerálním posypem tl 4,0mm</t>
  </si>
  <si>
    <t>676773421</t>
  </si>
  <si>
    <t>302*1,22+0,56</t>
  </si>
  <si>
    <t>711161222</t>
  </si>
  <si>
    <t>Izolace proti zemní vlhkosti nopovou fólií s textilií svislá, nopek v 8,0 mm, tl do 0,6 mm</t>
  </si>
  <si>
    <t>149631814</t>
  </si>
  <si>
    <t>1,5*21</t>
  </si>
  <si>
    <t>998711103</t>
  </si>
  <si>
    <t>Přesun hmot tonážní pro izolace proti vodě, vlhkosti a plynům v objektech v přes 12 do 60 m</t>
  </si>
  <si>
    <t>-2058073333</t>
  </si>
  <si>
    <t>713131141</t>
  </si>
  <si>
    <t>Montáž izolace tepelné stěn lepením celoplošně rohoží, pásů, dílců, desek</t>
  </si>
  <si>
    <t>587261762</t>
  </si>
  <si>
    <t>pod terénem</t>
  </si>
  <si>
    <t>XPS 100</t>
  </si>
  <si>
    <t>0,90*11,50</t>
  </si>
  <si>
    <t>-536299080</t>
  </si>
  <si>
    <t>149*1,02+0,02</t>
  </si>
  <si>
    <t>1072596841</t>
  </si>
  <si>
    <t>721</t>
  </si>
  <si>
    <t>Zdravotechnika - vnitřní kanalizace</t>
  </si>
  <si>
    <t>721242105</t>
  </si>
  <si>
    <t>Lapač střešních splavenin z PP se zápachovou klapkou a lapacím košem DN 110</t>
  </si>
  <si>
    <t>1735185774</t>
  </si>
  <si>
    <t>2ks jsou obsahe rozpočtu dešťová kanalizace</t>
  </si>
  <si>
    <t>7210000R1</t>
  </si>
  <si>
    <t>Napojení nově osazených lapačů splavenin do stávající dešťové kanalizace</t>
  </si>
  <si>
    <t>1780657395</t>
  </si>
  <si>
    <t>998721103</t>
  </si>
  <si>
    <t>Přesun hmot tonážní pro vnitřní kanalizaci v objektech v přes 12 do 24 m</t>
  </si>
  <si>
    <t>-404842097</t>
  </si>
  <si>
    <t>764226446</t>
  </si>
  <si>
    <t>Oplechování parapetů rovných celoplošně lepené z Al plechu rš 500 mm</t>
  </si>
  <si>
    <t>-613950888</t>
  </si>
  <si>
    <t>65+20+65+20</t>
  </si>
  <si>
    <t>764225402</t>
  </si>
  <si>
    <t>Oplechování horních ploch a nadezdívek (atik) bez rohů z Al plechu celoplošně lepené rš 200 mm</t>
  </si>
  <si>
    <t>2137397721</t>
  </si>
  <si>
    <t>atiky + hlavice pilastrů</t>
  </si>
  <si>
    <t>19*2+2</t>
  </si>
  <si>
    <t>-2003240522</t>
  </si>
  <si>
    <t>767995114</t>
  </si>
  <si>
    <t>Montáž atypických zámečnických konstrukcí hm přes 20 do 50 kg</t>
  </si>
  <si>
    <t>-916190918</t>
  </si>
  <si>
    <t>montáž zábradlí schodiště</t>
  </si>
  <si>
    <t>v.č.22 - prvek Z3</t>
  </si>
  <si>
    <t>767995115</t>
  </si>
  <si>
    <t>Montáž atypických zámečnických konstrukcí hm přes 50 do 100 kg</t>
  </si>
  <si>
    <t>1898356221</t>
  </si>
  <si>
    <t>v.č.23 - prvek Z4</t>
  </si>
  <si>
    <t>5530000R3</t>
  </si>
  <si>
    <t>Ocelová konstrukce zábradlí schodiště, ocel S235 - výroba, dodávka vč.dopravy a povrchové úpravy (nátěr pro tř.prostředí C3, životnost 15let, příprava podkladu Sa 2 1/2))</t>
  </si>
  <si>
    <t>1213067698</t>
  </si>
  <si>
    <t xml:space="preserve">Poznámka k položce:_x000d_
 </t>
  </si>
  <si>
    <t>1474906625</t>
  </si>
  <si>
    <t>montáž provozního žebříku</t>
  </si>
  <si>
    <t>mimo pororošt</t>
  </si>
  <si>
    <t>308-40</t>
  </si>
  <si>
    <t>montáž zábradlí terasy</t>
  </si>
  <si>
    <t>380</t>
  </si>
  <si>
    <t>Ocelová konstrukce provozního žebříku, ocel S235 - výroba, dodávka vč.dopravy a povrchové úpravy (nátěr pro tř.prostředí C3, životnost 15let, příprava podkladu Sa 2 1/2))</t>
  </si>
  <si>
    <t>-1637149747</t>
  </si>
  <si>
    <t>5530000R2</t>
  </si>
  <si>
    <t>Ocelová konstrukce zábradlí terasy, ocel S235 - výroba, dodávka vč.dopravy a povrchové úpravy (nátěr pro tř.prostředí C3, životnost 15let, příprava podkladu Sa 2 1/2))</t>
  </si>
  <si>
    <t>-1373373957</t>
  </si>
  <si>
    <t>767590110</t>
  </si>
  <si>
    <t>Montáž podlahového roštu svařovaného</t>
  </si>
  <si>
    <t>867572073</t>
  </si>
  <si>
    <t>porošt - v.č.20 - pro prvek Z1</t>
  </si>
  <si>
    <t>55347057R</t>
  </si>
  <si>
    <t>rošt podlahový svařovaný žárově zinkovaný velikost 30-1400x800</t>
  </si>
  <si>
    <t>-2033241236</t>
  </si>
  <si>
    <t>1,12</t>
  </si>
  <si>
    <t>7670000R1</t>
  </si>
  <si>
    <t xml:space="preserve">Zámečnická úprava (zkrácení) stávajícího oplocení doléhající na JZ fasádu z důvodu zateplení </t>
  </si>
  <si>
    <t>-1904765192</t>
  </si>
  <si>
    <t>Poznámka k položce:_x000d_
odříznutí, odstranění, začištění</t>
  </si>
  <si>
    <t>poznámka 1</t>
  </si>
  <si>
    <t>7676400R1</t>
  </si>
  <si>
    <t>Krycí dvířka pro HUP určená do zateplených fasád 800/800mm - montáž a dodávka</t>
  </si>
  <si>
    <t>-1571699685</t>
  </si>
  <si>
    <t>-164290189</t>
  </si>
  <si>
    <t>771121011</t>
  </si>
  <si>
    <t>Nátěr penetrační na podlahu</t>
  </si>
  <si>
    <t>-1879696949</t>
  </si>
  <si>
    <t>před osazením nové dlažby venkovních schodišť</t>
  </si>
  <si>
    <t>3+23,5*0,3+23,5*0,2</t>
  </si>
  <si>
    <t>771151011</t>
  </si>
  <si>
    <t>Samonivelační stěrka podlah pevnosti 20 MPa tl 3 mm</t>
  </si>
  <si>
    <t>381579320</t>
  </si>
  <si>
    <t>771274123</t>
  </si>
  <si>
    <t>Montáž obkladů stupnic z dlaždic keramických reliéfních nebo z dekorů lepených cementovým flexibilním lepidlem š přes 250 do 300 mm</t>
  </si>
  <si>
    <t>349813612</t>
  </si>
  <si>
    <t>obě venkovní schodiště</t>
  </si>
  <si>
    <t>1,5*13+2,0*2</t>
  </si>
  <si>
    <t>59761337</t>
  </si>
  <si>
    <t>schodovka protiskluzná šířky 300x600mm</t>
  </si>
  <si>
    <t>CS ÚRS 2022 02</t>
  </si>
  <si>
    <t>1886214686</t>
  </si>
  <si>
    <t>24/0,6*1,1</t>
  </si>
  <si>
    <t>771274242</t>
  </si>
  <si>
    <t>Montáž obkladů podstupnic z dlaždic keramických reliéfních nebo z dekorů lepených cementovým flexibilním lepidlem v přes 150 do 200 mm</t>
  </si>
  <si>
    <t>1180174280</t>
  </si>
  <si>
    <t>177244888</t>
  </si>
  <si>
    <t>podesty</t>
  </si>
  <si>
    <t>1,1*1,4+0,7*2,0+0,06</t>
  </si>
  <si>
    <t>-182987781</t>
  </si>
  <si>
    <t>3*1,10+23,50*0,20*1,10+0,53</t>
  </si>
  <si>
    <t>-1977742476</t>
  </si>
  <si>
    <t>783</t>
  </si>
  <si>
    <t>Dokončovací práce - nátěry</t>
  </si>
  <si>
    <t>783827123</t>
  </si>
  <si>
    <t>Krycí jednonásobný silikátový nátěr omítek stupně členitosti 1 a 2</t>
  </si>
  <si>
    <t>881964500</t>
  </si>
  <si>
    <t>783823133</t>
  </si>
  <si>
    <t>Penetrační silikátový nátěr hladkých, tenkovrstvých zrnitých nebo štukových omítek</t>
  </si>
  <si>
    <t>-457832723</t>
  </si>
  <si>
    <t>7830000R1</t>
  </si>
  <si>
    <t>Ocelová mříž včetně branky - mechanické očištění, nový ochranný nátěr</t>
  </si>
  <si>
    <t>238472813</t>
  </si>
  <si>
    <t>poznámka 27</t>
  </si>
  <si>
    <t>787</t>
  </si>
  <si>
    <t>Dokončovací práce - zasklívání</t>
  </si>
  <si>
    <t>787911115</t>
  </si>
  <si>
    <t>Montáž neprůhledné fólie na sklo</t>
  </si>
  <si>
    <t>1210002281</t>
  </si>
  <si>
    <t>pro prvek O1, O2, O12, O13, O15, O16, O17, O18, O21</t>
  </si>
  <si>
    <t>0,8*0,9*2+1,15*1,05*2+0,5*0,75*2+0,8*1,0*3</t>
  </si>
  <si>
    <t>0,5*0,85*2+1,1*1,3+0,85*0,85+1,05*1,5*2+0,9*0,85</t>
  </si>
  <si>
    <t>63479012</t>
  </si>
  <si>
    <t>fólie na sklo nereflexní kouřová 43%</t>
  </si>
  <si>
    <t>-939724981</t>
  </si>
  <si>
    <t>13,93*1,03+0,65</t>
  </si>
  <si>
    <t>787911111</t>
  </si>
  <si>
    <t>Montáž bezpečnostní fólie na sklo</t>
  </si>
  <si>
    <t>-1790996555</t>
  </si>
  <si>
    <t>pro prvek O1, O2, O3, O4, O5, O6, O7</t>
  </si>
  <si>
    <t>0,8*0,9*2+1,15*1,05*2+1,15*0,75*2</t>
  </si>
  <si>
    <t>1,15*0,6+0,8*0,6*4+0,8*0,4+0,95*0,5*2</t>
  </si>
  <si>
    <t>171</t>
  </si>
  <si>
    <t>63479019</t>
  </si>
  <si>
    <t>fólie na sklo ochranné a bezpečnostní čirá 82%</t>
  </si>
  <si>
    <t>1045806876</t>
  </si>
  <si>
    <t>9,46*1,03+0,26</t>
  </si>
  <si>
    <t>172</t>
  </si>
  <si>
    <t>721242803</t>
  </si>
  <si>
    <t>Demontáž lapače střešních splavenin DN 110</t>
  </si>
  <si>
    <t>-1615491625</t>
  </si>
  <si>
    <t>poznámka 4</t>
  </si>
  <si>
    <t>173</t>
  </si>
  <si>
    <t>1157207773</t>
  </si>
  <si>
    <t>poznámka 9</t>
  </si>
  <si>
    <t>174</t>
  </si>
  <si>
    <t>764002861</t>
  </si>
  <si>
    <t>Demontáž oplechování říms a ozdobných prvků do suti</t>
  </si>
  <si>
    <t>83183062</t>
  </si>
  <si>
    <t>7,5+2,5+6</t>
  </si>
  <si>
    <t>poznámka 13</t>
  </si>
  <si>
    <t>8*3+2,5*3+7,5*3</t>
  </si>
  <si>
    <t>175</t>
  </si>
  <si>
    <t>7664218R1</t>
  </si>
  <si>
    <t>Demontáž podbití a dřevěného rámu</t>
  </si>
  <si>
    <t>138908834</t>
  </si>
  <si>
    <t>v průchodech</t>
  </si>
  <si>
    <t>176</t>
  </si>
  <si>
    <t>766441811</t>
  </si>
  <si>
    <t>Demontáž parapetních desek dřevěných nebo plastových šířky do 300 mm délky do 1000 mm</t>
  </si>
  <si>
    <t>-1966542680</t>
  </si>
  <si>
    <t>2+4+1+2+1+2+3+2+1+1</t>
  </si>
  <si>
    <t>177</t>
  </si>
  <si>
    <t>766441821</t>
  </si>
  <si>
    <t>Demontáž parapetních desek dřevěných nebo plastových šířky do 300 mm délky do 2000 mm</t>
  </si>
  <si>
    <t>-841221933</t>
  </si>
  <si>
    <t>2+2+1+1+1+1+1+1+2+1+2</t>
  </si>
  <si>
    <t>178</t>
  </si>
  <si>
    <t>7675318R1</t>
  </si>
  <si>
    <t>Demontáž kovových roštů vč.rámů</t>
  </si>
  <si>
    <t>1259098824</t>
  </si>
  <si>
    <t>demontáž ocelových roštů - zakrytí angl.dvorků</t>
  </si>
  <si>
    <t>0,80*37+0,50*21</t>
  </si>
  <si>
    <t>179</t>
  </si>
  <si>
    <t>767661811</t>
  </si>
  <si>
    <t>Demontáž mříží pevných nebo otevíravých</t>
  </si>
  <si>
    <t>305225279</t>
  </si>
  <si>
    <t>0,8*0,9*2+1,15*1,05*2+1,15*0,75*2+1,15*0,6</t>
  </si>
  <si>
    <t>0,8*0,6*4</t>
  </si>
  <si>
    <t>180</t>
  </si>
  <si>
    <t>Demontáž větracích mřížek a protidešťových žaluzií</t>
  </si>
  <si>
    <t>1481989317</t>
  </si>
  <si>
    <t>181</t>
  </si>
  <si>
    <t>771571810</t>
  </si>
  <si>
    <t>Demontáž podlah z dlaždic keramických kladených do malty</t>
  </si>
  <si>
    <t>-1946572401</t>
  </si>
  <si>
    <t>182</t>
  </si>
  <si>
    <t>771271812</t>
  </si>
  <si>
    <t>Demontáž obkladů stupnic z dlaždic keramických kladených do malty š přes 250 do 350 mm</t>
  </si>
  <si>
    <t>-1381573134</t>
  </si>
  <si>
    <t>venkovní schodiště</t>
  </si>
  <si>
    <t>1,5*13</t>
  </si>
  <si>
    <t>183</t>
  </si>
  <si>
    <t>771271832</t>
  </si>
  <si>
    <t>Demontáž obkladů podstupnic z dlaždic keramických kladených do malty v do 250 mm</t>
  </si>
  <si>
    <t>-477477394</t>
  </si>
  <si>
    <t>1,5*13+2,0</t>
  </si>
  <si>
    <t>184</t>
  </si>
  <si>
    <t>781471810</t>
  </si>
  <si>
    <t>Demontáž obkladů z obkladaček keramických kladených do malty</t>
  </si>
  <si>
    <t>-1089716666</t>
  </si>
  <si>
    <t>odstranění kabřincového obkladu</t>
  </si>
  <si>
    <t>pozn.25</t>
  </si>
  <si>
    <t>7*1,40+3,7*0,7+(6,5+0,6+4,1)*0,3+0,8*1,4+0,13</t>
  </si>
  <si>
    <t>185</t>
  </si>
  <si>
    <t>7410000R1</t>
  </si>
  <si>
    <t>Zrušení elektro zásuvky</t>
  </si>
  <si>
    <t>-1009304276</t>
  </si>
  <si>
    <t>pozn.14</t>
  </si>
  <si>
    <t>186</t>
  </si>
  <si>
    <t>7410000R2</t>
  </si>
  <si>
    <t>Demontáž satelitů z fasády</t>
  </si>
  <si>
    <t>259683270</t>
  </si>
  <si>
    <t>poznámka 23</t>
  </si>
  <si>
    <t>OTV</t>
  </si>
  <si>
    <t>Výplně otvorů</t>
  </si>
  <si>
    <t>187</t>
  </si>
  <si>
    <t>7600000R1</t>
  </si>
  <si>
    <t xml:space="preserve">Prvek O1 - plastové okno 800x900mm 1-kř. sklopné s izol.dvojsklem - doplňky a parametry viz výkres Výpis výplní otvorů - montáž a dodávka vč.dopravy </t>
  </si>
  <si>
    <t>1824658302</t>
  </si>
  <si>
    <t>Poznámka k položce:_x000d_
zednické začištění vnitřního parapetu vč.štuk.omítky a vč.disperzní malby omyvatelné_x000d_
_x000d_
mimo venkovního parapetu, který je započten v oddíle 764 _x000d_
_x000d_
součástí dodávky jsou veškeré pomocné konstrukce a kotevní prvky</t>
  </si>
  <si>
    <t>kování - pákové mechanické ovládání</t>
  </si>
  <si>
    <t>188</t>
  </si>
  <si>
    <t>7600000R2</t>
  </si>
  <si>
    <t xml:space="preserve">Prvek O2 - plastové okno 1150x1050mm 1-kř. sklopné s izol.dvojsklem - doplňky a parametry viz výkres Výpis výplní otvorů - montáž a dodávka vč.dopravy </t>
  </si>
  <si>
    <t>1826233659</t>
  </si>
  <si>
    <t>Poznámka k položce:_x000d_
zednické začištění vnitřního parapetu vč.štuk.omítky a vč.disperzní malby omyvatelné _x000d_
_x000d_
mimo venkovního parapetu, který je započten v oddíle 764 _x000d_
_x000d_
součástí dodávky jsou veškeré pomocné konstrukce a kotevní prvky</t>
  </si>
  <si>
    <t>189</t>
  </si>
  <si>
    <t>7600000R3</t>
  </si>
  <si>
    <t xml:space="preserve">Prvek O3 - plastové okno 1150x750mm 1-kř. sklopné s izol.dvojsklem - doplňky a parametry viz výkres Výpis výplní otvorů - montáž a dodávka vč.dopravy </t>
  </si>
  <si>
    <t>-1089899649</t>
  </si>
  <si>
    <t>190</t>
  </si>
  <si>
    <t>7600000R4</t>
  </si>
  <si>
    <t xml:space="preserve">Prvek O4 - plastové okno 1150x600mm 1-kř. sklopné s izol.dvojsklem - doplňky a parametry viz výkres Výpis výplní otvorů - montáž a dodávka vč.dopravy </t>
  </si>
  <si>
    <t>-1117297977</t>
  </si>
  <si>
    <t>191</t>
  </si>
  <si>
    <t>7600000R5</t>
  </si>
  <si>
    <t xml:space="preserve">Prvek O5 - plastové okno 800x600mm 1-kř. sklopné s izol.dvojsklem - doplňky a parametry viz výkres Výpis výplní otvorů - montáž a dodávka vč.dopravy </t>
  </si>
  <si>
    <t>-2069648790</t>
  </si>
  <si>
    <t>192</t>
  </si>
  <si>
    <t>7600000R6</t>
  </si>
  <si>
    <t xml:space="preserve">Prvek O6 - plastové okno 800x400mm 1-kř. sklopné s izol.dvojsklem, vnější drátosklo - doplňky a parametry viz výkres Výpis výplní otvorů - montáž a dodávka vč.dopravy </t>
  </si>
  <si>
    <t>-1878325800</t>
  </si>
  <si>
    <t>193</t>
  </si>
  <si>
    <t>7600000R7</t>
  </si>
  <si>
    <t xml:space="preserve">Prvek O7 - plastové okno 950x500mm 1-kř. sklopné s izol.dvojsklem, vnější drátosklo - doplňky a parametry viz výkres Výpis výplní otvorů - montáž a dodávka vč.dopravy </t>
  </si>
  <si>
    <t>473268800</t>
  </si>
  <si>
    <t>194</t>
  </si>
  <si>
    <t>7600000R8</t>
  </si>
  <si>
    <t xml:space="preserve">Prvek O8 - plastové okno 1500x800mm 1-kř. sklopné s izol.dvojsklem, vnější drátosklo - doplňky a parametry viz výkres Výpis výplní otvorů - montáž a dodávka vč.dopravy </t>
  </si>
  <si>
    <t>2038739262</t>
  </si>
  <si>
    <t>195</t>
  </si>
  <si>
    <t>7600000R9</t>
  </si>
  <si>
    <t xml:space="preserve">Prvek O9 - plastové okno 900x1200mm 1-kř. sklopné s izol.dvojsklem, vnější drátosklo - doplňky a parametry viz výkres Výpis výplní otvorů - montáž a dodávka vč.dopravy </t>
  </si>
  <si>
    <t>-1724239400</t>
  </si>
  <si>
    <t>196</t>
  </si>
  <si>
    <t>760000R10</t>
  </si>
  <si>
    <t xml:space="preserve">Prvek O10 - plastové okno 1200x1200mm 1-kř. sklopné s izol.dvojsklem, vnější drátosklo - doplňky a parametry viz výkres Výpis výplní otvorů - montáž a dodávka vč.dopravy </t>
  </si>
  <si>
    <t>-2029397600</t>
  </si>
  <si>
    <t>197</t>
  </si>
  <si>
    <t>760000R11</t>
  </si>
  <si>
    <t xml:space="preserve">Prvek O11 - plastové okno 1200x1200mm 1-kř. sklopné s izol.dvojsklem, vnější drátosklo - doplňky a parametry viz výkres Výpis výplní otvorů - montáž a dodávka vč.dopravy </t>
  </si>
  <si>
    <t>-296458441</t>
  </si>
  <si>
    <t>198</t>
  </si>
  <si>
    <t>760000R12</t>
  </si>
  <si>
    <t xml:space="preserve">Prvek O12 - plastové okno 500x750mm 1-kř. sklopné s izol.dvojsklem - doplňky a parametry viz výkres Výpis výplní otvorů - montáž a dodávka vč.dopravy </t>
  </si>
  <si>
    <t>-1067337359</t>
  </si>
  <si>
    <t>199</t>
  </si>
  <si>
    <t>760000R13a</t>
  </si>
  <si>
    <t xml:space="preserve">Prvek O13 - plastové okno 800x1000mm 1-kř. sklopné s izol.dvojsklem - doplňky a parametry viz výkres Výpis výplní otvorů - montáž a dodávka vč.dopravy </t>
  </si>
  <si>
    <t>1569707015</t>
  </si>
  <si>
    <t>200</t>
  </si>
  <si>
    <t>760000R13b</t>
  </si>
  <si>
    <t>1597355314</t>
  </si>
  <si>
    <t>201</t>
  </si>
  <si>
    <t>760000R14</t>
  </si>
  <si>
    <t xml:space="preserve">Prvek O14 - plastové okno 1150x1750mm 1-kř. otevíravé a sklopné s izol.dvojsklem - doplňky a parametry viz výkres Výpis výplní otvorů - montáž a dodávka vč.dopravy </t>
  </si>
  <si>
    <t>-154742270</t>
  </si>
  <si>
    <t>202</t>
  </si>
  <si>
    <t>760000R15</t>
  </si>
  <si>
    <t xml:space="preserve">Prvek O15 - plastové okno 500x850mm 1-kř. sklopné s izol.dvojsklem - doplňky a parametry viz výkres Výpis výplní otvorů - montáž a dodávka vč.dopravy </t>
  </si>
  <si>
    <t>1721433145</t>
  </si>
  <si>
    <t>203</t>
  </si>
  <si>
    <t>760000R16</t>
  </si>
  <si>
    <t xml:space="preserve">Prvek O16 - plastové okno 1100x1300mm 1-kř. otevíravé a sklopné s izol.dvojsklem - doplňky a parametry viz výkres Výpis výplní otvorů - montáž a dodávka vč.dopravy </t>
  </si>
  <si>
    <t>573715737</t>
  </si>
  <si>
    <t>204</t>
  </si>
  <si>
    <t>760000R17</t>
  </si>
  <si>
    <t xml:space="preserve">Prvek O17 - plastové okno 850x850mm 1-kř. sklopné s izol.dvojsklem - doplňky a parametry viz výkres Výpis výplní otvorů - montáž a dodávka vč.dopravy </t>
  </si>
  <si>
    <t>66828374</t>
  </si>
  <si>
    <t>205</t>
  </si>
  <si>
    <t>760000R18</t>
  </si>
  <si>
    <t xml:space="preserve">Prvek O18 - plastové okno 1050x1500mm 1-kř. otevíravé a sklopné s izol.dvojsklem - doplňky a parametry viz výkres Výpis výplní otvorů - montáž a dodávka vč.dopravy </t>
  </si>
  <si>
    <t>79538146</t>
  </si>
  <si>
    <t>206</t>
  </si>
  <si>
    <t>760000R19</t>
  </si>
  <si>
    <t xml:space="preserve">Prvek O19 - plastové okno 1150x2750mm 2-kř. otevíravé a sklopné s izol.dvojsklem - doplňky a parametry viz výkres Výpis výplní otvorů - montáž a dodávka vč.dopravy </t>
  </si>
  <si>
    <t>1303591487</t>
  </si>
  <si>
    <t>207</t>
  </si>
  <si>
    <t>760000R20</t>
  </si>
  <si>
    <t xml:space="preserve">Prvek O20 - plastové okno 1100x1400mm 2-kř. otevíravé a sklopné s izol.dvojsklem - doplňky a parametry viz výkres Výpis výplní otvorů - montáž a dodávka vč.dopravy </t>
  </si>
  <si>
    <t>-1384293413</t>
  </si>
  <si>
    <t>208</t>
  </si>
  <si>
    <t>760000R21</t>
  </si>
  <si>
    <t xml:space="preserve">Prvek O21 - plastové okno 900x850mm 1-kř. otevíravé a sklopné s izol.dvojsklem - doplňky a parametry viz výkres Výpis výplní otvorů - montáž a dodávka vč.dopravy </t>
  </si>
  <si>
    <t>-1539927294</t>
  </si>
  <si>
    <t>Poznámka k položce:_x000d_
vnitřní parapet typový plastový _x000d_
_x000d_
mimo venkovního parapetu, který je započten v oddíle 764 _x000d_
_x000d_
součástí dodávky jsou veškeré pomocné konstrukce a kotevní prvky</t>
  </si>
  <si>
    <t>209</t>
  </si>
  <si>
    <t>760000R22</t>
  </si>
  <si>
    <t xml:space="preserve">Prvek D1 - plastové balkonové dveře2-kř.otevíravé a sklopné, pevný nadsvětlík s izol.dvojsklem - doplňky a parametry viz výkres Výpis výplní otvorů - montáž a dodávka vč.dopravy </t>
  </si>
  <si>
    <t>-2079705961</t>
  </si>
  <si>
    <t>Poznámka k položce:_x000d_
součástí dodávky jsou veškeré pomocné konstrukce a kotevní prvky</t>
  </si>
  <si>
    <t>03 - Lešení</t>
  </si>
  <si>
    <t xml:space="preserve">    94 - Lešení a stavební výtahy</t>
  </si>
  <si>
    <t>Lešení a stavební výtahy</t>
  </si>
  <si>
    <t>941111122</t>
  </si>
  <si>
    <t>Montáž lešení řadového trubkového lehkého s podlahami zatížení do 200 kg/m2 š od 0,9 do 1,2 m v přes 10 do 25 m</t>
  </si>
  <si>
    <t>-110369661</t>
  </si>
  <si>
    <t>(12-1,5)*(45,5*2+18*2+1,2*8)</t>
  </si>
  <si>
    <t>(3,5-1,5)*(7+7+1,2*2)</t>
  </si>
  <si>
    <t>(6-1,5)*(2,2*2+2,6*2+1,2*8)+0,5</t>
  </si>
  <si>
    <t>941111222</t>
  </si>
  <si>
    <t>Příplatek k lešení řadovému trubkovému lehkému s podlahami do 200 kg/m2 š od 0,9 do 1,2 m v přes 10 do 25 m za každý den použití</t>
  </si>
  <si>
    <t>595271227</t>
  </si>
  <si>
    <t>celkem cca 1/2 roku</t>
  </si>
  <si>
    <t>1709*30*6</t>
  </si>
  <si>
    <t>941111822</t>
  </si>
  <si>
    <t>Demontáž lešení řadového trubkového lehkého s podlahami zatížení do 200 kg/m2 š od 0,9 do 1,2 m v přes 10 do 25 m</t>
  </si>
  <si>
    <t>-1962317704</t>
  </si>
  <si>
    <t>9410000R1</t>
  </si>
  <si>
    <t>Příplatek za lešení v místě střechy přístavků I, II a střechy kotelny</t>
  </si>
  <si>
    <t>-1029005212</t>
  </si>
  <si>
    <t>944511111</t>
  </si>
  <si>
    <t>Montáž ochranné sítě z textilie z umělých vláken</t>
  </si>
  <si>
    <t>-416518848</t>
  </si>
  <si>
    <t>944511211</t>
  </si>
  <si>
    <t>Příplatek k ochranné síti za každý den použití</t>
  </si>
  <si>
    <t>-1195190469</t>
  </si>
  <si>
    <t>1/2 roku</t>
  </si>
  <si>
    <t>944511811</t>
  </si>
  <si>
    <t>Demontáž ochranné sítě z textilie z umělých vláken</t>
  </si>
  <si>
    <t>-2125314533</t>
  </si>
  <si>
    <t>04 - Dešťová kanalizace</t>
  </si>
  <si>
    <t xml:space="preserve">    45 - Podkladní a vedlejší konstrukce kromě vozovek a železničního svršku</t>
  </si>
  <si>
    <t xml:space="preserve">    89 - Ostatní konstrukce</t>
  </si>
  <si>
    <t>119001405</t>
  </si>
  <si>
    <t>Dočasné zajištění potrubí z PE DN do 200 mm</t>
  </si>
  <si>
    <t>-1643082172</t>
  </si>
  <si>
    <t>1,0*3</t>
  </si>
  <si>
    <t>119001421</t>
  </si>
  <si>
    <t>Dočasné zajištění kabelů a kabelových tratí ze 3 volně ložených kabelů</t>
  </si>
  <si>
    <t>605510470</t>
  </si>
  <si>
    <t>132254203</t>
  </si>
  <si>
    <t>Hloubení zapažených rýh š do 2000 mm v hornině třídy těžitelnosti I skupiny 3 objem do 100 m3</t>
  </si>
  <si>
    <t>607902002</t>
  </si>
  <si>
    <t>1,0*1,70*(26+5)</t>
  </si>
  <si>
    <t>758679670</t>
  </si>
  <si>
    <t>1,0*1,0*1,0*4</t>
  </si>
  <si>
    <t>151101101</t>
  </si>
  <si>
    <t>Zřízení příložného pažení a rozepření stěn rýh hl do 2 m</t>
  </si>
  <si>
    <t>542856785</t>
  </si>
  <si>
    <t>1,70*2*31</t>
  </si>
  <si>
    <t>151101111</t>
  </si>
  <si>
    <t>Odstranění příložného pažení a rozepření stěn rýh hl do 2 m</t>
  </si>
  <si>
    <t>-772994173</t>
  </si>
  <si>
    <t>175151101</t>
  </si>
  <si>
    <t>Obsypání potrubí strojně sypaninou bez prohození, uloženou do 3 m</t>
  </si>
  <si>
    <t>730765597</t>
  </si>
  <si>
    <t>obsyp potrubí</t>
  </si>
  <si>
    <t>1,0*0,50*(26+5)</t>
  </si>
  <si>
    <t>58337331</t>
  </si>
  <si>
    <t>štěrkopísek frakce 0/22</t>
  </si>
  <si>
    <t>1708159157</t>
  </si>
  <si>
    <t>15,5*2,0</t>
  </si>
  <si>
    <t>-372297800</t>
  </si>
  <si>
    <t>část na zpětný zásyp, přebytek na placenou skládku</t>
  </si>
  <si>
    <t>52,70</t>
  </si>
  <si>
    <t>2035379943</t>
  </si>
  <si>
    <t>výkopem</t>
  </si>
  <si>
    <t>52,70-3,1-15,50</t>
  </si>
  <si>
    <t>-628831534</t>
  </si>
  <si>
    <t>přebytečný výkop</t>
  </si>
  <si>
    <t>52,70-34,10</t>
  </si>
  <si>
    <t>1397742894</t>
  </si>
  <si>
    <t>18,60*10</t>
  </si>
  <si>
    <t>1695215331</t>
  </si>
  <si>
    <t>1249494995</t>
  </si>
  <si>
    <t>18,60*2,0</t>
  </si>
  <si>
    <t>438721472</t>
  </si>
  <si>
    <t>přemístění materiálu pro podsypy a obsypy</t>
  </si>
  <si>
    <t>po stavbě k místu upotřebení</t>
  </si>
  <si>
    <t>náhrada přesunu hmot dle 827-1</t>
  </si>
  <si>
    <t>dle ÚRS Praha</t>
  </si>
  <si>
    <t>3,1+15,5</t>
  </si>
  <si>
    <t>-1954028233</t>
  </si>
  <si>
    <t>v terénu</t>
  </si>
  <si>
    <t>1,0*26</t>
  </si>
  <si>
    <t>1387457497</t>
  </si>
  <si>
    <t>26*0,05*1,03</t>
  </si>
  <si>
    <t>Podkladní a vedlejší konstrukce kromě vozovek a železničního svršku</t>
  </si>
  <si>
    <t>451572111</t>
  </si>
  <si>
    <t>Lože pod potrubí otevřený výkop z kameniva drobného těženého</t>
  </si>
  <si>
    <t>847583701</t>
  </si>
  <si>
    <t>pod potrubí</t>
  </si>
  <si>
    <t>1,0*0,10*(26+5)</t>
  </si>
  <si>
    <t>Ostatní konstrukce</t>
  </si>
  <si>
    <t>894812202</t>
  </si>
  <si>
    <t>Revizní a čistící šachta z PP šachtové dno DN 425/150 průtočné 30°,60°,90°</t>
  </si>
  <si>
    <t>-981051660</t>
  </si>
  <si>
    <t>šachta Š1. Š2</t>
  </si>
  <si>
    <t>894812231</t>
  </si>
  <si>
    <t>Revizní a čistící šachta z PP DN 425 šachtová roura korugovaná bez hrdla světlé hloubky 1500 mm</t>
  </si>
  <si>
    <t>2081717583</t>
  </si>
  <si>
    <t>pro šachtu Š1 a Š2</t>
  </si>
  <si>
    <t>894812249</t>
  </si>
  <si>
    <t>Příplatek k rourám revizní a čistící šachty z PP DN 425 za uříznutí šachtové roury</t>
  </si>
  <si>
    <t>-1544992734</t>
  </si>
  <si>
    <t>894812262</t>
  </si>
  <si>
    <t>Revizní a čistící šachta z PP DN 425 poklop litinový plný do teleskopické trubky pro třídu zatížení D400</t>
  </si>
  <si>
    <t>-546068151</t>
  </si>
  <si>
    <t>pro Š1 + Š2</t>
  </si>
  <si>
    <t>28661674</t>
  </si>
  <si>
    <t>roura šachtová teleskopická PP (vč.těsnění) dno DN 425 dl 375mm</t>
  </si>
  <si>
    <t>-2043559551</t>
  </si>
  <si>
    <t>998276101</t>
  </si>
  <si>
    <t>Přesun hmot pro trubní vedení z trub z plastických hmot otevřený výkop</t>
  </si>
  <si>
    <t>-1098504084</t>
  </si>
  <si>
    <t>721173315</t>
  </si>
  <si>
    <t>Potrubí kanalizační z PVC SN 4 dešťové DN 110</t>
  </si>
  <si>
    <t>2126542551</t>
  </si>
  <si>
    <t>připojení k dešťovému svodu</t>
  </si>
  <si>
    <t>1*2</t>
  </si>
  <si>
    <t>721173316</t>
  </si>
  <si>
    <t>Potrubí kanalizační z PVC SN 4 dešťové DN 125</t>
  </si>
  <si>
    <t>-1108447735</t>
  </si>
  <si>
    <t>0,50+2,50</t>
  </si>
  <si>
    <t>721173317</t>
  </si>
  <si>
    <t>Potrubí kanalizační z PVC SN 4 dešťové DN 160</t>
  </si>
  <si>
    <t>-1352980899</t>
  </si>
  <si>
    <t>26+2</t>
  </si>
  <si>
    <t>1294141588</t>
  </si>
  <si>
    <t>721290111</t>
  </si>
  <si>
    <t>Zkouška těsnosti potrubí kanalizace vodou DN do 125</t>
  </si>
  <si>
    <t>-1147288587</t>
  </si>
  <si>
    <t>721290112</t>
  </si>
  <si>
    <t>Zkouška těsnosti potrubí kanalizace vodou DN 150/DN 200</t>
  </si>
  <si>
    <t>-787576025</t>
  </si>
  <si>
    <t>998721101</t>
  </si>
  <si>
    <t>Přesun hmot tonážní pro vnitřní kanalizaci v objektech v do 6 m</t>
  </si>
  <si>
    <t>533818097</t>
  </si>
  <si>
    <t>05 - Hromosvod</t>
  </si>
  <si>
    <t>M - Práce a dodávky M</t>
  </si>
  <si>
    <t xml:space="preserve">    HRM - Hromosvod</t>
  </si>
  <si>
    <t>Práce a dodávky M</t>
  </si>
  <si>
    <t>HRM</t>
  </si>
  <si>
    <t>Přenos</t>
  </si>
  <si>
    <t>Hromosvod viz samostaný rozpočet a VV</t>
  </si>
  <si>
    <t>kč</t>
  </si>
  <si>
    <t>1096987728</t>
  </si>
  <si>
    <t>06 - Vedlejší náklady</t>
  </si>
  <si>
    <t>VRN - Vedlejší rozpočtové náklady</t>
  </si>
  <si>
    <t>VRN</t>
  </si>
  <si>
    <t>Vedlejší rozpočtové náklady</t>
  </si>
  <si>
    <t>0100000R1</t>
  </si>
  <si>
    <t>Výškové a polohové vytýčení všech inženýrských sítí na staveništi a jejich ověření u správců</t>
  </si>
  <si>
    <t>1024</t>
  </si>
  <si>
    <t>1227450607</t>
  </si>
  <si>
    <t>0130000R1</t>
  </si>
  <si>
    <t>Dílenská dokumentace zámečnických prvků, oken a záchytného systému na střeše</t>
  </si>
  <si>
    <t>584690803</t>
  </si>
  <si>
    <t>0130000R2</t>
  </si>
  <si>
    <t>Dokumentace kotevních prvků kontaktního zateplení</t>
  </si>
  <si>
    <t>-2037296017</t>
  </si>
  <si>
    <t>0300010R1</t>
  </si>
  <si>
    <t>Zařízení staveniště - vybavení, zabezpečení, ohražení, připojení a spotřeba energií, zrušení</t>
  </si>
  <si>
    <t>848351964</t>
  </si>
  <si>
    <t>Poznámka k položce:_x000d_
včetně uvedení okolí do původního stavu</t>
  </si>
  <si>
    <t>0300000R2</t>
  </si>
  <si>
    <t>Dopravní opatření po dobu výstavby vč.jeho projednání s Policií ČR a DOSS</t>
  </si>
  <si>
    <t>-159811406</t>
  </si>
  <si>
    <t>0450020R1</t>
  </si>
  <si>
    <t>Kompletační a koordinační činnost, náklady spojené s vedením stavby</t>
  </si>
  <si>
    <t>1115818931</t>
  </si>
  <si>
    <t>0600000R1</t>
  </si>
  <si>
    <t>Opatření proti zatečení do otevřené střechy nad rámec zaplachtování</t>
  </si>
  <si>
    <t>556767214</t>
  </si>
  <si>
    <t>0600000R2</t>
  </si>
  <si>
    <t>Zabezpečení bezpečných přístupů do objektu</t>
  </si>
  <si>
    <t>68385869</t>
  </si>
  <si>
    <t>0600000R3</t>
  </si>
  <si>
    <t>Opatření proti vstupu nepovolaných osob (dětí) na lešení</t>
  </si>
  <si>
    <t>116455796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</si>
</sst>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4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4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6</v>
      </c>
    </row>
    <row r="5" s="1" customFormat="1" ht="12" customHeight="1">
      <c r="B5" s="21"/>
      <c r="C5" s="22"/>
      <c r="D5" s="26" t="s">
        <v>12</v>
      </c>
      <c r="E5" s="22"/>
      <c r="F5" s="22"/>
      <c r="G5" s="22"/>
      <c r="H5" s="22"/>
      <c r="I5" s="22"/>
      <c r="J5" s="22"/>
      <c r="K5" s="27" t="s">
        <v>13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14</v>
      </c>
      <c r="BS5" s="17" t="s">
        <v>6</v>
      </c>
    </row>
    <row r="6" s="1" customFormat="1" ht="36.96" customHeight="1">
      <c r="B6" s="21"/>
      <c r="C6" s="22"/>
      <c r="D6" s="29" t="s">
        <v>15</v>
      </c>
      <c r="E6" s="22"/>
      <c r="F6" s="22"/>
      <c r="G6" s="22"/>
      <c r="H6" s="22"/>
      <c r="I6" s="22"/>
      <c r="J6" s="22"/>
      <c r="K6" s="30" t="s">
        <v>16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17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18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19</v>
      </c>
      <c r="E8" s="22"/>
      <c r="F8" s="22"/>
      <c r="G8" s="22"/>
      <c r="H8" s="22"/>
      <c r="I8" s="22"/>
      <c r="J8" s="22"/>
      <c r="K8" s="27" t="s">
        <v>20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21</v>
      </c>
      <c r="AL8" s="22"/>
      <c r="AM8" s="22"/>
      <c r="AN8" s="33" t="s">
        <v>22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24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25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24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24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24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12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SONA6768-2024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15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Zateplení budovy dětského domova Plesná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19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21</v>
      </c>
      <c r="AJ87" s="40"/>
      <c r="AK87" s="40"/>
      <c r="AL87" s="40"/>
      <c r="AM87" s="79" t="str">
        <f>IF(AN8= "","",AN8)</f>
        <v>10. 1. 2024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23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Obec Plesná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>DPT s.r.o.Ostrov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25.6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0" t="str">
        <f>IF(E20="","",E20)</f>
        <v>Neubauerová Soňa, SK-Projekt Ostrov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ROUND(SUM(AG95:AG100),2)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ROUND(SUM(AS95:AS100),2)</f>
        <v>0</v>
      </c>
      <c r="AT94" s="114">
        <f>ROUND(SUM(AV94:AW94),2)</f>
        <v>0</v>
      </c>
      <c r="AU94" s="115">
        <f>ROUND(SUM(AU95:AU100),5)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ROUND(SUM(AZ95:AZ100),2)</f>
        <v>0</v>
      </c>
      <c r="BA94" s="114">
        <f>ROUND(SUM(BA95:BA100),2)</f>
        <v>0</v>
      </c>
      <c r="BB94" s="114">
        <f>ROUND(SUM(BB95:BB100),2)</f>
        <v>0</v>
      </c>
      <c r="BC94" s="114">
        <f>ROUND(SUM(BC95:BC100),2)</f>
        <v>0</v>
      </c>
      <c r="BD94" s="116">
        <f>ROUND(SUM(BD95:BD100),2)</f>
        <v>0</v>
      </c>
      <c r="BE94" s="6"/>
      <c r="BS94" s="117" t="s">
        <v>74</v>
      </c>
      <c r="BT94" s="117" t="s">
        <v>75</v>
      </c>
      <c r="BU94" s="118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16.5" customHeight="1">
      <c r="A95" s="119" t="s">
        <v>79</v>
      </c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Střecha'!J30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'01 - Střecha'!P135</f>
        <v>0</v>
      </c>
      <c r="AV95" s="128">
        <f>'01 - Střecha'!J33</f>
        <v>0</v>
      </c>
      <c r="AW95" s="128">
        <f>'01 - Střecha'!J34</f>
        <v>0</v>
      </c>
      <c r="AX95" s="128">
        <f>'01 - Střecha'!J35</f>
        <v>0</v>
      </c>
      <c r="AY95" s="128">
        <f>'01 - Střecha'!J36</f>
        <v>0</v>
      </c>
      <c r="AZ95" s="128">
        <f>'01 - Střecha'!F33</f>
        <v>0</v>
      </c>
      <c r="BA95" s="128">
        <f>'01 - Střecha'!F34</f>
        <v>0</v>
      </c>
      <c r="BB95" s="128">
        <f>'01 - Střecha'!F35</f>
        <v>0</v>
      </c>
      <c r="BC95" s="128">
        <f>'01 - Střecha'!F36</f>
        <v>0</v>
      </c>
      <c r="BD95" s="130">
        <f>'01 - Střecha'!F37</f>
        <v>0</v>
      </c>
      <c r="BE95" s="7"/>
      <c r="BT95" s="131" t="s">
        <v>83</v>
      </c>
      <c r="BV95" s="131" t="s">
        <v>77</v>
      </c>
      <c r="BW95" s="131" t="s">
        <v>84</v>
      </c>
      <c r="BX95" s="131" t="s">
        <v>5</v>
      </c>
      <c r="CL95" s="131" t="s">
        <v>1</v>
      </c>
      <c r="CM95" s="131" t="s">
        <v>83</v>
      </c>
    </row>
    <row r="96" s="7" customFormat="1" ht="16.5" customHeight="1">
      <c r="A96" s="119" t="s">
        <v>79</v>
      </c>
      <c r="B96" s="120"/>
      <c r="C96" s="121"/>
      <c r="D96" s="122" t="s">
        <v>85</v>
      </c>
      <c r="E96" s="122"/>
      <c r="F96" s="122"/>
      <c r="G96" s="122"/>
      <c r="H96" s="122"/>
      <c r="I96" s="123"/>
      <c r="J96" s="122" t="s">
        <v>86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'02 - Fasáda'!J30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82</v>
      </c>
      <c r="AR96" s="126"/>
      <c r="AS96" s="127">
        <v>0</v>
      </c>
      <c r="AT96" s="128">
        <f>ROUND(SUM(AV96:AW96),2)</f>
        <v>0</v>
      </c>
      <c r="AU96" s="129">
        <f>'02 - Fasáda'!P142</f>
        <v>0</v>
      </c>
      <c r="AV96" s="128">
        <f>'02 - Fasáda'!J33</f>
        <v>0</v>
      </c>
      <c r="AW96" s="128">
        <f>'02 - Fasáda'!J34</f>
        <v>0</v>
      </c>
      <c r="AX96" s="128">
        <f>'02 - Fasáda'!J35</f>
        <v>0</v>
      </c>
      <c r="AY96" s="128">
        <f>'02 - Fasáda'!J36</f>
        <v>0</v>
      </c>
      <c r="AZ96" s="128">
        <f>'02 - Fasáda'!F33</f>
        <v>0</v>
      </c>
      <c r="BA96" s="128">
        <f>'02 - Fasáda'!F34</f>
        <v>0</v>
      </c>
      <c r="BB96" s="128">
        <f>'02 - Fasáda'!F35</f>
        <v>0</v>
      </c>
      <c r="BC96" s="128">
        <f>'02 - Fasáda'!F36</f>
        <v>0</v>
      </c>
      <c r="BD96" s="130">
        <f>'02 - Fasáda'!F37</f>
        <v>0</v>
      </c>
      <c r="BE96" s="7"/>
      <c r="BT96" s="131" t="s">
        <v>83</v>
      </c>
      <c r="BV96" s="131" t="s">
        <v>77</v>
      </c>
      <c r="BW96" s="131" t="s">
        <v>87</v>
      </c>
      <c r="BX96" s="131" t="s">
        <v>5</v>
      </c>
      <c r="CL96" s="131" t="s">
        <v>1</v>
      </c>
      <c r="CM96" s="131" t="s">
        <v>83</v>
      </c>
    </row>
    <row r="97" s="7" customFormat="1" ht="16.5" customHeight="1">
      <c r="A97" s="119" t="s">
        <v>79</v>
      </c>
      <c r="B97" s="120"/>
      <c r="C97" s="121"/>
      <c r="D97" s="122" t="s">
        <v>88</v>
      </c>
      <c r="E97" s="122"/>
      <c r="F97" s="122"/>
      <c r="G97" s="122"/>
      <c r="H97" s="122"/>
      <c r="I97" s="123"/>
      <c r="J97" s="122" t="s">
        <v>89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'03 - Lešení'!J30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82</v>
      </c>
      <c r="AR97" s="126"/>
      <c r="AS97" s="127">
        <v>0</v>
      </c>
      <c r="AT97" s="128">
        <f>ROUND(SUM(AV97:AW97),2)</f>
        <v>0</v>
      </c>
      <c r="AU97" s="129">
        <f>'03 - Lešení'!P118</f>
        <v>0</v>
      </c>
      <c r="AV97" s="128">
        <f>'03 - Lešení'!J33</f>
        <v>0</v>
      </c>
      <c r="AW97" s="128">
        <f>'03 - Lešení'!J34</f>
        <v>0</v>
      </c>
      <c r="AX97" s="128">
        <f>'03 - Lešení'!J35</f>
        <v>0</v>
      </c>
      <c r="AY97" s="128">
        <f>'03 - Lešení'!J36</f>
        <v>0</v>
      </c>
      <c r="AZ97" s="128">
        <f>'03 - Lešení'!F33</f>
        <v>0</v>
      </c>
      <c r="BA97" s="128">
        <f>'03 - Lešení'!F34</f>
        <v>0</v>
      </c>
      <c r="BB97" s="128">
        <f>'03 - Lešení'!F35</f>
        <v>0</v>
      </c>
      <c r="BC97" s="128">
        <f>'03 - Lešení'!F36</f>
        <v>0</v>
      </c>
      <c r="BD97" s="130">
        <f>'03 - Lešení'!F37</f>
        <v>0</v>
      </c>
      <c r="BE97" s="7"/>
      <c r="BT97" s="131" t="s">
        <v>83</v>
      </c>
      <c r="BV97" s="131" t="s">
        <v>77</v>
      </c>
      <c r="BW97" s="131" t="s">
        <v>90</v>
      </c>
      <c r="BX97" s="131" t="s">
        <v>5</v>
      </c>
      <c r="CL97" s="131" t="s">
        <v>1</v>
      </c>
      <c r="CM97" s="131" t="s">
        <v>83</v>
      </c>
    </row>
    <row r="98" s="7" customFormat="1" ht="16.5" customHeight="1">
      <c r="A98" s="119" t="s">
        <v>79</v>
      </c>
      <c r="B98" s="120"/>
      <c r="C98" s="121"/>
      <c r="D98" s="122" t="s">
        <v>91</v>
      </c>
      <c r="E98" s="122"/>
      <c r="F98" s="122"/>
      <c r="G98" s="122"/>
      <c r="H98" s="122"/>
      <c r="I98" s="123"/>
      <c r="J98" s="122" t="s">
        <v>92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'04 - Dešťová kanalizace'!J30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82</v>
      </c>
      <c r="AR98" s="126"/>
      <c r="AS98" s="127">
        <v>0</v>
      </c>
      <c r="AT98" s="128">
        <f>ROUND(SUM(AV98:AW98),2)</f>
        <v>0</v>
      </c>
      <c r="AU98" s="129">
        <f>'04 - Dešťová kanalizace'!P123</f>
        <v>0</v>
      </c>
      <c r="AV98" s="128">
        <f>'04 - Dešťová kanalizace'!J33</f>
        <v>0</v>
      </c>
      <c r="AW98" s="128">
        <f>'04 - Dešťová kanalizace'!J34</f>
        <v>0</v>
      </c>
      <c r="AX98" s="128">
        <f>'04 - Dešťová kanalizace'!J35</f>
        <v>0</v>
      </c>
      <c r="AY98" s="128">
        <f>'04 - Dešťová kanalizace'!J36</f>
        <v>0</v>
      </c>
      <c r="AZ98" s="128">
        <f>'04 - Dešťová kanalizace'!F33</f>
        <v>0</v>
      </c>
      <c r="BA98" s="128">
        <f>'04 - Dešťová kanalizace'!F34</f>
        <v>0</v>
      </c>
      <c r="BB98" s="128">
        <f>'04 - Dešťová kanalizace'!F35</f>
        <v>0</v>
      </c>
      <c r="BC98" s="128">
        <f>'04 - Dešťová kanalizace'!F36</f>
        <v>0</v>
      </c>
      <c r="BD98" s="130">
        <f>'04 - Dešťová kanalizace'!F37</f>
        <v>0</v>
      </c>
      <c r="BE98" s="7"/>
      <c r="BT98" s="131" t="s">
        <v>83</v>
      </c>
      <c r="BV98" s="131" t="s">
        <v>77</v>
      </c>
      <c r="BW98" s="131" t="s">
        <v>93</v>
      </c>
      <c r="BX98" s="131" t="s">
        <v>5</v>
      </c>
      <c r="CL98" s="131" t="s">
        <v>1</v>
      </c>
      <c r="CM98" s="131" t="s">
        <v>83</v>
      </c>
    </row>
    <row r="99" s="7" customFormat="1" ht="16.5" customHeight="1">
      <c r="A99" s="119" t="s">
        <v>79</v>
      </c>
      <c r="B99" s="120"/>
      <c r="C99" s="121"/>
      <c r="D99" s="122" t="s">
        <v>94</v>
      </c>
      <c r="E99" s="122"/>
      <c r="F99" s="122"/>
      <c r="G99" s="122"/>
      <c r="H99" s="122"/>
      <c r="I99" s="123"/>
      <c r="J99" s="122" t="s">
        <v>95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'05 - Hromosvod'!J30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82</v>
      </c>
      <c r="AR99" s="126"/>
      <c r="AS99" s="127">
        <v>0</v>
      </c>
      <c r="AT99" s="128">
        <f>ROUND(SUM(AV99:AW99),2)</f>
        <v>0</v>
      </c>
      <c r="AU99" s="129">
        <f>'05 - Hromosvod'!P118</f>
        <v>0</v>
      </c>
      <c r="AV99" s="128">
        <f>'05 - Hromosvod'!J33</f>
        <v>0</v>
      </c>
      <c r="AW99" s="128">
        <f>'05 - Hromosvod'!J34</f>
        <v>0</v>
      </c>
      <c r="AX99" s="128">
        <f>'05 - Hromosvod'!J35</f>
        <v>0</v>
      </c>
      <c r="AY99" s="128">
        <f>'05 - Hromosvod'!J36</f>
        <v>0</v>
      </c>
      <c r="AZ99" s="128">
        <f>'05 - Hromosvod'!F33</f>
        <v>0</v>
      </c>
      <c r="BA99" s="128">
        <f>'05 - Hromosvod'!F34</f>
        <v>0</v>
      </c>
      <c r="BB99" s="128">
        <f>'05 - Hromosvod'!F35</f>
        <v>0</v>
      </c>
      <c r="BC99" s="128">
        <f>'05 - Hromosvod'!F36</f>
        <v>0</v>
      </c>
      <c r="BD99" s="130">
        <f>'05 - Hromosvod'!F37</f>
        <v>0</v>
      </c>
      <c r="BE99" s="7"/>
      <c r="BT99" s="131" t="s">
        <v>83</v>
      </c>
      <c r="BV99" s="131" t="s">
        <v>77</v>
      </c>
      <c r="BW99" s="131" t="s">
        <v>96</v>
      </c>
      <c r="BX99" s="131" t="s">
        <v>5</v>
      </c>
      <c r="CL99" s="131" t="s">
        <v>1</v>
      </c>
      <c r="CM99" s="131" t="s">
        <v>83</v>
      </c>
    </row>
    <row r="100" s="7" customFormat="1" ht="16.5" customHeight="1">
      <c r="A100" s="119" t="s">
        <v>79</v>
      </c>
      <c r="B100" s="120"/>
      <c r="C100" s="121"/>
      <c r="D100" s="122" t="s">
        <v>97</v>
      </c>
      <c r="E100" s="122"/>
      <c r="F100" s="122"/>
      <c r="G100" s="122"/>
      <c r="H100" s="122"/>
      <c r="I100" s="123"/>
      <c r="J100" s="122" t="s">
        <v>98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'06 - Vedlejší náklady'!J30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82</v>
      </c>
      <c r="AR100" s="126"/>
      <c r="AS100" s="132">
        <v>0</v>
      </c>
      <c r="AT100" s="133">
        <f>ROUND(SUM(AV100:AW100),2)</f>
        <v>0</v>
      </c>
      <c r="AU100" s="134">
        <f>'06 - Vedlejší náklady'!P117</f>
        <v>0</v>
      </c>
      <c r="AV100" s="133">
        <f>'06 - Vedlejší náklady'!J33</f>
        <v>0</v>
      </c>
      <c r="AW100" s="133">
        <f>'06 - Vedlejší náklady'!J34</f>
        <v>0</v>
      </c>
      <c r="AX100" s="133">
        <f>'06 - Vedlejší náklady'!J35</f>
        <v>0</v>
      </c>
      <c r="AY100" s="133">
        <f>'06 - Vedlejší náklady'!J36</f>
        <v>0</v>
      </c>
      <c r="AZ100" s="133">
        <f>'06 - Vedlejší náklady'!F33</f>
        <v>0</v>
      </c>
      <c r="BA100" s="133">
        <f>'06 - Vedlejší náklady'!F34</f>
        <v>0</v>
      </c>
      <c r="BB100" s="133">
        <f>'06 - Vedlejší náklady'!F35</f>
        <v>0</v>
      </c>
      <c r="BC100" s="133">
        <f>'06 - Vedlejší náklady'!F36</f>
        <v>0</v>
      </c>
      <c r="BD100" s="135">
        <f>'06 - Vedlejší náklady'!F37</f>
        <v>0</v>
      </c>
      <c r="BE100" s="7"/>
      <c r="BT100" s="131" t="s">
        <v>83</v>
      </c>
      <c r="BV100" s="131" t="s">
        <v>77</v>
      </c>
      <c r="BW100" s="131" t="s">
        <v>99</v>
      </c>
      <c r="BX100" s="131" t="s">
        <v>5</v>
      </c>
      <c r="CL100" s="131" t="s">
        <v>1</v>
      </c>
      <c r="CM100" s="131" t="s">
        <v>83</v>
      </c>
    </row>
    <row r="101" s="2" customFormat="1" ht="30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44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</sheetData>
  <sheetProtection sheet="1" formatColumns="0" formatRows="0" objects="1" scenarios="1" spinCount="100000" saltValue="cv07pGircm1n3+ZjEa8G5Xi1N79ruelkp4U+ZTmURxjOLdN/d8zaDc4OmbXLwWp//9GX98rWT3WaBN+E9aJCRA==" hashValue="HpYW3TSDFWsC4rAS5tTzP+8JIEC2miq2SmGQz3laWHjP6ASNNrnXqj1sFuUrDqsbG2zdWJ0kryyNfxNbIpZnng==" algorithmName="SHA-512" password="CC35"/>
  <mergeCells count="62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Střecha'!C2" display="/"/>
    <hyperlink ref="A96" location="'02 - Fasáda'!C2" display="/"/>
    <hyperlink ref="A97" location="'03 - Lešení'!C2" display="/"/>
    <hyperlink ref="A98" location="'04 - Dešťová kanalizace'!C2" display="/"/>
    <hyperlink ref="A99" location="'05 - Hromosvod'!C2" display="/"/>
    <hyperlink ref="A100" location="'06 - Vedlejší nákla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100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15</v>
      </c>
      <c r="L6" s="20"/>
    </row>
    <row r="7" s="1" customFormat="1" ht="16.5" customHeight="1">
      <c r="B7" s="20"/>
      <c r="E7" s="141" t="str">
        <f>'Rekapitulace stavby'!K6</f>
        <v>Zateplení budovy dětského domova Plesná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17</v>
      </c>
      <c r="E11" s="38"/>
      <c r="F11" s="143" t="s">
        <v>1</v>
      </c>
      <c r="G11" s="38"/>
      <c r="H11" s="38"/>
      <c r="I11" s="140" t="s">
        <v>18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19</v>
      </c>
      <c r="E12" s="38"/>
      <c r="F12" s="143" t="s">
        <v>20</v>
      </c>
      <c r="G12" s="38"/>
      <c r="H12" s="38"/>
      <c r="I12" s="140" t="s">
        <v>21</v>
      </c>
      <c r="J12" s="144" t="str">
        <f>'Rekapitulace stavby'!AN8</f>
        <v>10. 1. 2024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23</v>
      </c>
      <c r="E14" s="38"/>
      <c r="F14" s="38"/>
      <c r="G14" s="38"/>
      <c r="H14" s="38"/>
      <c r="I14" s="140" t="s">
        <v>24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25</v>
      </c>
      <c r="F15" s="38"/>
      <c r="G15" s="38"/>
      <c r="H15" s="38"/>
      <c r="I15" s="140" t="s">
        <v>26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24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24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30</v>
      </c>
      <c r="F21" s="38"/>
      <c r="G21" s="38"/>
      <c r="H21" s="38"/>
      <c r="I21" s="140" t="s">
        <v>26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24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26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ROUND(J135,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ROUND((SUM(BE135:BE981)),  2)</f>
        <v>0</v>
      </c>
      <c r="G33" s="38"/>
      <c r="H33" s="38"/>
      <c r="I33" s="155">
        <v>0.20999999999999999</v>
      </c>
      <c r="J33" s="154">
        <f>ROUND(((SUM(BE135:BE981))*I33),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ROUND((SUM(BF135:BF981)),  2)</f>
        <v>0</v>
      </c>
      <c r="G34" s="38"/>
      <c r="H34" s="38"/>
      <c r="I34" s="155">
        <v>0.12</v>
      </c>
      <c r="J34" s="154">
        <f>ROUND(((SUM(BF135:BF981))*I34),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ROUND((SUM(BG135:BG981)),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ROUND((SUM(BH135:BH981)),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ROUND((SUM(BI135:BI981)),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15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Zateplení budovy dětského domova Plesná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Střecha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19</v>
      </c>
      <c r="D89" s="40"/>
      <c r="E89" s="40"/>
      <c r="F89" s="27" t="str">
        <f>F12</f>
        <v xml:space="preserve"> </v>
      </c>
      <c r="G89" s="40"/>
      <c r="H89" s="40"/>
      <c r="I89" s="32" t="s">
        <v>21</v>
      </c>
      <c r="J89" s="79" t="str">
        <f>IF(J12="","",J12)</f>
        <v>10. 1. 2024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23</v>
      </c>
      <c r="D91" s="40"/>
      <c r="E91" s="40"/>
      <c r="F91" s="27" t="str">
        <f>E15</f>
        <v>Obec Plesná</v>
      </c>
      <c r="G91" s="40"/>
      <c r="H91" s="40"/>
      <c r="I91" s="32" t="s">
        <v>29</v>
      </c>
      <c r="J91" s="36" t="str">
        <f>E21</f>
        <v>DPT s.r.o.Ostrov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Neubauerová Soňa, SK-Projekt Ostrov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104</v>
      </c>
      <c r="D94" s="176"/>
      <c r="E94" s="176"/>
      <c r="F94" s="176"/>
      <c r="G94" s="176"/>
      <c r="H94" s="176"/>
      <c r="I94" s="176"/>
      <c r="J94" s="177" t="s">
        <v>105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106</v>
      </c>
      <c r="D96" s="40"/>
      <c r="E96" s="40"/>
      <c r="F96" s="40"/>
      <c r="G96" s="40"/>
      <c r="H96" s="40"/>
      <c r="I96" s="40"/>
      <c r="J96" s="110">
        <f>J135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107</v>
      </c>
    </row>
    <row r="97" s="9" customFormat="1" ht="24.96" customHeight="1">
      <c r="A97" s="9"/>
      <c r="B97" s="179"/>
      <c r="C97" s="180"/>
      <c r="D97" s="181" t="s">
        <v>108</v>
      </c>
      <c r="E97" s="182"/>
      <c r="F97" s="182"/>
      <c r="G97" s="182"/>
      <c r="H97" s="182"/>
      <c r="I97" s="182"/>
      <c r="J97" s="183">
        <f>J136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109</v>
      </c>
      <c r="E98" s="188"/>
      <c r="F98" s="188"/>
      <c r="G98" s="188"/>
      <c r="H98" s="188"/>
      <c r="I98" s="188"/>
      <c r="J98" s="189">
        <f>J137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110</v>
      </c>
      <c r="E99" s="188"/>
      <c r="F99" s="188"/>
      <c r="G99" s="188"/>
      <c r="H99" s="188"/>
      <c r="I99" s="188"/>
      <c r="J99" s="189">
        <f>J165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111</v>
      </c>
      <c r="E100" s="188"/>
      <c r="F100" s="188"/>
      <c r="G100" s="188"/>
      <c r="H100" s="188"/>
      <c r="I100" s="188"/>
      <c r="J100" s="189">
        <f>J245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112</v>
      </c>
      <c r="E101" s="188"/>
      <c r="F101" s="188"/>
      <c r="G101" s="188"/>
      <c r="H101" s="188"/>
      <c r="I101" s="188"/>
      <c r="J101" s="189">
        <f>J275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113</v>
      </c>
      <c r="E102" s="188"/>
      <c r="F102" s="188"/>
      <c r="G102" s="188"/>
      <c r="H102" s="188"/>
      <c r="I102" s="188"/>
      <c r="J102" s="189">
        <f>J285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114</v>
      </c>
      <c r="E103" s="188"/>
      <c r="F103" s="188"/>
      <c r="G103" s="188"/>
      <c r="H103" s="188"/>
      <c r="I103" s="188"/>
      <c r="J103" s="189">
        <f>J305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115</v>
      </c>
      <c r="E104" s="188"/>
      <c r="F104" s="188"/>
      <c r="G104" s="188"/>
      <c r="H104" s="188"/>
      <c r="I104" s="188"/>
      <c r="J104" s="189">
        <f>J311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9"/>
      <c r="C105" s="180"/>
      <c r="D105" s="181" t="s">
        <v>116</v>
      </c>
      <c r="E105" s="182"/>
      <c r="F105" s="182"/>
      <c r="G105" s="182"/>
      <c r="H105" s="182"/>
      <c r="I105" s="182"/>
      <c r="J105" s="183">
        <f>J313</f>
        <v>0</v>
      </c>
      <c r="K105" s="180"/>
      <c r="L105" s="18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5"/>
      <c r="C106" s="186"/>
      <c r="D106" s="187" t="s">
        <v>117</v>
      </c>
      <c r="E106" s="188"/>
      <c r="F106" s="188"/>
      <c r="G106" s="188"/>
      <c r="H106" s="188"/>
      <c r="I106" s="188"/>
      <c r="J106" s="189">
        <f>J314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118</v>
      </c>
      <c r="E107" s="188"/>
      <c r="F107" s="188"/>
      <c r="G107" s="188"/>
      <c r="H107" s="188"/>
      <c r="I107" s="188"/>
      <c r="J107" s="189">
        <f>J321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119</v>
      </c>
      <c r="E108" s="188"/>
      <c r="F108" s="188"/>
      <c r="G108" s="188"/>
      <c r="H108" s="188"/>
      <c r="I108" s="188"/>
      <c r="J108" s="189">
        <f>J431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120</v>
      </c>
      <c r="E109" s="188"/>
      <c r="F109" s="188"/>
      <c r="G109" s="188"/>
      <c r="H109" s="188"/>
      <c r="I109" s="188"/>
      <c r="J109" s="189">
        <f>J531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121</v>
      </c>
      <c r="E110" s="188"/>
      <c r="F110" s="188"/>
      <c r="G110" s="188"/>
      <c r="H110" s="188"/>
      <c r="I110" s="188"/>
      <c r="J110" s="189">
        <f>J715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5"/>
      <c r="C111" s="186"/>
      <c r="D111" s="187" t="s">
        <v>122</v>
      </c>
      <c r="E111" s="188"/>
      <c r="F111" s="188"/>
      <c r="G111" s="188"/>
      <c r="H111" s="188"/>
      <c r="I111" s="188"/>
      <c r="J111" s="189">
        <f>J720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5"/>
      <c r="C112" s="186"/>
      <c r="D112" s="187" t="s">
        <v>123</v>
      </c>
      <c r="E112" s="188"/>
      <c r="F112" s="188"/>
      <c r="G112" s="188"/>
      <c r="H112" s="188"/>
      <c r="I112" s="188"/>
      <c r="J112" s="189">
        <f>J898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5"/>
      <c r="C113" s="186"/>
      <c r="D113" s="187" t="s">
        <v>124</v>
      </c>
      <c r="E113" s="188"/>
      <c r="F113" s="188"/>
      <c r="G113" s="188"/>
      <c r="H113" s="188"/>
      <c r="I113" s="188"/>
      <c r="J113" s="189">
        <f>J913</f>
        <v>0</v>
      </c>
      <c r="K113" s="186"/>
      <c r="L113" s="19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5"/>
      <c r="C114" s="186"/>
      <c r="D114" s="187" t="s">
        <v>125</v>
      </c>
      <c r="E114" s="188"/>
      <c r="F114" s="188"/>
      <c r="G114" s="188"/>
      <c r="H114" s="188"/>
      <c r="I114" s="188"/>
      <c r="J114" s="189">
        <f>J927</f>
        <v>0</v>
      </c>
      <c r="K114" s="186"/>
      <c r="L114" s="19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5"/>
      <c r="C115" s="186"/>
      <c r="D115" s="187" t="s">
        <v>126</v>
      </c>
      <c r="E115" s="188"/>
      <c r="F115" s="188"/>
      <c r="G115" s="188"/>
      <c r="H115" s="188"/>
      <c r="I115" s="188"/>
      <c r="J115" s="189">
        <f>J937</f>
        <v>0</v>
      </c>
      <c r="K115" s="186"/>
      <c r="L115" s="19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2" customFormat="1" ht="21.84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66"/>
      <c r="C117" s="67"/>
      <c r="D117" s="67"/>
      <c r="E117" s="67"/>
      <c r="F117" s="67"/>
      <c r="G117" s="67"/>
      <c r="H117" s="67"/>
      <c r="I117" s="67"/>
      <c r="J117" s="67"/>
      <c r="K117" s="67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21" s="2" customFormat="1" ht="6.96" customHeight="1">
      <c r="A121" s="38"/>
      <c r="B121" s="68"/>
      <c r="C121" s="69"/>
      <c r="D121" s="69"/>
      <c r="E121" s="69"/>
      <c r="F121" s="69"/>
      <c r="G121" s="69"/>
      <c r="H121" s="69"/>
      <c r="I121" s="69"/>
      <c r="J121" s="69"/>
      <c r="K121" s="69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4.96" customHeight="1">
      <c r="A122" s="38"/>
      <c r="B122" s="39"/>
      <c r="C122" s="23" t="s">
        <v>127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15</v>
      </c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40"/>
      <c r="D125" s="40"/>
      <c r="E125" s="174" t="str">
        <f>E7</f>
        <v>Zateplení budovy dětského domova Plesná</v>
      </c>
      <c r="F125" s="32"/>
      <c r="G125" s="32"/>
      <c r="H125" s="32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101</v>
      </c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76" t="str">
        <f>E9</f>
        <v>01 - Střecha</v>
      </c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19</v>
      </c>
      <c r="D129" s="40"/>
      <c r="E129" s="40"/>
      <c r="F129" s="27" t="str">
        <f>F12</f>
        <v xml:space="preserve"> </v>
      </c>
      <c r="G129" s="40"/>
      <c r="H129" s="40"/>
      <c r="I129" s="32" t="s">
        <v>21</v>
      </c>
      <c r="J129" s="79" t="str">
        <f>IF(J12="","",J12)</f>
        <v>10. 1. 2024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15" customHeight="1">
      <c r="A131" s="38"/>
      <c r="B131" s="39"/>
      <c r="C131" s="32" t="s">
        <v>23</v>
      </c>
      <c r="D131" s="40"/>
      <c r="E131" s="40"/>
      <c r="F131" s="27" t="str">
        <f>E15</f>
        <v>Obec Plesná</v>
      </c>
      <c r="G131" s="40"/>
      <c r="H131" s="40"/>
      <c r="I131" s="32" t="s">
        <v>29</v>
      </c>
      <c r="J131" s="36" t="str">
        <f>E21</f>
        <v>DPT s.r.o.Ostrov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25.65" customHeight="1">
      <c r="A132" s="38"/>
      <c r="B132" s="39"/>
      <c r="C132" s="32" t="s">
        <v>27</v>
      </c>
      <c r="D132" s="40"/>
      <c r="E132" s="40"/>
      <c r="F132" s="27" t="str">
        <f>IF(E18="","",E18)</f>
        <v>Vyplň údaj</v>
      </c>
      <c r="G132" s="40"/>
      <c r="H132" s="40"/>
      <c r="I132" s="32" t="s">
        <v>32</v>
      </c>
      <c r="J132" s="36" t="str">
        <f>E24</f>
        <v>Neubauerová Soňa, SK-Projekt Ostrov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0.32" customHeight="1">
      <c r="A133" s="38"/>
      <c r="B133" s="39"/>
      <c r="C133" s="40"/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11" customFormat="1" ht="29.28" customHeight="1">
      <c r="A134" s="191"/>
      <c r="B134" s="192"/>
      <c r="C134" s="193" t="s">
        <v>128</v>
      </c>
      <c r="D134" s="194" t="s">
        <v>60</v>
      </c>
      <c r="E134" s="194" t="s">
        <v>56</v>
      </c>
      <c r="F134" s="194" t="s">
        <v>57</v>
      </c>
      <c r="G134" s="194" t="s">
        <v>129</v>
      </c>
      <c r="H134" s="194" t="s">
        <v>130</v>
      </c>
      <c r="I134" s="194" t="s">
        <v>131</v>
      </c>
      <c r="J134" s="194" t="s">
        <v>105</v>
      </c>
      <c r="K134" s="195" t="s">
        <v>132</v>
      </c>
      <c r="L134" s="196"/>
      <c r="M134" s="100" t="s">
        <v>1</v>
      </c>
      <c r="N134" s="101" t="s">
        <v>39</v>
      </c>
      <c r="O134" s="101" t="s">
        <v>133</v>
      </c>
      <c r="P134" s="101" t="s">
        <v>134</v>
      </c>
      <c r="Q134" s="101" t="s">
        <v>135</v>
      </c>
      <c r="R134" s="101" t="s">
        <v>136</v>
      </c>
      <c r="S134" s="101" t="s">
        <v>137</v>
      </c>
      <c r="T134" s="102" t="s">
        <v>138</v>
      </c>
      <c r="U134" s="191"/>
      <c r="V134" s="191"/>
      <c r="W134" s="191"/>
      <c r="X134" s="191"/>
      <c r="Y134" s="191"/>
      <c r="Z134" s="191"/>
      <c r="AA134" s="191"/>
      <c r="AB134" s="191"/>
      <c r="AC134" s="191"/>
      <c r="AD134" s="191"/>
      <c r="AE134" s="191"/>
    </row>
    <row r="135" s="2" customFormat="1" ht="22.8" customHeight="1">
      <c r="A135" s="38"/>
      <c r="B135" s="39"/>
      <c r="C135" s="107" t="s">
        <v>139</v>
      </c>
      <c r="D135" s="40"/>
      <c r="E135" s="40"/>
      <c r="F135" s="40"/>
      <c r="G135" s="40"/>
      <c r="H135" s="40"/>
      <c r="I135" s="40"/>
      <c r="J135" s="197">
        <f>BK135</f>
        <v>0</v>
      </c>
      <c r="K135" s="40"/>
      <c r="L135" s="44"/>
      <c r="M135" s="103"/>
      <c r="N135" s="198"/>
      <c r="O135" s="104"/>
      <c r="P135" s="199">
        <f>P136+P313</f>
        <v>0</v>
      </c>
      <c r="Q135" s="104"/>
      <c r="R135" s="199">
        <f>R136+R313</f>
        <v>59.812170900000005</v>
      </c>
      <c r="S135" s="104"/>
      <c r="T135" s="200">
        <f>T136+T313</f>
        <v>32.338585600000002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74</v>
      </c>
      <c r="AU135" s="17" t="s">
        <v>107</v>
      </c>
      <c r="BK135" s="201">
        <f>BK136+BK313</f>
        <v>0</v>
      </c>
    </row>
    <row r="136" s="12" customFormat="1" ht="25.92" customHeight="1">
      <c r="A136" s="12"/>
      <c r="B136" s="202"/>
      <c r="C136" s="203"/>
      <c r="D136" s="204" t="s">
        <v>74</v>
      </c>
      <c r="E136" s="205" t="s">
        <v>140</v>
      </c>
      <c r="F136" s="205" t="s">
        <v>141</v>
      </c>
      <c r="G136" s="203"/>
      <c r="H136" s="203"/>
      <c r="I136" s="206"/>
      <c r="J136" s="207">
        <f>BK136</f>
        <v>0</v>
      </c>
      <c r="K136" s="203"/>
      <c r="L136" s="208"/>
      <c r="M136" s="209"/>
      <c r="N136" s="210"/>
      <c r="O136" s="210"/>
      <c r="P136" s="211">
        <f>P137+P165+P245+P275+P285+P305+P311</f>
        <v>0</v>
      </c>
      <c r="Q136" s="210"/>
      <c r="R136" s="211">
        <f>R137+R165+R245+R275+R285+R305+R311</f>
        <v>11.077207</v>
      </c>
      <c r="S136" s="210"/>
      <c r="T136" s="212">
        <f>T137+T165+T245+T275+T285+T305+T311</f>
        <v>12.957990000000001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83</v>
      </c>
      <c r="AT136" s="214" t="s">
        <v>74</v>
      </c>
      <c r="AU136" s="214" t="s">
        <v>75</v>
      </c>
      <c r="AY136" s="213" t="s">
        <v>142</v>
      </c>
      <c r="BK136" s="215">
        <f>BK137+BK165+BK245+BK275+BK285+BK305+BK311</f>
        <v>0</v>
      </c>
    </row>
    <row r="137" s="12" customFormat="1" ht="22.8" customHeight="1">
      <c r="A137" s="12"/>
      <c r="B137" s="202"/>
      <c r="C137" s="203"/>
      <c r="D137" s="204" t="s">
        <v>74</v>
      </c>
      <c r="E137" s="216" t="s">
        <v>143</v>
      </c>
      <c r="F137" s="216" t="s">
        <v>144</v>
      </c>
      <c r="G137" s="203"/>
      <c r="H137" s="203"/>
      <c r="I137" s="206"/>
      <c r="J137" s="217">
        <f>BK137</f>
        <v>0</v>
      </c>
      <c r="K137" s="203"/>
      <c r="L137" s="208"/>
      <c r="M137" s="209"/>
      <c r="N137" s="210"/>
      <c r="O137" s="210"/>
      <c r="P137" s="211">
        <f>SUM(P138:P164)</f>
        <v>0</v>
      </c>
      <c r="Q137" s="210"/>
      <c r="R137" s="211">
        <f>SUM(R138:R164)</f>
        <v>3.1981790999999999</v>
      </c>
      <c r="S137" s="210"/>
      <c r="T137" s="212">
        <f>SUM(T138:T164)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83</v>
      </c>
      <c r="AT137" s="214" t="s">
        <v>74</v>
      </c>
      <c r="AU137" s="214" t="s">
        <v>83</v>
      </c>
      <c r="AY137" s="213" t="s">
        <v>142</v>
      </c>
      <c r="BK137" s="215">
        <f>SUM(BK138:BK164)</f>
        <v>0</v>
      </c>
    </row>
    <row r="138" s="2" customFormat="1" ht="21.75" customHeight="1">
      <c r="A138" s="38"/>
      <c r="B138" s="39"/>
      <c r="C138" s="218" t="s">
        <v>83</v>
      </c>
      <c r="D138" s="218" t="s">
        <v>145</v>
      </c>
      <c r="E138" s="219" t="s">
        <v>146</v>
      </c>
      <c r="F138" s="220" t="s">
        <v>147</v>
      </c>
      <c r="G138" s="221" t="s">
        <v>148</v>
      </c>
      <c r="H138" s="222">
        <v>40.32</v>
      </c>
      <c r="I138" s="223"/>
      <c r="J138" s="222">
        <f>ROUND(I138*H138,2)</f>
        <v>0</v>
      </c>
      <c r="K138" s="220" t="s">
        <v>149</v>
      </c>
      <c r="L138" s="44"/>
      <c r="M138" s="224" t="s">
        <v>1</v>
      </c>
      <c r="N138" s="225" t="s">
        <v>41</v>
      </c>
      <c r="O138" s="91"/>
      <c r="P138" s="226">
        <f>O138*H138</f>
        <v>0</v>
      </c>
      <c r="Q138" s="226">
        <v>0.028570000000000002</v>
      </c>
      <c r="R138" s="226">
        <f>Q138*H138</f>
        <v>1.1519424</v>
      </c>
      <c r="S138" s="226">
        <v>0</v>
      </c>
      <c r="T138" s="22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8" t="s">
        <v>150</v>
      </c>
      <c r="AT138" s="228" t="s">
        <v>145</v>
      </c>
      <c r="AU138" s="228" t="s">
        <v>151</v>
      </c>
      <c r="AY138" s="17" t="s">
        <v>142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7" t="s">
        <v>151</v>
      </c>
      <c r="BK138" s="229">
        <f>ROUND(I138*H138,2)</f>
        <v>0</v>
      </c>
      <c r="BL138" s="17" t="s">
        <v>150</v>
      </c>
      <c r="BM138" s="228" t="s">
        <v>152</v>
      </c>
    </row>
    <row r="139" s="13" customFormat="1">
      <c r="A139" s="13"/>
      <c r="B139" s="230"/>
      <c r="C139" s="231"/>
      <c r="D139" s="232" t="s">
        <v>153</v>
      </c>
      <c r="E139" s="233" t="s">
        <v>1</v>
      </c>
      <c r="F139" s="234" t="s">
        <v>154</v>
      </c>
      <c r="G139" s="231"/>
      <c r="H139" s="233" t="s">
        <v>1</v>
      </c>
      <c r="I139" s="235"/>
      <c r="J139" s="231"/>
      <c r="K139" s="231"/>
      <c r="L139" s="236"/>
      <c r="M139" s="237"/>
      <c r="N139" s="238"/>
      <c r="O139" s="238"/>
      <c r="P139" s="238"/>
      <c r="Q139" s="238"/>
      <c r="R139" s="238"/>
      <c r="S139" s="238"/>
      <c r="T139" s="23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0" t="s">
        <v>153</v>
      </c>
      <c r="AU139" s="240" t="s">
        <v>151</v>
      </c>
      <c r="AV139" s="13" t="s">
        <v>83</v>
      </c>
      <c r="AW139" s="13" t="s">
        <v>31</v>
      </c>
      <c r="AX139" s="13" t="s">
        <v>75</v>
      </c>
      <c r="AY139" s="240" t="s">
        <v>142</v>
      </c>
    </row>
    <row r="140" s="14" customFormat="1">
      <c r="A140" s="14"/>
      <c r="B140" s="241"/>
      <c r="C140" s="242"/>
      <c r="D140" s="232" t="s">
        <v>153</v>
      </c>
      <c r="E140" s="243" t="s">
        <v>1</v>
      </c>
      <c r="F140" s="244" t="s">
        <v>155</v>
      </c>
      <c r="G140" s="242"/>
      <c r="H140" s="245">
        <v>12.6</v>
      </c>
      <c r="I140" s="246"/>
      <c r="J140" s="242"/>
      <c r="K140" s="242"/>
      <c r="L140" s="247"/>
      <c r="M140" s="248"/>
      <c r="N140" s="249"/>
      <c r="O140" s="249"/>
      <c r="P140" s="249"/>
      <c r="Q140" s="249"/>
      <c r="R140" s="249"/>
      <c r="S140" s="249"/>
      <c r="T140" s="25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1" t="s">
        <v>153</v>
      </c>
      <c r="AU140" s="251" t="s">
        <v>151</v>
      </c>
      <c r="AV140" s="14" t="s">
        <v>151</v>
      </c>
      <c r="AW140" s="14" t="s">
        <v>31</v>
      </c>
      <c r="AX140" s="14" t="s">
        <v>75</v>
      </c>
      <c r="AY140" s="251" t="s">
        <v>142</v>
      </c>
    </row>
    <row r="141" s="13" customFormat="1">
      <c r="A141" s="13"/>
      <c r="B141" s="230"/>
      <c r="C141" s="231"/>
      <c r="D141" s="232" t="s">
        <v>153</v>
      </c>
      <c r="E141" s="233" t="s">
        <v>1</v>
      </c>
      <c r="F141" s="234" t="s">
        <v>156</v>
      </c>
      <c r="G141" s="231"/>
      <c r="H141" s="233" t="s">
        <v>1</v>
      </c>
      <c r="I141" s="235"/>
      <c r="J141" s="231"/>
      <c r="K141" s="231"/>
      <c r="L141" s="236"/>
      <c r="M141" s="237"/>
      <c r="N141" s="238"/>
      <c r="O141" s="238"/>
      <c r="P141" s="238"/>
      <c r="Q141" s="238"/>
      <c r="R141" s="238"/>
      <c r="S141" s="238"/>
      <c r="T141" s="23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0" t="s">
        <v>153</v>
      </c>
      <c r="AU141" s="240" t="s">
        <v>151</v>
      </c>
      <c r="AV141" s="13" t="s">
        <v>83</v>
      </c>
      <c r="AW141" s="13" t="s">
        <v>31</v>
      </c>
      <c r="AX141" s="13" t="s">
        <v>75</v>
      </c>
      <c r="AY141" s="240" t="s">
        <v>142</v>
      </c>
    </row>
    <row r="142" s="14" customFormat="1">
      <c r="A142" s="14"/>
      <c r="B142" s="241"/>
      <c r="C142" s="242"/>
      <c r="D142" s="232" t="s">
        <v>153</v>
      </c>
      <c r="E142" s="243" t="s">
        <v>1</v>
      </c>
      <c r="F142" s="244" t="s">
        <v>157</v>
      </c>
      <c r="G142" s="242"/>
      <c r="H142" s="245">
        <v>20.870000000000001</v>
      </c>
      <c r="I142" s="246"/>
      <c r="J142" s="242"/>
      <c r="K142" s="242"/>
      <c r="L142" s="247"/>
      <c r="M142" s="248"/>
      <c r="N142" s="249"/>
      <c r="O142" s="249"/>
      <c r="P142" s="249"/>
      <c r="Q142" s="249"/>
      <c r="R142" s="249"/>
      <c r="S142" s="249"/>
      <c r="T142" s="25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1" t="s">
        <v>153</v>
      </c>
      <c r="AU142" s="251" t="s">
        <v>151</v>
      </c>
      <c r="AV142" s="14" t="s">
        <v>151</v>
      </c>
      <c r="AW142" s="14" t="s">
        <v>31</v>
      </c>
      <c r="AX142" s="14" t="s">
        <v>75</v>
      </c>
      <c r="AY142" s="251" t="s">
        <v>142</v>
      </c>
    </row>
    <row r="143" s="13" customFormat="1">
      <c r="A143" s="13"/>
      <c r="B143" s="230"/>
      <c r="C143" s="231"/>
      <c r="D143" s="232" t="s">
        <v>153</v>
      </c>
      <c r="E143" s="233" t="s">
        <v>1</v>
      </c>
      <c r="F143" s="234" t="s">
        <v>158</v>
      </c>
      <c r="G143" s="231"/>
      <c r="H143" s="233" t="s">
        <v>1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0" t="s">
        <v>153</v>
      </c>
      <c r="AU143" s="240" t="s">
        <v>151</v>
      </c>
      <c r="AV143" s="13" t="s">
        <v>83</v>
      </c>
      <c r="AW143" s="13" t="s">
        <v>31</v>
      </c>
      <c r="AX143" s="13" t="s">
        <v>75</v>
      </c>
      <c r="AY143" s="240" t="s">
        <v>142</v>
      </c>
    </row>
    <row r="144" s="14" customFormat="1">
      <c r="A144" s="14"/>
      <c r="B144" s="241"/>
      <c r="C144" s="242"/>
      <c r="D144" s="232" t="s">
        <v>153</v>
      </c>
      <c r="E144" s="243" t="s">
        <v>1</v>
      </c>
      <c r="F144" s="244" t="s">
        <v>159</v>
      </c>
      <c r="G144" s="242"/>
      <c r="H144" s="245">
        <v>5.7599999999999998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1" t="s">
        <v>153</v>
      </c>
      <c r="AU144" s="251" t="s">
        <v>151</v>
      </c>
      <c r="AV144" s="14" t="s">
        <v>151</v>
      </c>
      <c r="AW144" s="14" t="s">
        <v>31</v>
      </c>
      <c r="AX144" s="14" t="s">
        <v>75</v>
      </c>
      <c r="AY144" s="251" t="s">
        <v>142</v>
      </c>
    </row>
    <row r="145" s="13" customFormat="1">
      <c r="A145" s="13"/>
      <c r="B145" s="230"/>
      <c r="C145" s="231"/>
      <c r="D145" s="232" t="s">
        <v>153</v>
      </c>
      <c r="E145" s="233" t="s">
        <v>1</v>
      </c>
      <c r="F145" s="234" t="s">
        <v>160</v>
      </c>
      <c r="G145" s="231"/>
      <c r="H145" s="233" t="s">
        <v>1</v>
      </c>
      <c r="I145" s="235"/>
      <c r="J145" s="231"/>
      <c r="K145" s="231"/>
      <c r="L145" s="236"/>
      <c r="M145" s="237"/>
      <c r="N145" s="238"/>
      <c r="O145" s="238"/>
      <c r="P145" s="238"/>
      <c r="Q145" s="238"/>
      <c r="R145" s="238"/>
      <c r="S145" s="238"/>
      <c r="T145" s="23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0" t="s">
        <v>153</v>
      </c>
      <c r="AU145" s="240" t="s">
        <v>151</v>
      </c>
      <c r="AV145" s="13" t="s">
        <v>83</v>
      </c>
      <c r="AW145" s="13" t="s">
        <v>31</v>
      </c>
      <c r="AX145" s="13" t="s">
        <v>75</v>
      </c>
      <c r="AY145" s="240" t="s">
        <v>142</v>
      </c>
    </row>
    <row r="146" s="13" customFormat="1">
      <c r="A146" s="13"/>
      <c r="B146" s="230"/>
      <c r="C146" s="231"/>
      <c r="D146" s="232" t="s">
        <v>153</v>
      </c>
      <c r="E146" s="233" t="s">
        <v>1</v>
      </c>
      <c r="F146" s="234" t="s">
        <v>161</v>
      </c>
      <c r="G146" s="231"/>
      <c r="H146" s="233" t="s">
        <v>1</v>
      </c>
      <c r="I146" s="235"/>
      <c r="J146" s="231"/>
      <c r="K146" s="231"/>
      <c r="L146" s="236"/>
      <c r="M146" s="237"/>
      <c r="N146" s="238"/>
      <c r="O146" s="238"/>
      <c r="P146" s="238"/>
      <c r="Q146" s="238"/>
      <c r="R146" s="238"/>
      <c r="S146" s="238"/>
      <c r="T146" s="23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0" t="s">
        <v>153</v>
      </c>
      <c r="AU146" s="240" t="s">
        <v>151</v>
      </c>
      <c r="AV146" s="13" t="s">
        <v>83</v>
      </c>
      <c r="AW146" s="13" t="s">
        <v>31</v>
      </c>
      <c r="AX146" s="13" t="s">
        <v>75</v>
      </c>
      <c r="AY146" s="240" t="s">
        <v>142</v>
      </c>
    </row>
    <row r="147" s="14" customFormat="1">
      <c r="A147" s="14"/>
      <c r="B147" s="241"/>
      <c r="C147" s="242"/>
      <c r="D147" s="232" t="s">
        <v>153</v>
      </c>
      <c r="E147" s="243" t="s">
        <v>1</v>
      </c>
      <c r="F147" s="244" t="s">
        <v>162</v>
      </c>
      <c r="G147" s="242"/>
      <c r="H147" s="245">
        <v>0.80000000000000004</v>
      </c>
      <c r="I147" s="246"/>
      <c r="J147" s="242"/>
      <c r="K147" s="242"/>
      <c r="L147" s="247"/>
      <c r="M147" s="248"/>
      <c r="N147" s="249"/>
      <c r="O147" s="249"/>
      <c r="P147" s="249"/>
      <c r="Q147" s="249"/>
      <c r="R147" s="249"/>
      <c r="S147" s="249"/>
      <c r="T147" s="25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1" t="s">
        <v>153</v>
      </c>
      <c r="AU147" s="251" t="s">
        <v>151</v>
      </c>
      <c r="AV147" s="14" t="s">
        <v>151</v>
      </c>
      <c r="AW147" s="14" t="s">
        <v>31</v>
      </c>
      <c r="AX147" s="14" t="s">
        <v>75</v>
      </c>
      <c r="AY147" s="251" t="s">
        <v>142</v>
      </c>
    </row>
    <row r="148" s="13" customFormat="1">
      <c r="A148" s="13"/>
      <c r="B148" s="230"/>
      <c r="C148" s="231"/>
      <c r="D148" s="232" t="s">
        <v>153</v>
      </c>
      <c r="E148" s="233" t="s">
        <v>1</v>
      </c>
      <c r="F148" s="234" t="s">
        <v>163</v>
      </c>
      <c r="G148" s="231"/>
      <c r="H148" s="233" t="s">
        <v>1</v>
      </c>
      <c r="I148" s="235"/>
      <c r="J148" s="231"/>
      <c r="K148" s="231"/>
      <c r="L148" s="236"/>
      <c r="M148" s="237"/>
      <c r="N148" s="238"/>
      <c r="O148" s="238"/>
      <c r="P148" s="238"/>
      <c r="Q148" s="238"/>
      <c r="R148" s="238"/>
      <c r="S148" s="238"/>
      <c r="T148" s="23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0" t="s">
        <v>153</v>
      </c>
      <c r="AU148" s="240" t="s">
        <v>151</v>
      </c>
      <c r="AV148" s="13" t="s">
        <v>83</v>
      </c>
      <c r="AW148" s="13" t="s">
        <v>31</v>
      </c>
      <c r="AX148" s="13" t="s">
        <v>75</v>
      </c>
      <c r="AY148" s="240" t="s">
        <v>142</v>
      </c>
    </row>
    <row r="149" s="13" customFormat="1">
      <c r="A149" s="13"/>
      <c r="B149" s="230"/>
      <c r="C149" s="231"/>
      <c r="D149" s="232" t="s">
        <v>153</v>
      </c>
      <c r="E149" s="233" t="s">
        <v>1</v>
      </c>
      <c r="F149" s="234" t="s">
        <v>164</v>
      </c>
      <c r="G149" s="231"/>
      <c r="H149" s="233" t="s">
        <v>1</v>
      </c>
      <c r="I149" s="235"/>
      <c r="J149" s="231"/>
      <c r="K149" s="231"/>
      <c r="L149" s="236"/>
      <c r="M149" s="237"/>
      <c r="N149" s="238"/>
      <c r="O149" s="238"/>
      <c r="P149" s="238"/>
      <c r="Q149" s="238"/>
      <c r="R149" s="238"/>
      <c r="S149" s="238"/>
      <c r="T149" s="23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0" t="s">
        <v>153</v>
      </c>
      <c r="AU149" s="240" t="s">
        <v>151</v>
      </c>
      <c r="AV149" s="13" t="s">
        <v>83</v>
      </c>
      <c r="AW149" s="13" t="s">
        <v>31</v>
      </c>
      <c r="AX149" s="13" t="s">
        <v>75</v>
      </c>
      <c r="AY149" s="240" t="s">
        <v>142</v>
      </c>
    </row>
    <row r="150" s="14" customFormat="1">
      <c r="A150" s="14"/>
      <c r="B150" s="241"/>
      <c r="C150" s="242"/>
      <c r="D150" s="232" t="s">
        <v>153</v>
      </c>
      <c r="E150" s="243" t="s">
        <v>1</v>
      </c>
      <c r="F150" s="244" t="s">
        <v>165</v>
      </c>
      <c r="G150" s="242"/>
      <c r="H150" s="245">
        <v>0.28999999999999998</v>
      </c>
      <c r="I150" s="246"/>
      <c r="J150" s="242"/>
      <c r="K150" s="242"/>
      <c r="L150" s="247"/>
      <c r="M150" s="248"/>
      <c r="N150" s="249"/>
      <c r="O150" s="249"/>
      <c r="P150" s="249"/>
      <c r="Q150" s="249"/>
      <c r="R150" s="249"/>
      <c r="S150" s="249"/>
      <c r="T150" s="25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1" t="s">
        <v>153</v>
      </c>
      <c r="AU150" s="251" t="s">
        <v>151</v>
      </c>
      <c r="AV150" s="14" t="s">
        <v>151</v>
      </c>
      <c r="AW150" s="14" t="s">
        <v>31</v>
      </c>
      <c r="AX150" s="14" t="s">
        <v>75</v>
      </c>
      <c r="AY150" s="251" t="s">
        <v>142</v>
      </c>
    </row>
    <row r="151" s="15" customFormat="1">
      <c r="A151" s="15"/>
      <c r="B151" s="252"/>
      <c r="C151" s="253"/>
      <c r="D151" s="232" t="s">
        <v>153</v>
      </c>
      <c r="E151" s="254" t="s">
        <v>1</v>
      </c>
      <c r="F151" s="255" t="s">
        <v>166</v>
      </c>
      <c r="G151" s="253"/>
      <c r="H151" s="256">
        <v>40.319999999999993</v>
      </c>
      <c r="I151" s="257"/>
      <c r="J151" s="253"/>
      <c r="K151" s="253"/>
      <c r="L151" s="258"/>
      <c r="M151" s="259"/>
      <c r="N151" s="260"/>
      <c r="O151" s="260"/>
      <c r="P151" s="260"/>
      <c r="Q151" s="260"/>
      <c r="R151" s="260"/>
      <c r="S151" s="260"/>
      <c r="T151" s="261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2" t="s">
        <v>153</v>
      </c>
      <c r="AU151" s="262" t="s">
        <v>151</v>
      </c>
      <c r="AV151" s="15" t="s">
        <v>150</v>
      </c>
      <c r="AW151" s="15" t="s">
        <v>31</v>
      </c>
      <c r="AX151" s="15" t="s">
        <v>83</v>
      </c>
      <c r="AY151" s="262" t="s">
        <v>142</v>
      </c>
    </row>
    <row r="152" s="2" customFormat="1" ht="16.5" customHeight="1">
      <c r="A152" s="38"/>
      <c r="B152" s="39"/>
      <c r="C152" s="218" t="s">
        <v>151</v>
      </c>
      <c r="D152" s="218" t="s">
        <v>145</v>
      </c>
      <c r="E152" s="219" t="s">
        <v>167</v>
      </c>
      <c r="F152" s="220" t="s">
        <v>168</v>
      </c>
      <c r="G152" s="221" t="s">
        <v>169</v>
      </c>
      <c r="H152" s="222">
        <v>0.81000000000000005</v>
      </c>
      <c r="I152" s="223"/>
      <c r="J152" s="222">
        <f>ROUND(I152*H152,2)</f>
        <v>0</v>
      </c>
      <c r="K152" s="220" t="s">
        <v>149</v>
      </c>
      <c r="L152" s="44"/>
      <c r="M152" s="224" t="s">
        <v>1</v>
      </c>
      <c r="N152" s="225" t="s">
        <v>41</v>
      </c>
      <c r="O152" s="91"/>
      <c r="P152" s="226">
        <f>O152*H152</f>
        <v>0</v>
      </c>
      <c r="Q152" s="226">
        <v>2.5018699999999998</v>
      </c>
      <c r="R152" s="226">
        <f>Q152*H152</f>
        <v>2.0265146999999999</v>
      </c>
      <c r="S152" s="226">
        <v>0</v>
      </c>
      <c r="T152" s="22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8" t="s">
        <v>150</v>
      </c>
      <c r="AT152" s="228" t="s">
        <v>145</v>
      </c>
      <c r="AU152" s="228" t="s">
        <v>151</v>
      </c>
      <c r="AY152" s="17" t="s">
        <v>142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7" t="s">
        <v>151</v>
      </c>
      <c r="BK152" s="229">
        <f>ROUND(I152*H152,2)</f>
        <v>0</v>
      </c>
      <c r="BL152" s="17" t="s">
        <v>150</v>
      </c>
      <c r="BM152" s="228" t="s">
        <v>170</v>
      </c>
    </row>
    <row r="153" s="13" customFormat="1">
      <c r="A153" s="13"/>
      <c r="B153" s="230"/>
      <c r="C153" s="231"/>
      <c r="D153" s="232" t="s">
        <v>153</v>
      </c>
      <c r="E153" s="233" t="s">
        <v>1</v>
      </c>
      <c r="F153" s="234" t="s">
        <v>171</v>
      </c>
      <c r="G153" s="231"/>
      <c r="H153" s="233" t="s">
        <v>1</v>
      </c>
      <c r="I153" s="235"/>
      <c r="J153" s="231"/>
      <c r="K153" s="231"/>
      <c r="L153" s="236"/>
      <c r="M153" s="237"/>
      <c r="N153" s="238"/>
      <c r="O153" s="238"/>
      <c r="P153" s="238"/>
      <c r="Q153" s="238"/>
      <c r="R153" s="238"/>
      <c r="S153" s="238"/>
      <c r="T153" s="23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0" t="s">
        <v>153</v>
      </c>
      <c r="AU153" s="240" t="s">
        <v>151</v>
      </c>
      <c r="AV153" s="13" t="s">
        <v>83</v>
      </c>
      <c r="AW153" s="13" t="s">
        <v>31</v>
      </c>
      <c r="AX153" s="13" t="s">
        <v>75</v>
      </c>
      <c r="AY153" s="240" t="s">
        <v>142</v>
      </c>
    </row>
    <row r="154" s="13" customFormat="1">
      <c r="A154" s="13"/>
      <c r="B154" s="230"/>
      <c r="C154" s="231"/>
      <c r="D154" s="232" t="s">
        <v>153</v>
      </c>
      <c r="E154" s="233" t="s">
        <v>1</v>
      </c>
      <c r="F154" s="234" t="s">
        <v>172</v>
      </c>
      <c r="G154" s="231"/>
      <c r="H154" s="233" t="s">
        <v>1</v>
      </c>
      <c r="I154" s="235"/>
      <c r="J154" s="231"/>
      <c r="K154" s="231"/>
      <c r="L154" s="236"/>
      <c r="M154" s="237"/>
      <c r="N154" s="238"/>
      <c r="O154" s="238"/>
      <c r="P154" s="238"/>
      <c r="Q154" s="238"/>
      <c r="R154" s="238"/>
      <c r="S154" s="238"/>
      <c r="T154" s="23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0" t="s">
        <v>153</v>
      </c>
      <c r="AU154" s="240" t="s">
        <v>151</v>
      </c>
      <c r="AV154" s="13" t="s">
        <v>83</v>
      </c>
      <c r="AW154" s="13" t="s">
        <v>31</v>
      </c>
      <c r="AX154" s="13" t="s">
        <v>75</v>
      </c>
      <c r="AY154" s="240" t="s">
        <v>142</v>
      </c>
    </row>
    <row r="155" s="14" customFormat="1">
      <c r="A155" s="14"/>
      <c r="B155" s="241"/>
      <c r="C155" s="242"/>
      <c r="D155" s="232" t="s">
        <v>153</v>
      </c>
      <c r="E155" s="243" t="s">
        <v>1</v>
      </c>
      <c r="F155" s="244" t="s">
        <v>173</v>
      </c>
      <c r="G155" s="242"/>
      <c r="H155" s="245">
        <v>0.56000000000000005</v>
      </c>
      <c r="I155" s="246"/>
      <c r="J155" s="242"/>
      <c r="K155" s="242"/>
      <c r="L155" s="247"/>
      <c r="M155" s="248"/>
      <c r="N155" s="249"/>
      <c r="O155" s="249"/>
      <c r="P155" s="249"/>
      <c r="Q155" s="249"/>
      <c r="R155" s="249"/>
      <c r="S155" s="249"/>
      <c r="T155" s="25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1" t="s">
        <v>153</v>
      </c>
      <c r="AU155" s="251" t="s">
        <v>151</v>
      </c>
      <c r="AV155" s="14" t="s">
        <v>151</v>
      </c>
      <c r="AW155" s="14" t="s">
        <v>31</v>
      </c>
      <c r="AX155" s="14" t="s">
        <v>75</v>
      </c>
      <c r="AY155" s="251" t="s">
        <v>142</v>
      </c>
    </row>
    <row r="156" s="13" customFormat="1">
      <c r="A156" s="13"/>
      <c r="B156" s="230"/>
      <c r="C156" s="231"/>
      <c r="D156" s="232" t="s">
        <v>153</v>
      </c>
      <c r="E156" s="233" t="s">
        <v>1</v>
      </c>
      <c r="F156" s="234" t="s">
        <v>174</v>
      </c>
      <c r="G156" s="231"/>
      <c r="H156" s="233" t="s">
        <v>1</v>
      </c>
      <c r="I156" s="235"/>
      <c r="J156" s="231"/>
      <c r="K156" s="231"/>
      <c r="L156" s="236"/>
      <c r="M156" s="237"/>
      <c r="N156" s="238"/>
      <c r="O156" s="238"/>
      <c r="P156" s="238"/>
      <c r="Q156" s="238"/>
      <c r="R156" s="238"/>
      <c r="S156" s="238"/>
      <c r="T156" s="23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0" t="s">
        <v>153</v>
      </c>
      <c r="AU156" s="240" t="s">
        <v>151</v>
      </c>
      <c r="AV156" s="13" t="s">
        <v>83</v>
      </c>
      <c r="AW156" s="13" t="s">
        <v>31</v>
      </c>
      <c r="AX156" s="13" t="s">
        <v>75</v>
      </c>
      <c r="AY156" s="240" t="s">
        <v>142</v>
      </c>
    </row>
    <row r="157" s="14" customFormat="1">
      <c r="A157" s="14"/>
      <c r="B157" s="241"/>
      <c r="C157" s="242"/>
      <c r="D157" s="232" t="s">
        <v>153</v>
      </c>
      <c r="E157" s="243" t="s">
        <v>1</v>
      </c>
      <c r="F157" s="244" t="s">
        <v>175</v>
      </c>
      <c r="G157" s="242"/>
      <c r="H157" s="245">
        <v>0.25</v>
      </c>
      <c r="I157" s="246"/>
      <c r="J157" s="242"/>
      <c r="K157" s="242"/>
      <c r="L157" s="247"/>
      <c r="M157" s="248"/>
      <c r="N157" s="249"/>
      <c r="O157" s="249"/>
      <c r="P157" s="249"/>
      <c r="Q157" s="249"/>
      <c r="R157" s="249"/>
      <c r="S157" s="249"/>
      <c r="T157" s="25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1" t="s">
        <v>153</v>
      </c>
      <c r="AU157" s="251" t="s">
        <v>151</v>
      </c>
      <c r="AV157" s="14" t="s">
        <v>151</v>
      </c>
      <c r="AW157" s="14" t="s">
        <v>31</v>
      </c>
      <c r="AX157" s="14" t="s">
        <v>75</v>
      </c>
      <c r="AY157" s="251" t="s">
        <v>142</v>
      </c>
    </row>
    <row r="158" s="15" customFormat="1">
      <c r="A158" s="15"/>
      <c r="B158" s="252"/>
      <c r="C158" s="253"/>
      <c r="D158" s="232" t="s">
        <v>153</v>
      </c>
      <c r="E158" s="254" t="s">
        <v>1</v>
      </c>
      <c r="F158" s="255" t="s">
        <v>166</v>
      </c>
      <c r="G158" s="253"/>
      <c r="H158" s="256">
        <v>0.81000000000000005</v>
      </c>
      <c r="I158" s="257"/>
      <c r="J158" s="253"/>
      <c r="K158" s="253"/>
      <c r="L158" s="258"/>
      <c r="M158" s="259"/>
      <c r="N158" s="260"/>
      <c r="O158" s="260"/>
      <c r="P158" s="260"/>
      <c r="Q158" s="260"/>
      <c r="R158" s="260"/>
      <c r="S158" s="260"/>
      <c r="T158" s="261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2" t="s">
        <v>153</v>
      </c>
      <c r="AU158" s="262" t="s">
        <v>151</v>
      </c>
      <c r="AV158" s="15" t="s">
        <v>150</v>
      </c>
      <c r="AW158" s="15" t="s">
        <v>31</v>
      </c>
      <c r="AX158" s="15" t="s">
        <v>83</v>
      </c>
      <c r="AY158" s="262" t="s">
        <v>142</v>
      </c>
    </row>
    <row r="159" s="2" customFormat="1" ht="24.15" customHeight="1">
      <c r="A159" s="38"/>
      <c r="B159" s="39"/>
      <c r="C159" s="218" t="s">
        <v>143</v>
      </c>
      <c r="D159" s="218" t="s">
        <v>145</v>
      </c>
      <c r="E159" s="219" t="s">
        <v>176</v>
      </c>
      <c r="F159" s="220" t="s">
        <v>177</v>
      </c>
      <c r="G159" s="221" t="s">
        <v>148</v>
      </c>
      <c r="H159" s="222">
        <v>5.7000000000000002</v>
      </c>
      <c r="I159" s="223"/>
      <c r="J159" s="222">
        <f>ROUND(I159*H159,2)</f>
        <v>0</v>
      </c>
      <c r="K159" s="220" t="s">
        <v>149</v>
      </c>
      <c r="L159" s="44"/>
      <c r="M159" s="224" t="s">
        <v>1</v>
      </c>
      <c r="N159" s="225" t="s">
        <v>41</v>
      </c>
      <c r="O159" s="91"/>
      <c r="P159" s="226">
        <f>O159*H159</f>
        <v>0</v>
      </c>
      <c r="Q159" s="226">
        <v>0.00346</v>
      </c>
      <c r="R159" s="226">
        <f>Q159*H159</f>
        <v>0.019722</v>
      </c>
      <c r="S159" s="226">
        <v>0</v>
      </c>
      <c r="T159" s="22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8" t="s">
        <v>150</v>
      </c>
      <c r="AT159" s="228" t="s">
        <v>145</v>
      </c>
      <c r="AU159" s="228" t="s">
        <v>151</v>
      </c>
      <c r="AY159" s="17" t="s">
        <v>142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7" t="s">
        <v>151</v>
      </c>
      <c r="BK159" s="229">
        <f>ROUND(I159*H159,2)</f>
        <v>0</v>
      </c>
      <c r="BL159" s="17" t="s">
        <v>150</v>
      </c>
      <c r="BM159" s="228" t="s">
        <v>178</v>
      </c>
    </row>
    <row r="160" s="13" customFormat="1">
      <c r="A160" s="13"/>
      <c r="B160" s="230"/>
      <c r="C160" s="231"/>
      <c r="D160" s="232" t="s">
        <v>153</v>
      </c>
      <c r="E160" s="233" t="s">
        <v>1</v>
      </c>
      <c r="F160" s="234" t="s">
        <v>171</v>
      </c>
      <c r="G160" s="231"/>
      <c r="H160" s="233" t="s">
        <v>1</v>
      </c>
      <c r="I160" s="235"/>
      <c r="J160" s="231"/>
      <c r="K160" s="231"/>
      <c r="L160" s="236"/>
      <c r="M160" s="237"/>
      <c r="N160" s="238"/>
      <c r="O160" s="238"/>
      <c r="P160" s="238"/>
      <c r="Q160" s="238"/>
      <c r="R160" s="238"/>
      <c r="S160" s="238"/>
      <c r="T160" s="23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0" t="s">
        <v>153</v>
      </c>
      <c r="AU160" s="240" t="s">
        <v>151</v>
      </c>
      <c r="AV160" s="13" t="s">
        <v>83</v>
      </c>
      <c r="AW160" s="13" t="s">
        <v>31</v>
      </c>
      <c r="AX160" s="13" t="s">
        <v>75</v>
      </c>
      <c r="AY160" s="240" t="s">
        <v>142</v>
      </c>
    </row>
    <row r="161" s="14" customFormat="1">
      <c r="A161" s="14"/>
      <c r="B161" s="241"/>
      <c r="C161" s="242"/>
      <c r="D161" s="232" t="s">
        <v>153</v>
      </c>
      <c r="E161" s="243" t="s">
        <v>1</v>
      </c>
      <c r="F161" s="244" t="s">
        <v>179</v>
      </c>
      <c r="G161" s="242"/>
      <c r="H161" s="245">
        <v>3.2000000000000002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1" t="s">
        <v>153</v>
      </c>
      <c r="AU161" s="251" t="s">
        <v>151</v>
      </c>
      <c r="AV161" s="14" t="s">
        <v>151</v>
      </c>
      <c r="AW161" s="14" t="s">
        <v>31</v>
      </c>
      <c r="AX161" s="14" t="s">
        <v>75</v>
      </c>
      <c r="AY161" s="251" t="s">
        <v>142</v>
      </c>
    </row>
    <row r="162" s="14" customFormat="1">
      <c r="A162" s="14"/>
      <c r="B162" s="241"/>
      <c r="C162" s="242"/>
      <c r="D162" s="232" t="s">
        <v>153</v>
      </c>
      <c r="E162" s="243" t="s">
        <v>1</v>
      </c>
      <c r="F162" s="244" t="s">
        <v>180</v>
      </c>
      <c r="G162" s="242"/>
      <c r="H162" s="245">
        <v>2.5</v>
      </c>
      <c r="I162" s="246"/>
      <c r="J162" s="242"/>
      <c r="K162" s="242"/>
      <c r="L162" s="247"/>
      <c r="M162" s="248"/>
      <c r="N162" s="249"/>
      <c r="O162" s="249"/>
      <c r="P162" s="249"/>
      <c r="Q162" s="249"/>
      <c r="R162" s="249"/>
      <c r="S162" s="249"/>
      <c r="T162" s="25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1" t="s">
        <v>153</v>
      </c>
      <c r="AU162" s="251" t="s">
        <v>151</v>
      </c>
      <c r="AV162" s="14" t="s">
        <v>151</v>
      </c>
      <c r="AW162" s="14" t="s">
        <v>31</v>
      </c>
      <c r="AX162" s="14" t="s">
        <v>75</v>
      </c>
      <c r="AY162" s="251" t="s">
        <v>142</v>
      </c>
    </row>
    <row r="163" s="15" customFormat="1">
      <c r="A163" s="15"/>
      <c r="B163" s="252"/>
      <c r="C163" s="253"/>
      <c r="D163" s="232" t="s">
        <v>153</v>
      </c>
      <c r="E163" s="254" t="s">
        <v>1</v>
      </c>
      <c r="F163" s="255" t="s">
        <v>166</v>
      </c>
      <c r="G163" s="253"/>
      <c r="H163" s="256">
        <v>5.7000000000000002</v>
      </c>
      <c r="I163" s="257"/>
      <c r="J163" s="253"/>
      <c r="K163" s="253"/>
      <c r="L163" s="258"/>
      <c r="M163" s="259"/>
      <c r="N163" s="260"/>
      <c r="O163" s="260"/>
      <c r="P163" s="260"/>
      <c r="Q163" s="260"/>
      <c r="R163" s="260"/>
      <c r="S163" s="260"/>
      <c r="T163" s="261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2" t="s">
        <v>153</v>
      </c>
      <c r="AU163" s="262" t="s">
        <v>151</v>
      </c>
      <c r="AV163" s="15" t="s">
        <v>150</v>
      </c>
      <c r="AW163" s="15" t="s">
        <v>31</v>
      </c>
      <c r="AX163" s="15" t="s">
        <v>83</v>
      </c>
      <c r="AY163" s="262" t="s">
        <v>142</v>
      </c>
    </row>
    <row r="164" s="2" customFormat="1" ht="24.15" customHeight="1">
      <c r="A164" s="38"/>
      <c r="B164" s="39"/>
      <c r="C164" s="218" t="s">
        <v>150</v>
      </c>
      <c r="D164" s="218" t="s">
        <v>145</v>
      </c>
      <c r="E164" s="219" t="s">
        <v>181</v>
      </c>
      <c r="F164" s="220" t="s">
        <v>182</v>
      </c>
      <c r="G164" s="221" t="s">
        <v>148</v>
      </c>
      <c r="H164" s="222">
        <v>5.7000000000000002</v>
      </c>
      <c r="I164" s="223"/>
      <c r="J164" s="222">
        <f>ROUND(I164*H164,2)</f>
        <v>0</v>
      </c>
      <c r="K164" s="220" t="s">
        <v>149</v>
      </c>
      <c r="L164" s="44"/>
      <c r="M164" s="224" t="s">
        <v>1</v>
      </c>
      <c r="N164" s="225" t="s">
        <v>41</v>
      </c>
      <c r="O164" s="91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8" t="s">
        <v>150</v>
      </c>
      <c r="AT164" s="228" t="s">
        <v>145</v>
      </c>
      <c r="AU164" s="228" t="s">
        <v>151</v>
      </c>
      <c r="AY164" s="17" t="s">
        <v>142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7" t="s">
        <v>151</v>
      </c>
      <c r="BK164" s="229">
        <f>ROUND(I164*H164,2)</f>
        <v>0</v>
      </c>
      <c r="BL164" s="17" t="s">
        <v>150</v>
      </c>
      <c r="BM164" s="228" t="s">
        <v>183</v>
      </c>
    </row>
    <row r="165" s="12" customFormat="1" ht="22.8" customHeight="1">
      <c r="A165" s="12"/>
      <c r="B165" s="202"/>
      <c r="C165" s="203"/>
      <c r="D165" s="204" t="s">
        <v>74</v>
      </c>
      <c r="E165" s="216" t="s">
        <v>184</v>
      </c>
      <c r="F165" s="216" t="s">
        <v>185</v>
      </c>
      <c r="G165" s="203"/>
      <c r="H165" s="203"/>
      <c r="I165" s="206"/>
      <c r="J165" s="217">
        <f>BK165</f>
        <v>0</v>
      </c>
      <c r="K165" s="203"/>
      <c r="L165" s="208"/>
      <c r="M165" s="209"/>
      <c r="N165" s="210"/>
      <c r="O165" s="210"/>
      <c r="P165" s="211">
        <f>SUM(P166:P244)</f>
        <v>0</v>
      </c>
      <c r="Q165" s="210"/>
      <c r="R165" s="211">
        <f>SUM(R166:R244)</f>
        <v>7.8663978999999999</v>
      </c>
      <c r="S165" s="210"/>
      <c r="T165" s="212">
        <f>SUM(T166:T244)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3" t="s">
        <v>83</v>
      </c>
      <c r="AT165" s="214" t="s">
        <v>74</v>
      </c>
      <c r="AU165" s="214" t="s">
        <v>83</v>
      </c>
      <c r="AY165" s="213" t="s">
        <v>142</v>
      </c>
      <c r="BK165" s="215">
        <f>SUM(BK166:BK244)</f>
        <v>0</v>
      </c>
    </row>
    <row r="166" s="2" customFormat="1" ht="16.5" customHeight="1">
      <c r="A166" s="38"/>
      <c r="B166" s="39"/>
      <c r="C166" s="218" t="s">
        <v>186</v>
      </c>
      <c r="D166" s="218" t="s">
        <v>145</v>
      </c>
      <c r="E166" s="219" t="s">
        <v>187</v>
      </c>
      <c r="F166" s="220" t="s">
        <v>188</v>
      </c>
      <c r="G166" s="221" t="s">
        <v>189</v>
      </c>
      <c r="H166" s="222">
        <v>59.299999999999997</v>
      </c>
      <c r="I166" s="223"/>
      <c r="J166" s="222">
        <f>ROUND(I166*H166,2)</f>
        <v>0</v>
      </c>
      <c r="K166" s="220" t="s">
        <v>1</v>
      </c>
      <c r="L166" s="44"/>
      <c r="M166" s="224" t="s">
        <v>1</v>
      </c>
      <c r="N166" s="225" t="s">
        <v>41</v>
      </c>
      <c r="O166" s="91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8" t="s">
        <v>150</v>
      </c>
      <c r="AT166" s="228" t="s">
        <v>145</v>
      </c>
      <c r="AU166" s="228" t="s">
        <v>151</v>
      </c>
      <c r="AY166" s="17" t="s">
        <v>142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7" t="s">
        <v>151</v>
      </c>
      <c r="BK166" s="229">
        <f>ROUND(I166*H166,2)</f>
        <v>0</v>
      </c>
      <c r="BL166" s="17" t="s">
        <v>150</v>
      </c>
      <c r="BM166" s="228" t="s">
        <v>190</v>
      </c>
    </row>
    <row r="167" s="13" customFormat="1">
      <c r="A167" s="13"/>
      <c r="B167" s="230"/>
      <c r="C167" s="231"/>
      <c r="D167" s="232" t="s">
        <v>153</v>
      </c>
      <c r="E167" s="233" t="s">
        <v>1</v>
      </c>
      <c r="F167" s="234" t="s">
        <v>191</v>
      </c>
      <c r="G167" s="231"/>
      <c r="H167" s="233" t="s">
        <v>1</v>
      </c>
      <c r="I167" s="235"/>
      <c r="J167" s="231"/>
      <c r="K167" s="231"/>
      <c r="L167" s="236"/>
      <c r="M167" s="237"/>
      <c r="N167" s="238"/>
      <c r="O167" s="238"/>
      <c r="P167" s="238"/>
      <c r="Q167" s="238"/>
      <c r="R167" s="238"/>
      <c r="S167" s="238"/>
      <c r="T167" s="23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0" t="s">
        <v>153</v>
      </c>
      <c r="AU167" s="240" t="s">
        <v>151</v>
      </c>
      <c r="AV167" s="13" t="s">
        <v>83</v>
      </c>
      <c r="AW167" s="13" t="s">
        <v>31</v>
      </c>
      <c r="AX167" s="13" t="s">
        <v>75</v>
      </c>
      <c r="AY167" s="240" t="s">
        <v>142</v>
      </c>
    </row>
    <row r="168" s="14" customFormat="1">
      <c r="A168" s="14"/>
      <c r="B168" s="241"/>
      <c r="C168" s="242"/>
      <c r="D168" s="232" t="s">
        <v>153</v>
      </c>
      <c r="E168" s="243" t="s">
        <v>1</v>
      </c>
      <c r="F168" s="244" t="s">
        <v>192</v>
      </c>
      <c r="G168" s="242"/>
      <c r="H168" s="245">
        <v>20</v>
      </c>
      <c r="I168" s="246"/>
      <c r="J168" s="242"/>
      <c r="K168" s="242"/>
      <c r="L168" s="247"/>
      <c r="M168" s="248"/>
      <c r="N168" s="249"/>
      <c r="O168" s="249"/>
      <c r="P168" s="249"/>
      <c r="Q168" s="249"/>
      <c r="R168" s="249"/>
      <c r="S168" s="249"/>
      <c r="T168" s="25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1" t="s">
        <v>153</v>
      </c>
      <c r="AU168" s="251" t="s">
        <v>151</v>
      </c>
      <c r="AV168" s="14" t="s">
        <v>151</v>
      </c>
      <c r="AW168" s="14" t="s">
        <v>31</v>
      </c>
      <c r="AX168" s="14" t="s">
        <v>75</v>
      </c>
      <c r="AY168" s="251" t="s">
        <v>142</v>
      </c>
    </row>
    <row r="169" s="13" customFormat="1">
      <c r="A169" s="13"/>
      <c r="B169" s="230"/>
      <c r="C169" s="231"/>
      <c r="D169" s="232" t="s">
        <v>153</v>
      </c>
      <c r="E169" s="233" t="s">
        <v>1</v>
      </c>
      <c r="F169" s="234" t="s">
        <v>193</v>
      </c>
      <c r="G169" s="231"/>
      <c r="H169" s="233" t="s">
        <v>1</v>
      </c>
      <c r="I169" s="235"/>
      <c r="J169" s="231"/>
      <c r="K169" s="231"/>
      <c r="L169" s="236"/>
      <c r="M169" s="237"/>
      <c r="N169" s="238"/>
      <c r="O169" s="238"/>
      <c r="P169" s="238"/>
      <c r="Q169" s="238"/>
      <c r="R169" s="238"/>
      <c r="S169" s="238"/>
      <c r="T169" s="23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0" t="s">
        <v>153</v>
      </c>
      <c r="AU169" s="240" t="s">
        <v>151</v>
      </c>
      <c r="AV169" s="13" t="s">
        <v>83</v>
      </c>
      <c r="AW169" s="13" t="s">
        <v>31</v>
      </c>
      <c r="AX169" s="13" t="s">
        <v>75</v>
      </c>
      <c r="AY169" s="240" t="s">
        <v>142</v>
      </c>
    </row>
    <row r="170" s="14" customFormat="1">
      <c r="A170" s="14"/>
      <c r="B170" s="241"/>
      <c r="C170" s="242"/>
      <c r="D170" s="232" t="s">
        <v>153</v>
      </c>
      <c r="E170" s="243" t="s">
        <v>1</v>
      </c>
      <c r="F170" s="244" t="s">
        <v>194</v>
      </c>
      <c r="G170" s="242"/>
      <c r="H170" s="245">
        <v>38</v>
      </c>
      <c r="I170" s="246"/>
      <c r="J170" s="242"/>
      <c r="K170" s="242"/>
      <c r="L170" s="247"/>
      <c r="M170" s="248"/>
      <c r="N170" s="249"/>
      <c r="O170" s="249"/>
      <c r="P170" s="249"/>
      <c r="Q170" s="249"/>
      <c r="R170" s="249"/>
      <c r="S170" s="249"/>
      <c r="T170" s="25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1" t="s">
        <v>153</v>
      </c>
      <c r="AU170" s="251" t="s">
        <v>151</v>
      </c>
      <c r="AV170" s="14" t="s">
        <v>151</v>
      </c>
      <c r="AW170" s="14" t="s">
        <v>31</v>
      </c>
      <c r="AX170" s="14" t="s">
        <v>75</v>
      </c>
      <c r="AY170" s="251" t="s">
        <v>142</v>
      </c>
    </row>
    <row r="171" s="13" customFormat="1">
      <c r="A171" s="13"/>
      <c r="B171" s="230"/>
      <c r="C171" s="231"/>
      <c r="D171" s="232" t="s">
        <v>153</v>
      </c>
      <c r="E171" s="233" t="s">
        <v>1</v>
      </c>
      <c r="F171" s="234" t="s">
        <v>195</v>
      </c>
      <c r="G171" s="231"/>
      <c r="H171" s="233" t="s">
        <v>1</v>
      </c>
      <c r="I171" s="235"/>
      <c r="J171" s="231"/>
      <c r="K171" s="231"/>
      <c r="L171" s="236"/>
      <c r="M171" s="237"/>
      <c r="N171" s="238"/>
      <c r="O171" s="238"/>
      <c r="P171" s="238"/>
      <c r="Q171" s="238"/>
      <c r="R171" s="238"/>
      <c r="S171" s="238"/>
      <c r="T171" s="23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0" t="s">
        <v>153</v>
      </c>
      <c r="AU171" s="240" t="s">
        <v>151</v>
      </c>
      <c r="AV171" s="13" t="s">
        <v>83</v>
      </c>
      <c r="AW171" s="13" t="s">
        <v>31</v>
      </c>
      <c r="AX171" s="13" t="s">
        <v>75</v>
      </c>
      <c r="AY171" s="240" t="s">
        <v>142</v>
      </c>
    </row>
    <row r="172" s="14" customFormat="1">
      <c r="A172" s="14"/>
      <c r="B172" s="241"/>
      <c r="C172" s="242"/>
      <c r="D172" s="232" t="s">
        <v>153</v>
      </c>
      <c r="E172" s="243" t="s">
        <v>1</v>
      </c>
      <c r="F172" s="244" t="s">
        <v>196</v>
      </c>
      <c r="G172" s="242"/>
      <c r="H172" s="245">
        <v>1.3</v>
      </c>
      <c r="I172" s="246"/>
      <c r="J172" s="242"/>
      <c r="K172" s="242"/>
      <c r="L172" s="247"/>
      <c r="M172" s="248"/>
      <c r="N172" s="249"/>
      <c r="O172" s="249"/>
      <c r="P172" s="249"/>
      <c r="Q172" s="249"/>
      <c r="R172" s="249"/>
      <c r="S172" s="249"/>
      <c r="T172" s="25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1" t="s">
        <v>153</v>
      </c>
      <c r="AU172" s="251" t="s">
        <v>151</v>
      </c>
      <c r="AV172" s="14" t="s">
        <v>151</v>
      </c>
      <c r="AW172" s="14" t="s">
        <v>31</v>
      </c>
      <c r="AX172" s="14" t="s">
        <v>75</v>
      </c>
      <c r="AY172" s="251" t="s">
        <v>142</v>
      </c>
    </row>
    <row r="173" s="15" customFormat="1">
      <c r="A173" s="15"/>
      <c r="B173" s="252"/>
      <c r="C173" s="253"/>
      <c r="D173" s="232" t="s">
        <v>153</v>
      </c>
      <c r="E173" s="254" t="s">
        <v>1</v>
      </c>
      <c r="F173" s="255" t="s">
        <v>166</v>
      </c>
      <c r="G173" s="253"/>
      <c r="H173" s="256">
        <v>59.299999999999997</v>
      </c>
      <c r="I173" s="257"/>
      <c r="J173" s="253"/>
      <c r="K173" s="253"/>
      <c r="L173" s="258"/>
      <c r="M173" s="259"/>
      <c r="N173" s="260"/>
      <c r="O173" s="260"/>
      <c r="P173" s="260"/>
      <c r="Q173" s="260"/>
      <c r="R173" s="260"/>
      <c r="S173" s="260"/>
      <c r="T173" s="261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2" t="s">
        <v>153</v>
      </c>
      <c r="AU173" s="262" t="s">
        <v>151</v>
      </c>
      <c r="AV173" s="15" t="s">
        <v>150</v>
      </c>
      <c r="AW173" s="15" t="s">
        <v>31</v>
      </c>
      <c r="AX173" s="15" t="s">
        <v>83</v>
      </c>
      <c r="AY173" s="262" t="s">
        <v>142</v>
      </c>
    </row>
    <row r="174" s="2" customFormat="1" ht="16.5" customHeight="1">
      <c r="A174" s="38"/>
      <c r="B174" s="39"/>
      <c r="C174" s="218" t="s">
        <v>184</v>
      </c>
      <c r="D174" s="218" t="s">
        <v>145</v>
      </c>
      <c r="E174" s="219" t="s">
        <v>197</v>
      </c>
      <c r="F174" s="220" t="s">
        <v>198</v>
      </c>
      <c r="G174" s="221" t="s">
        <v>148</v>
      </c>
      <c r="H174" s="222">
        <v>16.600000000000001</v>
      </c>
      <c r="I174" s="223"/>
      <c r="J174" s="222">
        <f>ROUND(I174*H174,2)</f>
        <v>0</v>
      </c>
      <c r="K174" s="220" t="s">
        <v>1</v>
      </c>
      <c r="L174" s="44"/>
      <c r="M174" s="224" t="s">
        <v>1</v>
      </c>
      <c r="N174" s="225" t="s">
        <v>41</v>
      </c>
      <c r="O174" s="91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8" t="s">
        <v>150</v>
      </c>
      <c r="AT174" s="228" t="s">
        <v>145</v>
      </c>
      <c r="AU174" s="228" t="s">
        <v>151</v>
      </c>
      <c r="AY174" s="17" t="s">
        <v>142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7" t="s">
        <v>151</v>
      </c>
      <c r="BK174" s="229">
        <f>ROUND(I174*H174,2)</f>
        <v>0</v>
      </c>
      <c r="BL174" s="17" t="s">
        <v>150</v>
      </c>
      <c r="BM174" s="228" t="s">
        <v>199</v>
      </c>
    </row>
    <row r="175" s="2" customFormat="1">
      <c r="A175" s="38"/>
      <c r="B175" s="39"/>
      <c r="C175" s="40"/>
      <c r="D175" s="232" t="s">
        <v>200</v>
      </c>
      <c r="E175" s="40"/>
      <c r="F175" s="263" t="s">
        <v>201</v>
      </c>
      <c r="G175" s="40"/>
      <c r="H175" s="40"/>
      <c r="I175" s="264"/>
      <c r="J175" s="40"/>
      <c r="K175" s="40"/>
      <c r="L175" s="44"/>
      <c r="M175" s="265"/>
      <c r="N175" s="266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200</v>
      </c>
      <c r="AU175" s="17" t="s">
        <v>151</v>
      </c>
    </row>
    <row r="176" s="14" customFormat="1">
      <c r="A176" s="14"/>
      <c r="B176" s="241"/>
      <c r="C176" s="242"/>
      <c r="D176" s="232" t="s">
        <v>153</v>
      </c>
      <c r="E176" s="243" t="s">
        <v>1</v>
      </c>
      <c r="F176" s="244" t="s">
        <v>202</v>
      </c>
      <c r="G176" s="242"/>
      <c r="H176" s="245">
        <v>16.600000000000001</v>
      </c>
      <c r="I176" s="246"/>
      <c r="J176" s="242"/>
      <c r="K176" s="242"/>
      <c r="L176" s="247"/>
      <c r="M176" s="248"/>
      <c r="N176" s="249"/>
      <c r="O176" s="249"/>
      <c r="P176" s="249"/>
      <c r="Q176" s="249"/>
      <c r="R176" s="249"/>
      <c r="S176" s="249"/>
      <c r="T176" s="25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1" t="s">
        <v>153</v>
      </c>
      <c r="AU176" s="251" t="s">
        <v>151</v>
      </c>
      <c r="AV176" s="14" t="s">
        <v>151</v>
      </c>
      <c r="AW176" s="14" t="s">
        <v>31</v>
      </c>
      <c r="AX176" s="14" t="s">
        <v>83</v>
      </c>
      <c r="AY176" s="251" t="s">
        <v>142</v>
      </c>
    </row>
    <row r="177" s="2" customFormat="1" ht="24.15" customHeight="1">
      <c r="A177" s="38"/>
      <c r="B177" s="39"/>
      <c r="C177" s="218" t="s">
        <v>203</v>
      </c>
      <c r="D177" s="218" t="s">
        <v>145</v>
      </c>
      <c r="E177" s="219" t="s">
        <v>204</v>
      </c>
      <c r="F177" s="220" t="s">
        <v>205</v>
      </c>
      <c r="G177" s="221" t="s">
        <v>189</v>
      </c>
      <c r="H177" s="222">
        <v>80.400000000000006</v>
      </c>
      <c r="I177" s="223"/>
      <c r="J177" s="222">
        <f>ROUND(I177*H177,2)</f>
        <v>0</v>
      </c>
      <c r="K177" s="220" t="s">
        <v>1</v>
      </c>
      <c r="L177" s="44"/>
      <c r="M177" s="224" t="s">
        <v>1</v>
      </c>
      <c r="N177" s="225" t="s">
        <v>41</v>
      </c>
      <c r="O177" s="91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8" t="s">
        <v>150</v>
      </c>
      <c r="AT177" s="228" t="s">
        <v>145</v>
      </c>
      <c r="AU177" s="228" t="s">
        <v>151</v>
      </c>
      <c r="AY177" s="17" t="s">
        <v>142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7" t="s">
        <v>151</v>
      </c>
      <c r="BK177" s="229">
        <f>ROUND(I177*H177,2)</f>
        <v>0</v>
      </c>
      <c r="BL177" s="17" t="s">
        <v>150</v>
      </c>
      <c r="BM177" s="228" t="s">
        <v>206</v>
      </c>
    </row>
    <row r="178" s="13" customFormat="1">
      <c r="A178" s="13"/>
      <c r="B178" s="230"/>
      <c r="C178" s="231"/>
      <c r="D178" s="232" t="s">
        <v>153</v>
      </c>
      <c r="E178" s="233" t="s">
        <v>1</v>
      </c>
      <c r="F178" s="234" t="s">
        <v>207</v>
      </c>
      <c r="G178" s="231"/>
      <c r="H178" s="233" t="s">
        <v>1</v>
      </c>
      <c r="I178" s="235"/>
      <c r="J178" s="231"/>
      <c r="K178" s="231"/>
      <c r="L178" s="236"/>
      <c r="M178" s="237"/>
      <c r="N178" s="238"/>
      <c r="O178" s="238"/>
      <c r="P178" s="238"/>
      <c r="Q178" s="238"/>
      <c r="R178" s="238"/>
      <c r="S178" s="238"/>
      <c r="T178" s="23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0" t="s">
        <v>153</v>
      </c>
      <c r="AU178" s="240" t="s">
        <v>151</v>
      </c>
      <c r="AV178" s="13" t="s">
        <v>83</v>
      </c>
      <c r="AW178" s="13" t="s">
        <v>31</v>
      </c>
      <c r="AX178" s="13" t="s">
        <v>75</v>
      </c>
      <c r="AY178" s="240" t="s">
        <v>142</v>
      </c>
    </row>
    <row r="179" s="13" customFormat="1">
      <c r="A179" s="13"/>
      <c r="B179" s="230"/>
      <c r="C179" s="231"/>
      <c r="D179" s="232" t="s">
        <v>153</v>
      </c>
      <c r="E179" s="233" t="s">
        <v>1</v>
      </c>
      <c r="F179" s="234" t="s">
        <v>208</v>
      </c>
      <c r="G179" s="231"/>
      <c r="H179" s="233" t="s">
        <v>1</v>
      </c>
      <c r="I179" s="235"/>
      <c r="J179" s="231"/>
      <c r="K179" s="231"/>
      <c r="L179" s="236"/>
      <c r="M179" s="237"/>
      <c r="N179" s="238"/>
      <c r="O179" s="238"/>
      <c r="P179" s="238"/>
      <c r="Q179" s="238"/>
      <c r="R179" s="238"/>
      <c r="S179" s="238"/>
      <c r="T179" s="23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0" t="s">
        <v>153</v>
      </c>
      <c r="AU179" s="240" t="s">
        <v>151</v>
      </c>
      <c r="AV179" s="13" t="s">
        <v>83</v>
      </c>
      <c r="AW179" s="13" t="s">
        <v>31</v>
      </c>
      <c r="AX179" s="13" t="s">
        <v>75</v>
      </c>
      <c r="AY179" s="240" t="s">
        <v>142</v>
      </c>
    </row>
    <row r="180" s="14" customFormat="1">
      <c r="A180" s="14"/>
      <c r="B180" s="241"/>
      <c r="C180" s="242"/>
      <c r="D180" s="232" t="s">
        <v>153</v>
      </c>
      <c r="E180" s="243" t="s">
        <v>1</v>
      </c>
      <c r="F180" s="244" t="s">
        <v>209</v>
      </c>
      <c r="G180" s="242"/>
      <c r="H180" s="245">
        <v>24</v>
      </c>
      <c r="I180" s="246"/>
      <c r="J180" s="242"/>
      <c r="K180" s="242"/>
      <c r="L180" s="247"/>
      <c r="M180" s="248"/>
      <c r="N180" s="249"/>
      <c r="O180" s="249"/>
      <c r="P180" s="249"/>
      <c r="Q180" s="249"/>
      <c r="R180" s="249"/>
      <c r="S180" s="249"/>
      <c r="T180" s="25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1" t="s">
        <v>153</v>
      </c>
      <c r="AU180" s="251" t="s">
        <v>151</v>
      </c>
      <c r="AV180" s="14" t="s">
        <v>151</v>
      </c>
      <c r="AW180" s="14" t="s">
        <v>31</v>
      </c>
      <c r="AX180" s="14" t="s">
        <v>75</v>
      </c>
      <c r="AY180" s="251" t="s">
        <v>142</v>
      </c>
    </row>
    <row r="181" s="13" customFormat="1">
      <c r="A181" s="13"/>
      <c r="B181" s="230"/>
      <c r="C181" s="231"/>
      <c r="D181" s="232" t="s">
        <v>153</v>
      </c>
      <c r="E181" s="233" t="s">
        <v>1</v>
      </c>
      <c r="F181" s="234" t="s">
        <v>172</v>
      </c>
      <c r="G181" s="231"/>
      <c r="H181" s="233" t="s">
        <v>1</v>
      </c>
      <c r="I181" s="235"/>
      <c r="J181" s="231"/>
      <c r="K181" s="231"/>
      <c r="L181" s="236"/>
      <c r="M181" s="237"/>
      <c r="N181" s="238"/>
      <c r="O181" s="238"/>
      <c r="P181" s="238"/>
      <c r="Q181" s="238"/>
      <c r="R181" s="238"/>
      <c r="S181" s="238"/>
      <c r="T181" s="23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0" t="s">
        <v>153</v>
      </c>
      <c r="AU181" s="240" t="s">
        <v>151</v>
      </c>
      <c r="AV181" s="13" t="s">
        <v>83</v>
      </c>
      <c r="AW181" s="13" t="s">
        <v>31</v>
      </c>
      <c r="AX181" s="13" t="s">
        <v>75</v>
      </c>
      <c r="AY181" s="240" t="s">
        <v>142</v>
      </c>
    </row>
    <row r="182" s="14" customFormat="1">
      <c r="A182" s="14"/>
      <c r="B182" s="241"/>
      <c r="C182" s="242"/>
      <c r="D182" s="232" t="s">
        <v>153</v>
      </c>
      <c r="E182" s="243" t="s">
        <v>1</v>
      </c>
      <c r="F182" s="244" t="s">
        <v>210</v>
      </c>
      <c r="G182" s="242"/>
      <c r="H182" s="245">
        <v>16</v>
      </c>
      <c r="I182" s="246"/>
      <c r="J182" s="242"/>
      <c r="K182" s="242"/>
      <c r="L182" s="247"/>
      <c r="M182" s="248"/>
      <c r="N182" s="249"/>
      <c r="O182" s="249"/>
      <c r="P182" s="249"/>
      <c r="Q182" s="249"/>
      <c r="R182" s="249"/>
      <c r="S182" s="249"/>
      <c r="T182" s="25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1" t="s">
        <v>153</v>
      </c>
      <c r="AU182" s="251" t="s">
        <v>151</v>
      </c>
      <c r="AV182" s="14" t="s">
        <v>151</v>
      </c>
      <c r="AW182" s="14" t="s">
        <v>31</v>
      </c>
      <c r="AX182" s="14" t="s">
        <v>75</v>
      </c>
      <c r="AY182" s="251" t="s">
        <v>142</v>
      </c>
    </row>
    <row r="183" s="13" customFormat="1">
      <c r="A183" s="13"/>
      <c r="B183" s="230"/>
      <c r="C183" s="231"/>
      <c r="D183" s="232" t="s">
        <v>153</v>
      </c>
      <c r="E183" s="233" t="s">
        <v>1</v>
      </c>
      <c r="F183" s="234" t="s">
        <v>211</v>
      </c>
      <c r="G183" s="231"/>
      <c r="H183" s="233" t="s">
        <v>1</v>
      </c>
      <c r="I183" s="235"/>
      <c r="J183" s="231"/>
      <c r="K183" s="231"/>
      <c r="L183" s="236"/>
      <c r="M183" s="237"/>
      <c r="N183" s="238"/>
      <c r="O183" s="238"/>
      <c r="P183" s="238"/>
      <c r="Q183" s="238"/>
      <c r="R183" s="238"/>
      <c r="S183" s="238"/>
      <c r="T183" s="23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0" t="s">
        <v>153</v>
      </c>
      <c r="AU183" s="240" t="s">
        <v>151</v>
      </c>
      <c r="AV183" s="13" t="s">
        <v>83</v>
      </c>
      <c r="AW183" s="13" t="s">
        <v>31</v>
      </c>
      <c r="AX183" s="13" t="s">
        <v>75</v>
      </c>
      <c r="AY183" s="240" t="s">
        <v>142</v>
      </c>
    </row>
    <row r="184" s="14" customFormat="1">
      <c r="A184" s="14"/>
      <c r="B184" s="241"/>
      <c r="C184" s="242"/>
      <c r="D184" s="232" t="s">
        <v>153</v>
      </c>
      <c r="E184" s="243" t="s">
        <v>1</v>
      </c>
      <c r="F184" s="244" t="s">
        <v>212</v>
      </c>
      <c r="G184" s="242"/>
      <c r="H184" s="245">
        <v>3.8999999999999999</v>
      </c>
      <c r="I184" s="246"/>
      <c r="J184" s="242"/>
      <c r="K184" s="242"/>
      <c r="L184" s="247"/>
      <c r="M184" s="248"/>
      <c r="N184" s="249"/>
      <c r="O184" s="249"/>
      <c r="P184" s="249"/>
      <c r="Q184" s="249"/>
      <c r="R184" s="249"/>
      <c r="S184" s="249"/>
      <c r="T184" s="25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1" t="s">
        <v>153</v>
      </c>
      <c r="AU184" s="251" t="s">
        <v>151</v>
      </c>
      <c r="AV184" s="14" t="s">
        <v>151</v>
      </c>
      <c r="AW184" s="14" t="s">
        <v>31</v>
      </c>
      <c r="AX184" s="14" t="s">
        <v>75</v>
      </c>
      <c r="AY184" s="251" t="s">
        <v>142</v>
      </c>
    </row>
    <row r="185" s="13" customFormat="1">
      <c r="A185" s="13"/>
      <c r="B185" s="230"/>
      <c r="C185" s="231"/>
      <c r="D185" s="232" t="s">
        <v>153</v>
      </c>
      <c r="E185" s="233" t="s">
        <v>1</v>
      </c>
      <c r="F185" s="234" t="s">
        <v>213</v>
      </c>
      <c r="G185" s="231"/>
      <c r="H185" s="233" t="s">
        <v>1</v>
      </c>
      <c r="I185" s="235"/>
      <c r="J185" s="231"/>
      <c r="K185" s="231"/>
      <c r="L185" s="236"/>
      <c r="M185" s="237"/>
      <c r="N185" s="238"/>
      <c r="O185" s="238"/>
      <c r="P185" s="238"/>
      <c r="Q185" s="238"/>
      <c r="R185" s="238"/>
      <c r="S185" s="238"/>
      <c r="T185" s="23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0" t="s">
        <v>153</v>
      </c>
      <c r="AU185" s="240" t="s">
        <v>151</v>
      </c>
      <c r="AV185" s="13" t="s">
        <v>83</v>
      </c>
      <c r="AW185" s="13" t="s">
        <v>31</v>
      </c>
      <c r="AX185" s="13" t="s">
        <v>75</v>
      </c>
      <c r="AY185" s="240" t="s">
        <v>142</v>
      </c>
    </row>
    <row r="186" s="14" customFormat="1">
      <c r="A186" s="14"/>
      <c r="B186" s="241"/>
      <c r="C186" s="242"/>
      <c r="D186" s="232" t="s">
        <v>153</v>
      </c>
      <c r="E186" s="243" t="s">
        <v>1</v>
      </c>
      <c r="F186" s="244" t="s">
        <v>214</v>
      </c>
      <c r="G186" s="242"/>
      <c r="H186" s="245">
        <v>14</v>
      </c>
      <c r="I186" s="246"/>
      <c r="J186" s="242"/>
      <c r="K186" s="242"/>
      <c r="L186" s="247"/>
      <c r="M186" s="248"/>
      <c r="N186" s="249"/>
      <c r="O186" s="249"/>
      <c r="P186" s="249"/>
      <c r="Q186" s="249"/>
      <c r="R186" s="249"/>
      <c r="S186" s="249"/>
      <c r="T186" s="25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1" t="s">
        <v>153</v>
      </c>
      <c r="AU186" s="251" t="s">
        <v>151</v>
      </c>
      <c r="AV186" s="14" t="s">
        <v>151</v>
      </c>
      <c r="AW186" s="14" t="s">
        <v>31</v>
      </c>
      <c r="AX186" s="14" t="s">
        <v>75</v>
      </c>
      <c r="AY186" s="251" t="s">
        <v>142</v>
      </c>
    </row>
    <row r="187" s="13" customFormat="1">
      <c r="A187" s="13"/>
      <c r="B187" s="230"/>
      <c r="C187" s="231"/>
      <c r="D187" s="232" t="s">
        <v>153</v>
      </c>
      <c r="E187" s="233" t="s">
        <v>1</v>
      </c>
      <c r="F187" s="234" t="s">
        <v>215</v>
      </c>
      <c r="G187" s="231"/>
      <c r="H187" s="233" t="s">
        <v>1</v>
      </c>
      <c r="I187" s="235"/>
      <c r="J187" s="231"/>
      <c r="K187" s="231"/>
      <c r="L187" s="236"/>
      <c r="M187" s="237"/>
      <c r="N187" s="238"/>
      <c r="O187" s="238"/>
      <c r="P187" s="238"/>
      <c r="Q187" s="238"/>
      <c r="R187" s="238"/>
      <c r="S187" s="238"/>
      <c r="T187" s="23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0" t="s">
        <v>153</v>
      </c>
      <c r="AU187" s="240" t="s">
        <v>151</v>
      </c>
      <c r="AV187" s="13" t="s">
        <v>83</v>
      </c>
      <c r="AW187" s="13" t="s">
        <v>31</v>
      </c>
      <c r="AX187" s="13" t="s">
        <v>75</v>
      </c>
      <c r="AY187" s="240" t="s">
        <v>142</v>
      </c>
    </row>
    <row r="188" s="14" customFormat="1">
      <c r="A188" s="14"/>
      <c r="B188" s="241"/>
      <c r="C188" s="242"/>
      <c r="D188" s="232" t="s">
        <v>153</v>
      </c>
      <c r="E188" s="243" t="s">
        <v>1</v>
      </c>
      <c r="F188" s="244" t="s">
        <v>214</v>
      </c>
      <c r="G188" s="242"/>
      <c r="H188" s="245">
        <v>14</v>
      </c>
      <c r="I188" s="246"/>
      <c r="J188" s="242"/>
      <c r="K188" s="242"/>
      <c r="L188" s="247"/>
      <c r="M188" s="248"/>
      <c r="N188" s="249"/>
      <c r="O188" s="249"/>
      <c r="P188" s="249"/>
      <c r="Q188" s="249"/>
      <c r="R188" s="249"/>
      <c r="S188" s="249"/>
      <c r="T188" s="25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1" t="s">
        <v>153</v>
      </c>
      <c r="AU188" s="251" t="s">
        <v>151</v>
      </c>
      <c r="AV188" s="14" t="s">
        <v>151</v>
      </c>
      <c r="AW188" s="14" t="s">
        <v>31</v>
      </c>
      <c r="AX188" s="14" t="s">
        <v>75</v>
      </c>
      <c r="AY188" s="251" t="s">
        <v>142</v>
      </c>
    </row>
    <row r="189" s="13" customFormat="1">
      <c r="A189" s="13"/>
      <c r="B189" s="230"/>
      <c r="C189" s="231"/>
      <c r="D189" s="232" t="s">
        <v>153</v>
      </c>
      <c r="E189" s="233" t="s">
        <v>1</v>
      </c>
      <c r="F189" s="234" t="s">
        <v>216</v>
      </c>
      <c r="G189" s="231"/>
      <c r="H189" s="233" t="s">
        <v>1</v>
      </c>
      <c r="I189" s="235"/>
      <c r="J189" s="231"/>
      <c r="K189" s="231"/>
      <c r="L189" s="236"/>
      <c r="M189" s="237"/>
      <c r="N189" s="238"/>
      <c r="O189" s="238"/>
      <c r="P189" s="238"/>
      <c r="Q189" s="238"/>
      <c r="R189" s="238"/>
      <c r="S189" s="238"/>
      <c r="T189" s="23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0" t="s">
        <v>153</v>
      </c>
      <c r="AU189" s="240" t="s">
        <v>151</v>
      </c>
      <c r="AV189" s="13" t="s">
        <v>83</v>
      </c>
      <c r="AW189" s="13" t="s">
        <v>31</v>
      </c>
      <c r="AX189" s="13" t="s">
        <v>75</v>
      </c>
      <c r="AY189" s="240" t="s">
        <v>142</v>
      </c>
    </row>
    <row r="190" s="14" customFormat="1">
      <c r="A190" s="14"/>
      <c r="B190" s="241"/>
      <c r="C190" s="242"/>
      <c r="D190" s="232" t="s">
        <v>153</v>
      </c>
      <c r="E190" s="243" t="s">
        <v>1</v>
      </c>
      <c r="F190" s="244" t="s">
        <v>217</v>
      </c>
      <c r="G190" s="242"/>
      <c r="H190" s="245">
        <v>8.5</v>
      </c>
      <c r="I190" s="246"/>
      <c r="J190" s="242"/>
      <c r="K190" s="242"/>
      <c r="L190" s="247"/>
      <c r="M190" s="248"/>
      <c r="N190" s="249"/>
      <c r="O190" s="249"/>
      <c r="P190" s="249"/>
      <c r="Q190" s="249"/>
      <c r="R190" s="249"/>
      <c r="S190" s="249"/>
      <c r="T190" s="25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1" t="s">
        <v>153</v>
      </c>
      <c r="AU190" s="251" t="s">
        <v>151</v>
      </c>
      <c r="AV190" s="14" t="s">
        <v>151</v>
      </c>
      <c r="AW190" s="14" t="s">
        <v>31</v>
      </c>
      <c r="AX190" s="14" t="s">
        <v>75</v>
      </c>
      <c r="AY190" s="251" t="s">
        <v>142</v>
      </c>
    </row>
    <row r="191" s="15" customFormat="1">
      <c r="A191" s="15"/>
      <c r="B191" s="252"/>
      <c r="C191" s="253"/>
      <c r="D191" s="232" t="s">
        <v>153</v>
      </c>
      <c r="E191" s="254" t="s">
        <v>1</v>
      </c>
      <c r="F191" s="255" t="s">
        <v>166</v>
      </c>
      <c r="G191" s="253"/>
      <c r="H191" s="256">
        <v>80.400000000000006</v>
      </c>
      <c r="I191" s="257"/>
      <c r="J191" s="253"/>
      <c r="K191" s="253"/>
      <c r="L191" s="258"/>
      <c r="M191" s="259"/>
      <c r="N191" s="260"/>
      <c r="O191" s="260"/>
      <c r="P191" s="260"/>
      <c r="Q191" s="260"/>
      <c r="R191" s="260"/>
      <c r="S191" s="260"/>
      <c r="T191" s="261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2" t="s">
        <v>153</v>
      </c>
      <c r="AU191" s="262" t="s">
        <v>151</v>
      </c>
      <c r="AV191" s="15" t="s">
        <v>150</v>
      </c>
      <c r="AW191" s="15" t="s">
        <v>31</v>
      </c>
      <c r="AX191" s="15" t="s">
        <v>83</v>
      </c>
      <c r="AY191" s="262" t="s">
        <v>142</v>
      </c>
    </row>
    <row r="192" s="2" customFormat="1" ht="44.25" customHeight="1">
      <c r="A192" s="38"/>
      <c r="B192" s="39"/>
      <c r="C192" s="218" t="s">
        <v>218</v>
      </c>
      <c r="D192" s="218" t="s">
        <v>145</v>
      </c>
      <c r="E192" s="219" t="s">
        <v>219</v>
      </c>
      <c r="F192" s="220" t="s">
        <v>220</v>
      </c>
      <c r="G192" s="221" t="s">
        <v>148</v>
      </c>
      <c r="H192" s="222">
        <v>0.56000000000000005</v>
      </c>
      <c r="I192" s="223"/>
      <c r="J192" s="222">
        <f>ROUND(I192*H192,2)</f>
        <v>0</v>
      </c>
      <c r="K192" s="220" t="s">
        <v>149</v>
      </c>
      <c r="L192" s="44"/>
      <c r="M192" s="224" t="s">
        <v>1</v>
      </c>
      <c r="N192" s="225" t="s">
        <v>41</v>
      </c>
      <c r="O192" s="91"/>
      <c r="P192" s="226">
        <f>O192*H192</f>
        <v>0</v>
      </c>
      <c r="Q192" s="226">
        <v>0.0086800000000000002</v>
      </c>
      <c r="R192" s="226">
        <f>Q192*H192</f>
        <v>0.0048608000000000002</v>
      </c>
      <c r="S192" s="226">
        <v>0</v>
      </c>
      <c r="T192" s="227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8" t="s">
        <v>150</v>
      </c>
      <c r="AT192" s="228" t="s">
        <v>145</v>
      </c>
      <c r="AU192" s="228" t="s">
        <v>151</v>
      </c>
      <c r="AY192" s="17" t="s">
        <v>142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7" t="s">
        <v>151</v>
      </c>
      <c r="BK192" s="229">
        <f>ROUND(I192*H192,2)</f>
        <v>0</v>
      </c>
      <c r="BL192" s="17" t="s">
        <v>150</v>
      </c>
      <c r="BM192" s="228" t="s">
        <v>221</v>
      </c>
    </row>
    <row r="193" s="13" customFormat="1">
      <c r="A193" s="13"/>
      <c r="B193" s="230"/>
      <c r="C193" s="231"/>
      <c r="D193" s="232" t="s">
        <v>153</v>
      </c>
      <c r="E193" s="233" t="s">
        <v>1</v>
      </c>
      <c r="F193" s="234" t="s">
        <v>222</v>
      </c>
      <c r="G193" s="231"/>
      <c r="H193" s="233" t="s">
        <v>1</v>
      </c>
      <c r="I193" s="235"/>
      <c r="J193" s="231"/>
      <c r="K193" s="231"/>
      <c r="L193" s="236"/>
      <c r="M193" s="237"/>
      <c r="N193" s="238"/>
      <c r="O193" s="238"/>
      <c r="P193" s="238"/>
      <c r="Q193" s="238"/>
      <c r="R193" s="238"/>
      <c r="S193" s="238"/>
      <c r="T193" s="23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0" t="s">
        <v>153</v>
      </c>
      <c r="AU193" s="240" t="s">
        <v>151</v>
      </c>
      <c r="AV193" s="13" t="s">
        <v>83</v>
      </c>
      <c r="AW193" s="13" t="s">
        <v>31</v>
      </c>
      <c r="AX193" s="13" t="s">
        <v>75</v>
      </c>
      <c r="AY193" s="240" t="s">
        <v>142</v>
      </c>
    </row>
    <row r="194" s="14" customFormat="1">
      <c r="A194" s="14"/>
      <c r="B194" s="241"/>
      <c r="C194" s="242"/>
      <c r="D194" s="232" t="s">
        <v>153</v>
      </c>
      <c r="E194" s="243" t="s">
        <v>1</v>
      </c>
      <c r="F194" s="244" t="s">
        <v>223</v>
      </c>
      <c r="G194" s="242"/>
      <c r="H194" s="245">
        <v>0.56000000000000005</v>
      </c>
      <c r="I194" s="246"/>
      <c r="J194" s="242"/>
      <c r="K194" s="242"/>
      <c r="L194" s="247"/>
      <c r="M194" s="248"/>
      <c r="N194" s="249"/>
      <c r="O194" s="249"/>
      <c r="P194" s="249"/>
      <c r="Q194" s="249"/>
      <c r="R194" s="249"/>
      <c r="S194" s="249"/>
      <c r="T194" s="25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1" t="s">
        <v>153</v>
      </c>
      <c r="AU194" s="251" t="s">
        <v>151</v>
      </c>
      <c r="AV194" s="14" t="s">
        <v>151</v>
      </c>
      <c r="AW194" s="14" t="s">
        <v>31</v>
      </c>
      <c r="AX194" s="14" t="s">
        <v>83</v>
      </c>
      <c r="AY194" s="251" t="s">
        <v>142</v>
      </c>
    </row>
    <row r="195" s="2" customFormat="1" ht="24.15" customHeight="1">
      <c r="A195" s="38"/>
      <c r="B195" s="39"/>
      <c r="C195" s="267" t="s">
        <v>224</v>
      </c>
      <c r="D195" s="267" t="s">
        <v>225</v>
      </c>
      <c r="E195" s="268" t="s">
        <v>226</v>
      </c>
      <c r="F195" s="269" t="s">
        <v>227</v>
      </c>
      <c r="G195" s="270" t="s">
        <v>148</v>
      </c>
      <c r="H195" s="271">
        <v>0.58999999999999997</v>
      </c>
      <c r="I195" s="272"/>
      <c r="J195" s="271">
        <f>ROUND(I195*H195,2)</f>
        <v>0</v>
      </c>
      <c r="K195" s="269" t="s">
        <v>149</v>
      </c>
      <c r="L195" s="273"/>
      <c r="M195" s="274" t="s">
        <v>1</v>
      </c>
      <c r="N195" s="275" t="s">
        <v>41</v>
      </c>
      <c r="O195" s="91"/>
      <c r="P195" s="226">
        <f>O195*H195</f>
        <v>0</v>
      </c>
      <c r="Q195" s="226">
        <v>0.0054000000000000003</v>
      </c>
      <c r="R195" s="226">
        <f>Q195*H195</f>
        <v>0.003186</v>
      </c>
      <c r="S195" s="226">
        <v>0</v>
      </c>
      <c r="T195" s="227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8" t="s">
        <v>218</v>
      </c>
      <c r="AT195" s="228" t="s">
        <v>225</v>
      </c>
      <c r="AU195" s="228" t="s">
        <v>151</v>
      </c>
      <c r="AY195" s="17" t="s">
        <v>142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7" t="s">
        <v>151</v>
      </c>
      <c r="BK195" s="229">
        <f>ROUND(I195*H195,2)</f>
        <v>0</v>
      </c>
      <c r="BL195" s="17" t="s">
        <v>150</v>
      </c>
      <c r="BM195" s="228" t="s">
        <v>228</v>
      </c>
    </row>
    <row r="196" s="14" customFormat="1">
      <c r="A196" s="14"/>
      <c r="B196" s="241"/>
      <c r="C196" s="242"/>
      <c r="D196" s="232" t="s">
        <v>153</v>
      </c>
      <c r="E196" s="242"/>
      <c r="F196" s="244" t="s">
        <v>229</v>
      </c>
      <c r="G196" s="242"/>
      <c r="H196" s="245">
        <v>0.58999999999999997</v>
      </c>
      <c r="I196" s="246"/>
      <c r="J196" s="242"/>
      <c r="K196" s="242"/>
      <c r="L196" s="247"/>
      <c r="M196" s="248"/>
      <c r="N196" s="249"/>
      <c r="O196" s="249"/>
      <c r="P196" s="249"/>
      <c r="Q196" s="249"/>
      <c r="R196" s="249"/>
      <c r="S196" s="249"/>
      <c r="T196" s="25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1" t="s">
        <v>153</v>
      </c>
      <c r="AU196" s="251" t="s">
        <v>151</v>
      </c>
      <c r="AV196" s="14" t="s">
        <v>151</v>
      </c>
      <c r="AW196" s="14" t="s">
        <v>4</v>
      </c>
      <c r="AX196" s="14" t="s">
        <v>83</v>
      </c>
      <c r="AY196" s="251" t="s">
        <v>142</v>
      </c>
    </row>
    <row r="197" s="2" customFormat="1" ht="37.8" customHeight="1">
      <c r="A197" s="38"/>
      <c r="B197" s="39"/>
      <c r="C197" s="218" t="s">
        <v>230</v>
      </c>
      <c r="D197" s="218" t="s">
        <v>145</v>
      </c>
      <c r="E197" s="219" t="s">
        <v>231</v>
      </c>
      <c r="F197" s="220" t="s">
        <v>232</v>
      </c>
      <c r="G197" s="221" t="s">
        <v>148</v>
      </c>
      <c r="H197" s="222">
        <v>28.039999999999999</v>
      </c>
      <c r="I197" s="223"/>
      <c r="J197" s="222">
        <f>ROUND(I197*H197,2)</f>
        <v>0</v>
      </c>
      <c r="K197" s="220" t="s">
        <v>149</v>
      </c>
      <c r="L197" s="44"/>
      <c r="M197" s="224" t="s">
        <v>1</v>
      </c>
      <c r="N197" s="225" t="s">
        <v>41</v>
      </c>
      <c r="O197" s="91"/>
      <c r="P197" s="226">
        <f>O197*H197</f>
        <v>0</v>
      </c>
      <c r="Q197" s="226">
        <v>0.013390000000000001</v>
      </c>
      <c r="R197" s="226">
        <f>Q197*H197</f>
        <v>0.3754556</v>
      </c>
      <c r="S197" s="226">
        <v>0</v>
      </c>
      <c r="T197" s="227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8" t="s">
        <v>150</v>
      </c>
      <c r="AT197" s="228" t="s">
        <v>145</v>
      </c>
      <c r="AU197" s="228" t="s">
        <v>151</v>
      </c>
      <c r="AY197" s="17" t="s">
        <v>142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7" t="s">
        <v>151</v>
      </c>
      <c r="BK197" s="229">
        <f>ROUND(I197*H197,2)</f>
        <v>0</v>
      </c>
      <c r="BL197" s="17" t="s">
        <v>150</v>
      </c>
      <c r="BM197" s="228" t="s">
        <v>233</v>
      </c>
    </row>
    <row r="198" s="13" customFormat="1">
      <c r="A198" s="13"/>
      <c r="B198" s="230"/>
      <c r="C198" s="231"/>
      <c r="D198" s="232" t="s">
        <v>153</v>
      </c>
      <c r="E198" s="233" t="s">
        <v>1</v>
      </c>
      <c r="F198" s="234" t="s">
        <v>172</v>
      </c>
      <c r="G198" s="231"/>
      <c r="H198" s="233" t="s">
        <v>1</v>
      </c>
      <c r="I198" s="235"/>
      <c r="J198" s="231"/>
      <c r="K198" s="231"/>
      <c r="L198" s="236"/>
      <c r="M198" s="237"/>
      <c r="N198" s="238"/>
      <c r="O198" s="238"/>
      <c r="P198" s="238"/>
      <c r="Q198" s="238"/>
      <c r="R198" s="238"/>
      <c r="S198" s="238"/>
      <c r="T198" s="23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0" t="s">
        <v>153</v>
      </c>
      <c r="AU198" s="240" t="s">
        <v>151</v>
      </c>
      <c r="AV198" s="13" t="s">
        <v>83</v>
      </c>
      <c r="AW198" s="13" t="s">
        <v>31</v>
      </c>
      <c r="AX198" s="13" t="s">
        <v>75</v>
      </c>
      <c r="AY198" s="240" t="s">
        <v>142</v>
      </c>
    </row>
    <row r="199" s="14" customFormat="1">
      <c r="A199" s="14"/>
      <c r="B199" s="241"/>
      <c r="C199" s="242"/>
      <c r="D199" s="232" t="s">
        <v>153</v>
      </c>
      <c r="E199" s="243" t="s">
        <v>1</v>
      </c>
      <c r="F199" s="244" t="s">
        <v>234</v>
      </c>
      <c r="G199" s="242"/>
      <c r="H199" s="245">
        <v>24</v>
      </c>
      <c r="I199" s="246"/>
      <c r="J199" s="242"/>
      <c r="K199" s="242"/>
      <c r="L199" s="247"/>
      <c r="M199" s="248"/>
      <c r="N199" s="249"/>
      <c r="O199" s="249"/>
      <c r="P199" s="249"/>
      <c r="Q199" s="249"/>
      <c r="R199" s="249"/>
      <c r="S199" s="249"/>
      <c r="T199" s="25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1" t="s">
        <v>153</v>
      </c>
      <c r="AU199" s="251" t="s">
        <v>151</v>
      </c>
      <c r="AV199" s="14" t="s">
        <v>151</v>
      </c>
      <c r="AW199" s="14" t="s">
        <v>31</v>
      </c>
      <c r="AX199" s="14" t="s">
        <v>75</v>
      </c>
      <c r="AY199" s="251" t="s">
        <v>142</v>
      </c>
    </row>
    <row r="200" s="13" customFormat="1">
      <c r="A200" s="13"/>
      <c r="B200" s="230"/>
      <c r="C200" s="231"/>
      <c r="D200" s="232" t="s">
        <v>153</v>
      </c>
      <c r="E200" s="233" t="s">
        <v>1</v>
      </c>
      <c r="F200" s="234" t="s">
        <v>235</v>
      </c>
      <c r="G200" s="231"/>
      <c r="H200" s="233" t="s">
        <v>1</v>
      </c>
      <c r="I200" s="235"/>
      <c r="J200" s="231"/>
      <c r="K200" s="231"/>
      <c r="L200" s="236"/>
      <c r="M200" s="237"/>
      <c r="N200" s="238"/>
      <c r="O200" s="238"/>
      <c r="P200" s="238"/>
      <c r="Q200" s="238"/>
      <c r="R200" s="238"/>
      <c r="S200" s="238"/>
      <c r="T200" s="23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0" t="s">
        <v>153</v>
      </c>
      <c r="AU200" s="240" t="s">
        <v>151</v>
      </c>
      <c r="AV200" s="13" t="s">
        <v>83</v>
      </c>
      <c r="AW200" s="13" t="s">
        <v>31</v>
      </c>
      <c r="AX200" s="13" t="s">
        <v>75</v>
      </c>
      <c r="AY200" s="240" t="s">
        <v>142</v>
      </c>
    </row>
    <row r="201" s="14" customFormat="1">
      <c r="A201" s="14"/>
      <c r="B201" s="241"/>
      <c r="C201" s="242"/>
      <c r="D201" s="232" t="s">
        <v>153</v>
      </c>
      <c r="E201" s="243" t="s">
        <v>1</v>
      </c>
      <c r="F201" s="244" t="s">
        <v>236</v>
      </c>
      <c r="G201" s="242"/>
      <c r="H201" s="245">
        <v>4.04</v>
      </c>
      <c r="I201" s="246"/>
      <c r="J201" s="242"/>
      <c r="K201" s="242"/>
      <c r="L201" s="247"/>
      <c r="M201" s="248"/>
      <c r="N201" s="249"/>
      <c r="O201" s="249"/>
      <c r="P201" s="249"/>
      <c r="Q201" s="249"/>
      <c r="R201" s="249"/>
      <c r="S201" s="249"/>
      <c r="T201" s="25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1" t="s">
        <v>153</v>
      </c>
      <c r="AU201" s="251" t="s">
        <v>151</v>
      </c>
      <c r="AV201" s="14" t="s">
        <v>151</v>
      </c>
      <c r="AW201" s="14" t="s">
        <v>31</v>
      </c>
      <c r="AX201" s="14" t="s">
        <v>75</v>
      </c>
      <c r="AY201" s="251" t="s">
        <v>142</v>
      </c>
    </row>
    <row r="202" s="15" customFormat="1">
      <c r="A202" s="15"/>
      <c r="B202" s="252"/>
      <c r="C202" s="253"/>
      <c r="D202" s="232" t="s">
        <v>153</v>
      </c>
      <c r="E202" s="254" t="s">
        <v>1</v>
      </c>
      <c r="F202" s="255" t="s">
        <v>166</v>
      </c>
      <c r="G202" s="253"/>
      <c r="H202" s="256">
        <v>28.039999999999999</v>
      </c>
      <c r="I202" s="257"/>
      <c r="J202" s="253"/>
      <c r="K202" s="253"/>
      <c r="L202" s="258"/>
      <c r="M202" s="259"/>
      <c r="N202" s="260"/>
      <c r="O202" s="260"/>
      <c r="P202" s="260"/>
      <c r="Q202" s="260"/>
      <c r="R202" s="260"/>
      <c r="S202" s="260"/>
      <c r="T202" s="261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2" t="s">
        <v>153</v>
      </c>
      <c r="AU202" s="262" t="s">
        <v>151</v>
      </c>
      <c r="AV202" s="15" t="s">
        <v>150</v>
      </c>
      <c r="AW202" s="15" t="s">
        <v>31</v>
      </c>
      <c r="AX202" s="15" t="s">
        <v>83</v>
      </c>
      <c r="AY202" s="262" t="s">
        <v>142</v>
      </c>
    </row>
    <row r="203" s="2" customFormat="1" ht="24.15" customHeight="1">
      <c r="A203" s="38"/>
      <c r="B203" s="39"/>
      <c r="C203" s="267" t="s">
        <v>237</v>
      </c>
      <c r="D203" s="267" t="s">
        <v>225</v>
      </c>
      <c r="E203" s="268" t="s">
        <v>238</v>
      </c>
      <c r="F203" s="269" t="s">
        <v>239</v>
      </c>
      <c r="G203" s="270" t="s">
        <v>148</v>
      </c>
      <c r="H203" s="271">
        <v>30</v>
      </c>
      <c r="I203" s="272"/>
      <c r="J203" s="271">
        <f>ROUND(I203*H203,2)</f>
        <v>0</v>
      </c>
      <c r="K203" s="269" t="s">
        <v>149</v>
      </c>
      <c r="L203" s="273"/>
      <c r="M203" s="274" t="s">
        <v>1</v>
      </c>
      <c r="N203" s="275" t="s">
        <v>41</v>
      </c>
      <c r="O203" s="91"/>
      <c r="P203" s="226">
        <f>O203*H203</f>
        <v>0</v>
      </c>
      <c r="Q203" s="226">
        <v>0.0011999999999999999</v>
      </c>
      <c r="R203" s="226">
        <f>Q203*H203</f>
        <v>0.035999999999999997</v>
      </c>
      <c r="S203" s="226">
        <v>0</v>
      </c>
      <c r="T203" s="227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8" t="s">
        <v>218</v>
      </c>
      <c r="AT203" s="228" t="s">
        <v>225</v>
      </c>
      <c r="AU203" s="228" t="s">
        <v>151</v>
      </c>
      <c r="AY203" s="17" t="s">
        <v>142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7" t="s">
        <v>151</v>
      </c>
      <c r="BK203" s="229">
        <f>ROUND(I203*H203,2)</f>
        <v>0</v>
      </c>
      <c r="BL203" s="17" t="s">
        <v>150</v>
      </c>
      <c r="BM203" s="228" t="s">
        <v>240</v>
      </c>
    </row>
    <row r="204" s="14" customFormat="1">
      <c r="A204" s="14"/>
      <c r="B204" s="241"/>
      <c r="C204" s="242"/>
      <c r="D204" s="232" t="s">
        <v>153</v>
      </c>
      <c r="E204" s="243" t="s">
        <v>1</v>
      </c>
      <c r="F204" s="244" t="s">
        <v>241</v>
      </c>
      <c r="G204" s="242"/>
      <c r="H204" s="245">
        <v>30</v>
      </c>
      <c r="I204" s="246"/>
      <c r="J204" s="242"/>
      <c r="K204" s="242"/>
      <c r="L204" s="247"/>
      <c r="M204" s="248"/>
      <c r="N204" s="249"/>
      <c r="O204" s="249"/>
      <c r="P204" s="249"/>
      <c r="Q204" s="249"/>
      <c r="R204" s="249"/>
      <c r="S204" s="249"/>
      <c r="T204" s="25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1" t="s">
        <v>153</v>
      </c>
      <c r="AU204" s="251" t="s">
        <v>151</v>
      </c>
      <c r="AV204" s="14" t="s">
        <v>151</v>
      </c>
      <c r="AW204" s="14" t="s">
        <v>31</v>
      </c>
      <c r="AX204" s="14" t="s">
        <v>83</v>
      </c>
      <c r="AY204" s="251" t="s">
        <v>142</v>
      </c>
    </row>
    <row r="205" s="2" customFormat="1" ht="24.15" customHeight="1">
      <c r="A205" s="38"/>
      <c r="B205" s="39"/>
      <c r="C205" s="218" t="s">
        <v>8</v>
      </c>
      <c r="D205" s="218" t="s">
        <v>145</v>
      </c>
      <c r="E205" s="219" t="s">
        <v>242</v>
      </c>
      <c r="F205" s="220" t="s">
        <v>243</v>
      </c>
      <c r="G205" s="221" t="s">
        <v>148</v>
      </c>
      <c r="H205" s="222">
        <v>28.039999999999999</v>
      </c>
      <c r="I205" s="223"/>
      <c r="J205" s="222">
        <f>ROUND(I205*H205,2)</f>
        <v>0</v>
      </c>
      <c r="K205" s="220" t="s">
        <v>149</v>
      </c>
      <c r="L205" s="44"/>
      <c r="M205" s="224" t="s">
        <v>1</v>
      </c>
      <c r="N205" s="225" t="s">
        <v>41</v>
      </c>
      <c r="O205" s="91"/>
      <c r="P205" s="226">
        <f>O205*H205</f>
        <v>0</v>
      </c>
      <c r="Q205" s="226">
        <v>0.00020000000000000001</v>
      </c>
      <c r="R205" s="226">
        <f>Q205*H205</f>
        <v>0.0056080000000000001</v>
      </c>
      <c r="S205" s="226">
        <v>0</v>
      </c>
      <c r="T205" s="227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8" t="s">
        <v>150</v>
      </c>
      <c r="AT205" s="228" t="s">
        <v>145</v>
      </c>
      <c r="AU205" s="228" t="s">
        <v>151</v>
      </c>
      <c r="AY205" s="17" t="s">
        <v>142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7" t="s">
        <v>151</v>
      </c>
      <c r="BK205" s="229">
        <f>ROUND(I205*H205,2)</f>
        <v>0</v>
      </c>
      <c r="BL205" s="17" t="s">
        <v>150</v>
      </c>
      <c r="BM205" s="228" t="s">
        <v>244</v>
      </c>
    </row>
    <row r="206" s="13" customFormat="1">
      <c r="A206" s="13"/>
      <c r="B206" s="230"/>
      <c r="C206" s="231"/>
      <c r="D206" s="232" t="s">
        <v>153</v>
      </c>
      <c r="E206" s="233" t="s">
        <v>1</v>
      </c>
      <c r="F206" s="234" t="s">
        <v>172</v>
      </c>
      <c r="G206" s="231"/>
      <c r="H206" s="233" t="s">
        <v>1</v>
      </c>
      <c r="I206" s="235"/>
      <c r="J206" s="231"/>
      <c r="K206" s="231"/>
      <c r="L206" s="236"/>
      <c r="M206" s="237"/>
      <c r="N206" s="238"/>
      <c r="O206" s="238"/>
      <c r="P206" s="238"/>
      <c r="Q206" s="238"/>
      <c r="R206" s="238"/>
      <c r="S206" s="238"/>
      <c r="T206" s="23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0" t="s">
        <v>153</v>
      </c>
      <c r="AU206" s="240" t="s">
        <v>151</v>
      </c>
      <c r="AV206" s="13" t="s">
        <v>83</v>
      </c>
      <c r="AW206" s="13" t="s">
        <v>31</v>
      </c>
      <c r="AX206" s="13" t="s">
        <v>75</v>
      </c>
      <c r="AY206" s="240" t="s">
        <v>142</v>
      </c>
    </row>
    <row r="207" s="14" customFormat="1">
      <c r="A207" s="14"/>
      <c r="B207" s="241"/>
      <c r="C207" s="242"/>
      <c r="D207" s="232" t="s">
        <v>153</v>
      </c>
      <c r="E207" s="243" t="s">
        <v>1</v>
      </c>
      <c r="F207" s="244" t="s">
        <v>234</v>
      </c>
      <c r="G207" s="242"/>
      <c r="H207" s="245">
        <v>24</v>
      </c>
      <c r="I207" s="246"/>
      <c r="J207" s="242"/>
      <c r="K207" s="242"/>
      <c r="L207" s="247"/>
      <c r="M207" s="248"/>
      <c r="N207" s="249"/>
      <c r="O207" s="249"/>
      <c r="P207" s="249"/>
      <c r="Q207" s="249"/>
      <c r="R207" s="249"/>
      <c r="S207" s="249"/>
      <c r="T207" s="25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1" t="s">
        <v>153</v>
      </c>
      <c r="AU207" s="251" t="s">
        <v>151</v>
      </c>
      <c r="AV207" s="14" t="s">
        <v>151</v>
      </c>
      <c r="AW207" s="14" t="s">
        <v>31</v>
      </c>
      <c r="AX207" s="14" t="s">
        <v>75</v>
      </c>
      <c r="AY207" s="251" t="s">
        <v>142</v>
      </c>
    </row>
    <row r="208" s="13" customFormat="1">
      <c r="A208" s="13"/>
      <c r="B208" s="230"/>
      <c r="C208" s="231"/>
      <c r="D208" s="232" t="s">
        <v>153</v>
      </c>
      <c r="E208" s="233" t="s">
        <v>1</v>
      </c>
      <c r="F208" s="234" t="s">
        <v>235</v>
      </c>
      <c r="G208" s="231"/>
      <c r="H208" s="233" t="s">
        <v>1</v>
      </c>
      <c r="I208" s="235"/>
      <c r="J208" s="231"/>
      <c r="K208" s="231"/>
      <c r="L208" s="236"/>
      <c r="M208" s="237"/>
      <c r="N208" s="238"/>
      <c r="O208" s="238"/>
      <c r="P208" s="238"/>
      <c r="Q208" s="238"/>
      <c r="R208" s="238"/>
      <c r="S208" s="238"/>
      <c r="T208" s="23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0" t="s">
        <v>153</v>
      </c>
      <c r="AU208" s="240" t="s">
        <v>151</v>
      </c>
      <c r="AV208" s="13" t="s">
        <v>83</v>
      </c>
      <c r="AW208" s="13" t="s">
        <v>31</v>
      </c>
      <c r="AX208" s="13" t="s">
        <v>75</v>
      </c>
      <c r="AY208" s="240" t="s">
        <v>142</v>
      </c>
    </row>
    <row r="209" s="14" customFormat="1">
      <c r="A209" s="14"/>
      <c r="B209" s="241"/>
      <c r="C209" s="242"/>
      <c r="D209" s="232" t="s">
        <v>153</v>
      </c>
      <c r="E209" s="243" t="s">
        <v>1</v>
      </c>
      <c r="F209" s="244" t="s">
        <v>236</v>
      </c>
      <c r="G209" s="242"/>
      <c r="H209" s="245">
        <v>4.04</v>
      </c>
      <c r="I209" s="246"/>
      <c r="J209" s="242"/>
      <c r="K209" s="242"/>
      <c r="L209" s="247"/>
      <c r="M209" s="248"/>
      <c r="N209" s="249"/>
      <c r="O209" s="249"/>
      <c r="P209" s="249"/>
      <c r="Q209" s="249"/>
      <c r="R209" s="249"/>
      <c r="S209" s="249"/>
      <c r="T209" s="25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1" t="s">
        <v>153</v>
      </c>
      <c r="AU209" s="251" t="s">
        <v>151</v>
      </c>
      <c r="AV209" s="14" t="s">
        <v>151</v>
      </c>
      <c r="AW209" s="14" t="s">
        <v>31</v>
      </c>
      <c r="AX209" s="14" t="s">
        <v>75</v>
      </c>
      <c r="AY209" s="251" t="s">
        <v>142</v>
      </c>
    </row>
    <row r="210" s="15" customFormat="1">
      <c r="A210" s="15"/>
      <c r="B210" s="252"/>
      <c r="C210" s="253"/>
      <c r="D210" s="232" t="s">
        <v>153</v>
      </c>
      <c r="E210" s="254" t="s">
        <v>1</v>
      </c>
      <c r="F210" s="255" t="s">
        <v>166</v>
      </c>
      <c r="G210" s="253"/>
      <c r="H210" s="256">
        <v>28.039999999999999</v>
      </c>
      <c r="I210" s="257"/>
      <c r="J210" s="253"/>
      <c r="K210" s="253"/>
      <c r="L210" s="258"/>
      <c r="M210" s="259"/>
      <c r="N210" s="260"/>
      <c r="O210" s="260"/>
      <c r="P210" s="260"/>
      <c r="Q210" s="260"/>
      <c r="R210" s="260"/>
      <c r="S210" s="260"/>
      <c r="T210" s="261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2" t="s">
        <v>153</v>
      </c>
      <c r="AU210" s="262" t="s">
        <v>151</v>
      </c>
      <c r="AV210" s="15" t="s">
        <v>150</v>
      </c>
      <c r="AW210" s="15" t="s">
        <v>31</v>
      </c>
      <c r="AX210" s="15" t="s">
        <v>83</v>
      </c>
      <c r="AY210" s="262" t="s">
        <v>142</v>
      </c>
    </row>
    <row r="211" s="2" customFormat="1" ht="24.15" customHeight="1">
      <c r="A211" s="38"/>
      <c r="B211" s="39"/>
      <c r="C211" s="218" t="s">
        <v>245</v>
      </c>
      <c r="D211" s="218" t="s">
        <v>145</v>
      </c>
      <c r="E211" s="219" t="s">
        <v>246</v>
      </c>
      <c r="F211" s="220" t="s">
        <v>247</v>
      </c>
      <c r="G211" s="221" t="s">
        <v>148</v>
      </c>
      <c r="H211" s="222">
        <v>28.039999999999999</v>
      </c>
      <c r="I211" s="223"/>
      <c r="J211" s="222">
        <f>ROUND(I211*H211,2)</f>
        <v>0</v>
      </c>
      <c r="K211" s="220" t="s">
        <v>149</v>
      </c>
      <c r="L211" s="44"/>
      <c r="M211" s="224" t="s">
        <v>1</v>
      </c>
      <c r="N211" s="225" t="s">
        <v>41</v>
      </c>
      <c r="O211" s="91"/>
      <c r="P211" s="226">
        <f>O211*H211</f>
        <v>0</v>
      </c>
      <c r="Q211" s="226">
        <v>0.0033800000000000002</v>
      </c>
      <c r="R211" s="226">
        <f>Q211*H211</f>
        <v>0.094775200000000004</v>
      </c>
      <c r="S211" s="226">
        <v>0</v>
      </c>
      <c r="T211" s="227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8" t="s">
        <v>150</v>
      </c>
      <c r="AT211" s="228" t="s">
        <v>145</v>
      </c>
      <c r="AU211" s="228" t="s">
        <v>151</v>
      </c>
      <c r="AY211" s="17" t="s">
        <v>142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7" t="s">
        <v>151</v>
      </c>
      <c r="BK211" s="229">
        <f>ROUND(I211*H211,2)</f>
        <v>0</v>
      </c>
      <c r="BL211" s="17" t="s">
        <v>150</v>
      </c>
      <c r="BM211" s="228" t="s">
        <v>248</v>
      </c>
    </row>
    <row r="212" s="2" customFormat="1" ht="16.5" customHeight="1">
      <c r="A212" s="38"/>
      <c r="B212" s="39"/>
      <c r="C212" s="218" t="s">
        <v>214</v>
      </c>
      <c r="D212" s="218" t="s">
        <v>145</v>
      </c>
      <c r="E212" s="219" t="s">
        <v>249</v>
      </c>
      <c r="F212" s="220" t="s">
        <v>250</v>
      </c>
      <c r="G212" s="221" t="s">
        <v>189</v>
      </c>
      <c r="H212" s="222">
        <v>7.3499999999999996</v>
      </c>
      <c r="I212" s="223"/>
      <c r="J212" s="222">
        <f>ROUND(I212*H212,2)</f>
        <v>0</v>
      </c>
      <c r="K212" s="220" t="s">
        <v>149</v>
      </c>
      <c r="L212" s="44"/>
      <c r="M212" s="224" t="s">
        <v>1</v>
      </c>
      <c r="N212" s="225" t="s">
        <v>41</v>
      </c>
      <c r="O212" s="91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8" t="s">
        <v>150</v>
      </c>
      <c r="AT212" s="228" t="s">
        <v>145</v>
      </c>
      <c r="AU212" s="228" t="s">
        <v>151</v>
      </c>
      <c r="AY212" s="17" t="s">
        <v>142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7" t="s">
        <v>151</v>
      </c>
      <c r="BK212" s="229">
        <f>ROUND(I212*H212,2)</f>
        <v>0</v>
      </c>
      <c r="BL212" s="17" t="s">
        <v>150</v>
      </c>
      <c r="BM212" s="228" t="s">
        <v>251</v>
      </c>
    </row>
    <row r="213" s="13" customFormat="1">
      <c r="A213" s="13"/>
      <c r="B213" s="230"/>
      <c r="C213" s="231"/>
      <c r="D213" s="232" t="s">
        <v>153</v>
      </c>
      <c r="E213" s="233" t="s">
        <v>1</v>
      </c>
      <c r="F213" s="234" t="s">
        <v>235</v>
      </c>
      <c r="G213" s="231"/>
      <c r="H213" s="233" t="s">
        <v>1</v>
      </c>
      <c r="I213" s="235"/>
      <c r="J213" s="231"/>
      <c r="K213" s="231"/>
      <c r="L213" s="236"/>
      <c r="M213" s="237"/>
      <c r="N213" s="238"/>
      <c r="O213" s="238"/>
      <c r="P213" s="238"/>
      <c r="Q213" s="238"/>
      <c r="R213" s="238"/>
      <c r="S213" s="238"/>
      <c r="T213" s="23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0" t="s">
        <v>153</v>
      </c>
      <c r="AU213" s="240" t="s">
        <v>151</v>
      </c>
      <c r="AV213" s="13" t="s">
        <v>83</v>
      </c>
      <c r="AW213" s="13" t="s">
        <v>31</v>
      </c>
      <c r="AX213" s="13" t="s">
        <v>75</v>
      </c>
      <c r="AY213" s="240" t="s">
        <v>142</v>
      </c>
    </row>
    <row r="214" s="13" customFormat="1">
      <c r="A214" s="13"/>
      <c r="B214" s="230"/>
      <c r="C214" s="231"/>
      <c r="D214" s="232" t="s">
        <v>153</v>
      </c>
      <c r="E214" s="233" t="s">
        <v>1</v>
      </c>
      <c r="F214" s="234" t="s">
        <v>252</v>
      </c>
      <c r="G214" s="231"/>
      <c r="H214" s="233" t="s">
        <v>1</v>
      </c>
      <c r="I214" s="235"/>
      <c r="J214" s="231"/>
      <c r="K214" s="231"/>
      <c r="L214" s="236"/>
      <c r="M214" s="237"/>
      <c r="N214" s="238"/>
      <c r="O214" s="238"/>
      <c r="P214" s="238"/>
      <c r="Q214" s="238"/>
      <c r="R214" s="238"/>
      <c r="S214" s="238"/>
      <c r="T214" s="23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0" t="s">
        <v>153</v>
      </c>
      <c r="AU214" s="240" t="s">
        <v>151</v>
      </c>
      <c r="AV214" s="13" t="s">
        <v>83</v>
      </c>
      <c r="AW214" s="13" t="s">
        <v>31</v>
      </c>
      <c r="AX214" s="13" t="s">
        <v>75</v>
      </c>
      <c r="AY214" s="240" t="s">
        <v>142</v>
      </c>
    </row>
    <row r="215" s="14" customFormat="1">
      <c r="A215" s="14"/>
      <c r="B215" s="241"/>
      <c r="C215" s="242"/>
      <c r="D215" s="232" t="s">
        <v>153</v>
      </c>
      <c r="E215" s="243" t="s">
        <v>1</v>
      </c>
      <c r="F215" s="244" t="s">
        <v>253</v>
      </c>
      <c r="G215" s="242"/>
      <c r="H215" s="245">
        <v>7.3499999999999996</v>
      </c>
      <c r="I215" s="246"/>
      <c r="J215" s="242"/>
      <c r="K215" s="242"/>
      <c r="L215" s="247"/>
      <c r="M215" s="248"/>
      <c r="N215" s="249"/>
      <c r="O215" s="249"/>
      <c r="P215" s="249"/>
      <c r="Q215" s="249"/>
      <c r="R215" s="249"/>
      <c r="S215" s="249"/>
      <c r="T215" s="25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1" t="s">
        <v>153</v>
      </c>
      <c r="AU215" s="251" t="s">
        <v>151</v>
      </c>
      <c r="AV215" s="14" t="s">
        <v>151</v>
      </c>
      <c r="AW215" s="14" t="s">
        <v>31</v>
      </c>
      <c r="AX215" s="14" t="s">
        <v>83</v>
      </c>
      <c r="AY215" s="251" t="s">
        <v>142</v>
      </c>
    </row>
    <row r="216" s="2" customFormat="1" ht="24.15" customHeight="1">
      <c r="A216" s="38"/>
      <c r="B216" s="39"/>
      <c r="C216" s="267" t="s">
        <v>254</v>
      </c>
      <c r="D216" s="267" t="s">
        <v>225</v>
      </c>
      <c r="E216" s="268" t="s">
        <v>255</v>
      </c>
      <c r="F216" s="269" t="s">
        <v>256</v>
      </c>
      <c r="G216" s="270" t="s">
        <v>189</v>
      </c>
      <c r="H216" s="271">
        <v>8</v>
      </c>
      <c r="I216" s="272"/>
      <c r="J216" s="271">
        <f>ROUND(I216*H216,2)</f>
        <v>0</v>
      </c>
      <c r="K216" s="269" t="s">
        <v>149</v>
      </c>
      <c r="L216" s="273"/>
      <c r="M216" s="274" t="s">
        <v>1</v>
      </c>
      <c r="N216" s="275" t="s">
        <v>41</v>
      </c>
      <c r="O216" s="91"/>
      <c r="P216" s="226">
        <f>O216*H216</f>
        <v>0</v>
      </c>
      <c r="Q216" s="226">
        <v>3.0000000000000001E-05</v>
      </c>
      <c r="R216" s="226">
        <f>Q216*H216</f>
        <v>0.00024000000000000001</v>
      </c>
      <c r="S216" s="226">
        <v>0</v>
      </c>
      <c r="T216" s="227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8" t="s">
        <v>218</v>
      </c>
      <c r="AT216" s="228" t="s">
        <v>225</v>
      </c>
      <c r="AU216" s="228" t="s">
        <v>151</v>
      </c>
      <c r="AY216" s="17" t="s">
        <v>142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7" t="s">
        <v>151</v>
      </c>
      <c r="BK216" s="229">
        <f>ROUND(I216*H216,2)</f>
        <v>0</v>
      </c>
      <c r="BL216" s="17" t="s">
        <v>150</v>
      </c>
      <c r="BM216" s="228" t="s">
        <v>257</v>
      </c>
    </row>
    <row r="217" s="2" customFormat="1" ht="33" customHeight="1">
      <c r="A217" s="38"/>
      <c r="B217" s="39"/>
      <c r="C217" s="218" t="s">
        <v>210</v>
      </c>
      <c r="D217" s="218" t="s">
        <v>145</v>
      </c>
      <c r="E217" s="219" t="s">
        <v>258</v>
      </c>
      <c r="F217" s="220" t="s">
        <v>259</v>
      </c>
      <c r="G217" s="221" t="s">
        <v>169</v>
      </c>
      <c r="H217" s="222">
        <v>1.6299999999999999</v>
      </c>
      <c r="I217" s="223"/>
      <c r="J217" s="222">
        <f>ROUND(I217*H217,2)</f>
        <v>0</v>
      </c>
      <c r="K217" s="220" t="s">
        <v>149</v>
      </c>
      <c r="L217" s="44"/>
      <c r="M217" s="224" t="s">
        <v>1</v>
      </c>
      <c r="N217" s="225" t="s">
        <v>41</v>
      </c>
      <c r="O217" s="91"/>
      <c r="P217" s="226">
        <f>O217*H217</f>
        <v>0</v>
      </c>
      <c r="Q217" s="226">
        <v>2.5018699999999998</v>
      </c>
      <c r="R217" s="226">
        <f>Q217*H217</f>
        <v>4.0780480999999993</v>
      </c>
      <c r="S217" s="226">
        <v>0</v>
      </c>
      <c r="T217" s="227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8" t="s">
        <v>150</v>
      </c>
      <c r="AT217" s="228" t="s">
        <v>145</v>
      </c>
      <c r="AU217" s="228" t="s">
        <v>151</v>
      </c>
      <c r="AY217" s="17" t="s">
        <v>142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7" t="s">
        <v>151</v>
      </c>
      <c r="BK217" s="229">
        <f>ROUND(I217*H217,2)</f>
        <v>0</v>
      </c>
      <c r="BL217" s="17" t="s">
        <v>150</v>
      </c>
      <c r="BM217" s="228" t="s">
        <v>260</v>
      </c>
    </row>
    <row r="218" s="13" customFormat="1">
      <c r="A218" s="13"/>
      <c r="B218" s="230"/>
      <c r="C218" s="231"/>
      <c r="D218" s="232" t="s">
        <v>153</v>
      </c>
      <c r="E218" s="233" t="s">
        <v>1</v>
      </c>
      <c r="F218" s="234" t="s">
        <v>261</v>
      </c>
      <c r="G218" s="231"/>
      <c r="H218" s="233" t="s">
        <v>1</v>
      </c>
      <c r="I218" s="235"/>
      <c r="J218" s="231"/>
      <c r="K218" s="231"/>
      <c r="L218" s="236"/>
      <c r="M218" s="237"/>
      <c r="N218" s="238"/>
      <c r="O218" s="238"/>
      <c r="P218" s="238"/>
      <c r="Q218" s="238"/>
      <c r="R218" s="238"/>
      <c r="S218" s="238"/>
      <c r="T218" s="23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0" t="s">
        <v>153</v>
      </c>
      <c r="AU218" s="240" t="s">
        <v>151</v>
      </c>
      <c r="AV218" s="13" t="s">
        <v>83</v>
      </c>
      <c r="AW218" s="13" t="s">
        <v>31</v>
      </c>
      <c r="AX218" s="13" t="s">
        <v>75</v>
      </c>
      <c r="AY218" s="240" t="s">
        <v>142</v>
      </c>
    </row>
    <row r="219" s="13" customFormat="1">
      <c r="A219" s="13"/>
      <c r="B219" s="230"/>
      <c r="C219" s="231"/>
      <c r="D219" s="232" t="s">
        <v>153</v>
      </c>
      <c r="E219" s="233" t="s">
        <v>1</v>
      </c>
      <c r="F219" s="234" t="s">
        <v>262</v>
      </c>
      <c r="G219" s="231"/>
      <c r="H219" s="233" t="s">
        <v>1</v>
      </c>
      <c r="I219" s="235"/>
      <c r="J219" s="231"/>
      <c r="K219" s="231"/>
      <c r="L219" s="236"/>
      <c r="M219" s="237"/>
      <c r="N219" s="238"/>
      <c r="O219" s="238"/>
      <c r="P219" s="238"/>
      <c r="Q219" s="238"/>
      <c r="R219" s="238"/>
      <c r="S219" s="238"/>
      <c r="T219" s="23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0" t="s">
        <v>153</v>
      </c>
      <c r="AU219" s="240" t="s">
        <v>151</v>
      </c>
      <c r="AV219" s="13" t="s">
        <v>83</v>
      </c>
      <c r="AW219" s="13" t="s">
        <v>31</v>
      </c>
      <c r="AX219" s="13" t="s">
        <v>75</v>
      </c>
      <c r="AY219" s="240" t="s">
        <v>142</v>
      </c>
    </row>
    <row r="220" s="14" customFormat="1">
      <c r="A220" s="14"/>
      <c r="B220" s="241"/>
      <c r="C220" s="242"/>
      <c r="D220" s="232" t="s">
        <v>153</v>
      </c>
      <c r="E220" s="243" t="s">
        <v>1</v>
      </c>
      <c r="F220" s="244" t="s">
        <v>263</v>
      </c>
      <c r="G220" s="242"/>
      <c r="H220" s="245">
        <v>0.84999999999999998</v>
      </c>
      <c r="I220" s="246"/>
      <c r="J220" s="242"/>
      <c r="K220" s="242"/>
      <c r="L220" s="247"/>
      <c r="M220" s="248"/>
      <c r="N220" s="249"/>
      <c r="O220" s="249"/>
      <c r="P220" s="249"/>
      <c r="Q220" s="249"/>
      <c r="R220" s="249"/>
      <c r="S220" s="249"/>
      <c r="T220" s="250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1" t="s">
        <v>153</v>
      </c>
      <c r="AU220" s="251" t="s">
        <v>151</v>
      </c>
      <c r="AV220" s="14" t="s">
        <v>151</v>
      </c>
      <c r="AW220" s="14" t="s">
        <v>31</v>
      </c>
      <c r="AX220" s="14" t="s">
        <v>75</v>
      </c>
      <c r="AY220" s="251" t="s">
        <v>142</v>
      </c>
    </row>
    <row r="221" s="13" customFormat="1">
      <c r="A221" s="13"/>
      <c r="B221" s="230"/>
      <c r="C221" s="231"/>
      <c r="D221" s="232" t="s">
        <v>153</v>
      </c>
      <c r="E221" s="233" t="s">
        <v>1</v>
      </c>
      <c r="F221" s="234" t="s">
        <v>264</v>
      </c>
      <c r="G221" s="231"/>
      <c r="H221" s="233" t="s">
        <v>1</v>
      </c>
      <c r="I221" s="235"/>
      <c r="J221" s="231"/>
      <c r="K221" s="231"/>
      <c r="L221" s="236"/>
      <c r="M221" s="237"/>
      <c r="N221" s="238"/>
      <c r="O221" s="238"/>
      <c r="P221" s="238"/>
      <c r="Q221" s="238"/>
      <c r="R221" s="238"/>
      <c r="S221" s="238"/>
      <c r="T221" s="23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0" t="s">
        <v>153</v>
      </c>
      <c r="AU221" s="240" t="s">
        <v>151</v>
      </c>
      <c r="AV221" s="13" t="s">
        <v>83</v>
      </c>
      <c r="AW221" s="13" t="s">
        <v>31</v>
      </c>
      <c r="AX221" s="13" t="s">
        <v>75</v>
      </c>
      <c r="AY221" s="240" t="s">
        <v>142</v>
      </c>
    </row>
    <row r="222" s="14" customFormat="1">
      <c r="A222" s="14"/>
      <c r="B222" s="241"/>
      <c r="C222" s="242"/>
      <c r="D222" s="232" t="s">
        <v>153</v>
      </c>
      <c r="E222" s="243" t="s">
        <v>1</v>
      </c>
      <c r="F222" s="244" t="s">
        <v>265</v>
      </c>
      <c r="G222" s="242"/>
      <c r="H222" s="245">
        <v>0.78000000000000003</v>
      </c>
      <c r="I222" s="246"/>
      <c r="J222" s="242"/>
      <c r="K222" s="242"/>
      <c r="L222" s="247"/>
      <c r="M222" s="248"/>
      <c r="N222" s="249"/>
      <c r="O222" s="249"/>
      <c r="P222" s="249"/>
      <c r="Q222" s="249"/>
      <c r="R222" s="249"/>
      <c r="S222" s="249"/>
      <c r="T222" s="250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1" t="s">
        <v>153</v>
      </c>
      <c r="AU222" s="251" t="s">
        <v>151</v>
      </c>
      <c r="AV222" s="14" t="s">
        <v>151</v>
      </c>
      <c r="AW222" s="14" t="s">
        <v>31</v>
      </c>
      <c r="AX222" s="14" t="s">
        <v>75</v>
      </c>
      <c r="AY222" s="251" t="s">
        <v>142</v>
      </c>
    </row>
    <row r="223" s="15" customFormat="1">
      <c r="A223" s="15"/>
      <c r="B223" s="252"/>
      <c r="C223" s="253"/>
      <c r="D223" s="232" t="s">
        <v>153</v>
      </c>
      <c r="E223" s="254" t="s">
        <v>1</v>
      </c>
      <c r="F223" s="255" t="s">
        <v>166</v>
      </c>
      <c r="G223" s="253"/>
      <c r="H223" s="256">
        <v>1.6299999999999999</v>
      </c>
      <c r="I223" s="257"/>
      <c r="J223" s="253"/>
      <c r="K223" s="253"/>
      <c r="L223" s="258"/>
      <c r="M223" s="259"/>
      <c r="N223" s="260"/>
      <c r="O223" s="260"/>
      <c r="P223" s="260"/>
      <c r="Q223" s="260"/>
      <c r="R223" s="260"/>
      <c r="S223" s="260"/>
      <c r="T223" s="261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2" t="s">
        <v>153</v>
      </c>
      <c r="AU223" s="262" t="s">
        <v>151</v>
      </c>
      <c r="AV223" s="15" t="s">
        <v>150</v>
      </c>
      <c r="AW223" s="15" t="s">
        <v>31</v>
      </c>
      <c r="AX223" s="15" t="s">
        <v>83</v>
      </c>
      <c r="AY223" s="262" t="s">
        <v>142</v>
      </c>
    </row>
    <row r="224" s="2" customFormat="1" ht="33" customHeight="1">
      <c r="A224" s="38"/>
      <c r="B224" s="39"/>
      <c r="C224" s="218" t="s">
        <v>266</v>
      </c>
      <c r="D224" s="218" t="s">
        <v>145</v>
      </c>
      <c r="E224" s="219" t="s">
        <v>267</v>
      </c>
      <c r="F224" s="220" t="s">
        <v>268</v>
      </c>
      <c r="G224" s="221" t="s">
        <v>169</v>
      </c>
      <c r="H224" s="222">
        <v>0.78000000000000003</v>
      </c>
      <c r="I224" s="223"/>
      <c r="J224" s="222">
        <f>ROUND(I224*H224,2)</f>
        <v>0</v>
      </c>
      <c r="K224" s="220" t="s">
        <v>149</v>
      </c>
      <c r="L224" s="44"/>
      <c r="M224" s="224" t="s">
        <v>1</v>
      </c>
      <c r="N224" s="225" t="s">
        <v>41</v>
      </c>
      <c r="O224" s="91"/>
      <c r="P224" s="226">
        <f>O224*H224</f>
        <v>0</v>
      </c>
      <c r="Q224" s="226">
        <v>0</v>
      </c>
      <c r="R224" s="226">
        <f>Q224*H224</f>
        <v>0</v>
      </c>
      <c r="S224" s="226">
        <v>0</v>
      </c>
      <c r="T224" s="227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8" t="s">
        <v>150</v>
      </c>
      <c r="AT224" s="228" t="s">
        <v>145</v>
      </c>
      <c r="AU224" s="228" t="s">
        <v>151</v>
      </c>
      <c r="AY224" s="17" t="s">
        <v>142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7" t="s">
        <v>151</v>
      </c>
      <c r="BK224" s="229">
        <f>ROUND(I224*H224,2)</f>
        <v>0</v>
      </c>
      <c r="BL224" s="17" t="s">
        <v>150</v>
      </c>
      <c r="BM224" s="228" t="s">
        <v>269</v>
      </c>
    </row>
    <row r="225" s="13" customFormat="1">
      <c r="A225" s="13"/>
      <c r="B225" s="230"/>
      <c r="C225" s="231"/>
      <c r="D225" s="232" t="s">
        <v>153</v>
      </c>
      <c r="E225" s="233" t="s">
        <v>1</v>
      </c>
      <c r="F225" s="234" t="s">
        <v>261</v>
      </c>
      <c r="G225" s="231"/>
      <c r="H225" s="233" t="s">
        <v>1</v>
      </c>
      <c r="I225" s="235"/>
      <c r="J225" s="231"/>
      <c r="K225" s="231"/>
      <c r="L225" s="236"/>
      <c r="M225" s="237"/>
      <c r="N225" s="238"/>
      <c r="O225" s="238"/>
      <c r="P225" s="238"/>
      <c r="Q225" s="238"/>
      <c r="R225" s="238"/>
      <c r="S225" s="238"/>
      <c r="T225" s="23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0" t="s">
        <v>153</v>
      </c>
      <c r="AU225" s="240" t="s">
        <v>151</v>
      </c>
      <c r="AV225" s="13" t="s">
        <v>83</v>
      </c>
      <c r="AW225" s="13" t="s">
        <v>31</v>
      </c>
      <c r="AX225" s="13" t="s">
        <v>75</v>
      </c>
      <c r="AY225" s="240" t="s">
        <v>142</v>
      </c>
    </row>
    <row r="226" s="13" customFormat="1">
      <c r="A226" s="13"/>
      <c r="B226" s="230"/>
      <c r="C226" s="231"/>
      <c r="D226" s="232" t="s">
        <v>153</v>
      </c>
      <c r="E226" s="233" t="s">
        <v>1</v>
      </c>
      <c r="F226" s="234" t="s">
        <v>264</v>
      </c>
      <c r="G226" s="231"/>
      <c r="H226" s="233" t="s">
        <v>1</v>
      </c>
      <c r="I226" s="235"/>
      <c r="J226" s="231"/>
      <c r="K226" s="231"/>
      <c r="L226" s="236"/>
      <c r="M226" s="237"/>
      <c r="N226" s="238"/>
      <c r="O226" s="238"/>
      <c r="P226" s="238"/>
      <c r="Q226" s="238"/>
      <c r="R226" s="238"/>
      <c r="S226" s="238"/>
      <c r="T226" s="23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0" t="s">
        <v>153</v>
      </c>
      <c r="AU226" s="240" t="s">
        <v>151</v>
      </c>
      <c r="AV226" s="13" t="s">
        <v>83</v>
      </c>
      <c r="AW226" s="13" t="s">
        <v>31</v>
      </c>
      <c r="AX226" s="13" t="s">
        <v>75</v>
      </c>
      <c r="AY226" s="240" t="s">
        <v>142</v>
      </c>
    </row>
    <row r="227" s="14" customFormat="1">
      <c r="A227" s="14"/>
      <c r="B227" s="241"/>
      <c r="C227" s="242"/>
      <c r="D227" s="232" t="s">
        <v>153</v>
      </c>
      <c r="E227" s="243" t="s">
        <v>1</v>
      </c>
      <c r="F227" s="244" t="s">
        <v>265</v>
      </c>
      <c r="G227" s="242"/>
      <c r="H227" s="245">
        <v>0.78000000000000003</v>
      </c>
      <c r="I227" s="246"/>
      <c r="J227" s="242"/>
      <c r="K227" s="242"/>
      <c r="L227" s="247"/>
      <c r="M227" s="248"/>
      <c r="N227" s="249"/>
      <c r="O227" s="249"/>
      <c r="P227" s="249"/>
      <c r="Q227" s="249"/>
      <c r="R227" s="249"/>
      <c r="S227" s="249"/>
      <c r="T227" s="25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1" t="s">
        <v>153</v>
      </c>
      <c r="AU227" s="251" t="s">
        <v>151</v>
      </c>
      <c r="AV227" s="14" t="s">
        <v>151</v>
      </c>
      <c r="AW227" s="14" t="s">
        <v>31</v>
      </c>
      <c r="AX227" s="14" t="s">
        <v>83</v>
      </c>
      <c r="AY227" s="251" t="s">
        <v>142</v>
      </c>
    </row>
    <row r="228" s="2" customFormat="1" ht="16.5" customHeight="1">
      <c r="A228" s="38"/>
      <c r="B228" s="39"/>
      <c r="C228" s="218" t="s">
        <v>270</v>
      </c>
      <c r="D228" s="218" t="s">
        <v>145</v>
      </c>
      <c r="E228" s="219" t="s">
        <v>271</v>
      </c>
      <c r="F228" s="220" t="s">
        <v>272</v>
      </c>
      <c r="G228" s="221" t="s">
        <v>148</v>
      </c>
      <c r="H228" s="222">
        <v>2.02</v>
      </c>
      <c r="I228" s="223"/>
      <c r="J228" s="222">
        <f>ROUND(I228*H228,2)</f>
        <v>0</v>
      </c>
      <c r="K228" s="220" t="s">
        <v>149</v>
      </c>
      <c r="L228" s="44"/>
      <c r="M228" s="224" t="s">
        <v>1</v>
      </c>
      <c r="N228" s="225" t="s">
        <v>41</v>
      </c>
      <c r="O228" s="91"/>
      <c r="P228" s="226">
        <f>O228*H228</f>
        <v>0</v>
      </c>
      <c r="Q228" s="226">
        <v>0.016070000000000001</v>
      </c>
      <c r="R228" s="226">
        <f>Q228*H228</f>
        <v>0.032461400000000001</v>
      </c>
      <c r="S228" s="226">
        <v>0</v>
      </c>
      <c r="T228" s="227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8" t="s">
        <v>150</v>
      </c>
      <c r="AT228" s="228" t="s">
        <v>145</v>
      </c>
      <c r="AU228" s="228" t="s">
        <v>151</v>
      </c>
      <c r="AY228" s="17" t="s">
        <v>142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7" t="s">
        <v>151</v>
      </c>
      <c r="BK228" s="229">
        <f>ROUND(I228*H228,2)</f>
        <v>0</v>
      </c>
      <c r="BL228" s="17" t="s">
        <v>150</v>
      </c>
      <c r="BM228" s="228" t="s">
        <v>273</v>
      </c>
    </row>
    <row r="229" s="14" customFormat="1">
      <c r="A229" s="14"/>
      <c r="B229" s="241"/>
      <c r="C229" s="242"/>
      <c r="D229" s="232" t="s">
        <v>153</v>
      </c>
      <c r="E229" s="243" t="s">
        <v>1</v>
      </c>
      <c r="F229" s="244" t="s">
        <v>274</v>
      </c>
      <c r="G229" s="242"/>
      <c r="H229" s="245">
        <v>2.02</v>
      </c>
      <c r="I229" s="246"/>
      <c r="J229" s="242"/>
      <c r="K229" s="242"/>
      <c r="L229" s="247"/>
      <c r="M229" s="248"/>
      <c r="N229" s="249"/>
      <c r="O229" s="249"/>
      <c r="P229" s="249"/>
      <c r="Q229" s="249"/>
      <c r="R229" s="249"/>
      <c r="S229" s="249"/>
      <c r="T229" s="25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1" t="s">
        <v>153</v>
      </c>
      <c r="AU229" s="251" t="s">
        <v>151</v>
      </c>
      <c r="AV229" s="14" t="s">
        <v>151</v>
      </c>
      <c r="AW229" s="14" t="s">
        <v>31</v>
      </c>
      <c r="AX229" s="14" t="s">
        <v>83</v>
      </c>
      <c r="AY229" s="251" t="s">
        <v>142</v>
      </c>
    </row>
    <row r="230" s="2" customFormat="1" ht="16.5" customHeight="1">
      <c r="A230" s="38"/>
      <c r="B230" s="39"/>
      <c r="C230" s="218" t="s">
        <v>275</v>
      </c>
      <c r="D230" s="218" t="s">
        <v>145</v>
      </c>
      <c r="E230" s="219" t="s">
        <v>276</v>
      </c>
      <c r="F230" s="220" t="s">
        <v>277</v>
      </c>
      <c r="G230" s="221" t="s">
        <v>148</v>
      </c>
      <c r="H230" s="222">
        <v>2.02</v>
      </c>
      <c r="I230" s="223"/>
      <c r="J230" s="222">
        <f>ROUND(I230*H230,2)</f>
        <v>0</v>
      </c>
      <c r="K230" s="220" t="s">
        <v>149</v>
      </c>
      <c r="L230" s="44"/>
      <c r="M230" s="224" t="s">
        <v>1</v>
      </c>
      <c r="N230" s="225" t="s">
        <v>41</v>
      </c>
      <c r="O230" s="91"/>
      <c r="P230" s="226">
        <f>O230*H230</f>
        <v>0</v>
      </c>
      <c r="Q230" s="226">
        <v>0</v>
      </c>
      <c r="R230" s="226">
        <f>Q230*H230</f>
        <v>0</v>
      </c>
      <c r="S230" s="226">
        <v>0</v>
      </c>
      <c r="T230" s="227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8" t="s">
        <v>150</v>
      </c>
      <c r="AT230" s="228" t="s">
        <v>145</v>
      </c>
      <c r="AU230" s="228" t="s">
        <v>151</v>
      </c>
      <c r="AY230" s="17" t="s">
        <v>142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7" t="s">
        <v>151</v>
      </c>
      <c r="BK230" s="229">
        <f>ROUND(I230*H230,2)</f>
        <v>0</v>
      </c>
      <c r="BL230" s="17" t="s">
        <v>150</v>
      </c>
      <c r="BM230" s="228" t="s">
        <v>278</v>
      </c>
    </row>
    <row r="231" s="2" customFormat="1" ht="16.5" customHeight="1">
      <c r="A231" s="38"/>
      <c r="B231" s="39"/>
      <c r="C231" s="218" t="s">
        <v>192</v>
      </c>
      <c r="D231" s="218" t="s">
        <v>145</v>
      </c>
      <c r="E231" s="219" t="s">
        <v>279</v>
      </c>
      <c r="F231" s="220" t="s">
        <v>280</v>
      </c>
      <c r="G231" s="221" t="s">
        <v>281</v>
      </c>
      <c r="H231" s="222">
        <v>0.040000000000000001</v>
      </c>
      <c r="I231" s="223"/>
      <c r="J231" s="222">
        <f>ROUND(I231*H231,2)</f>
        <v>0</v>
      </c>
      <c r="K231" s="220" t="s">
        <v>149</v>
      </c>
      <c r="L231" s="44"/>
      <c r="M231" s="224" t="s">
        <v>1</v>
      </c>
      <c r="N231" s="225" t="s">
        <v>41</v>
      </c>
      <c r="O231" s="91"/>
      <c r="P231" s="226">
        <f>O231*H231</f>
        <v>0</v>
      </c>
      <c r="Q231" s="226">
        <v>1.06277</v>
      </c>
      <c r="R231" s="226">
        <f>Q231*H231</f>
        <v>0.042510800000000001</v>
      </c>
      <c r="S231" s="226">
        <v>0</v>
      </c>
      <c r="T231" s="227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8" t="s">
        <v>150</v>
      </c>
      <c r="AT231" s="228" t="s">
        <v>145</v>
      </c>
      <c r="AU231" s="228" t="s">
        <v>151</v>
      </c>
      <c r="AY231" s="17" t="s">
        <v>142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7" t="s">
        <v>151</v>
      </c>
      <c r="BK231" s="229">
        <f>ROUND(I231*H231,2)</f>
        <v>0</v>
      </c>
      <c r="BL231" s="17" t="s">
        <v>150</v>
      </c>
      <c r="BM231" s="228" t="s">
        <v>282</v>
      </c>
    </row>
    <row r="232" s="13" customFormat="1">
      <c r="A232" s="13"/>
      <c r="B232" s="230"/>
      <c r="C232" s="231"/>
      <c r="D232" s="232" t="s">
        <v>153</v>
      </c>
      <c r="E232" s="233" t="s">
        <v>1</v>
      </c>
      <c r="F232" s="234" t="s">
        <v>261</v>
      </c>
      <c r="G232" s="231"/>
      <c r="H232" s="233" t="s">
        <v>1</v>
      </c>
      <c r="I232" s="235"/>
      <c r="J232" s="231"/>
      <c r="K232" s="231"/>
      <c r="L232" s="236"/>
      <c r="M232" s="237"/>
      <c r="N232" s="238"/>
      <c r="O232" s="238"/>
      <c r="P232" s="238"/>
      <c r="Q232" s="238"/>
      <c r="R232" s="238"/>
      <c r="S232" s="238"/>
      <c r="T232" s="23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0" t="s">
        <v>153</v>
      </c>
      <c r="AU232" s="240" t="s">
        <v>151</v>
      </c>
      <c r="AV232" s="13" t="s">
        <v>83</v>
      </c>
      <c r="AW232" s="13" t="s">
        <v>31</v>
      </c>
      <c r="AX232" s="13" t="s">
        <v>75</v>
      </c>
      <c r="AY232" s="240" t="s">
        <v>142</v>
      </c>
    </row>
    <row r="233" s="13" customFormat="1">
      <c r="A233" s="13"/>
      <c r="B233" s="230"/>
      <c r="C233" s="231"/>
      <c r="D233" s="232" t="s">
        <v>153</v>
      </c>
      <c r="E233" s="233" t="s">
        <v>1</v>
      </c>
      <c r="F233" s="234" t="s">
        <v>264</v>
      </c>
      <c r="G233" s="231"/>
      <c r="H233" s="233" t="s">
        <v>1</v>
      </c>
      <c r="I233" s="235"/>
      <c r="J233" s="231"/>
      <c r="K233" s="231"/>
      <c r="L233" s="236"/>
      <c r="M233" s="237"/>
      <c r="N233" s="238"/>
      <c r="O233" s="238"/>
      <c r="P233" s="238"/>
      <c r="Q233" s="238"/>
      <c r="R233" s="238"/>
      <c r="S233" s="238"/>
      <c r="T233" s="23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0" t="s">
        <v>153</v>
      </c>
      <c r="AU233" s="240" t="s">
        <v>151</v>
      </c>
      <c r="AV233" s="13" t="s">
        <v>83</v>
      </c>
      <c r="AW233" s="13" t="s">
        <v>31</v>
      </c>
      <c r="AX233" s="13" t="s">
        <v>75</v>
      </c>
      <c r="AY233" s="240" t="s">
        <v>142</v>
      </c>
    </row>
    <row r="234" s="13" customFormat="1">
      <c r="A234" s="13"/>
      <c r="B234" s="230"/>
      <c r="C234" s="231"/>
      <c r="D234" s="232" t="s">
        <v>153</v>
      </c>
      <c r="E234" s="233" t="s">
        <v>1</v>
      </c>
      <c r="F234" s="234" t="s">
        <v>283</v>
      </c>
      <c r="G234" s="231"/>
      <c r="H234" s="233" t="s">
        <v>1</v>
      </c>
      <c r="I234" s="235"/>
      <c r="J234" s="231"/>
      <c r="K234" s="231"/>
      <c r="L234" s="236"/>
      <c r="M234" s="237"/>
      <c r="N234" s="238"/>
      <c r="O234" s="238"/>
      <c r="P234" s="238"/>
      <c r="Q234" s="238"/>
      <c r="R234" s="238"/>
      <c r="S234" s="238"/>
      <c r="T234" s="23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0" t="s">
        <v>153</v>
      </c>
      <c r="AU234" s="240" t="s">
        <v>151</v>
      </c>
      <c r="AV234" s="13" t="s">
        <v>83</v>
      </c>
      <c r="AW234" s="13" t="s">
        <v>31</v>
      </c>
      <c r="AX234" s="13" t="s">
        <v>75</v>
      </c>
      <c r="AY234" s="240" t="s">
        <v>142</v>
      </c>
    </row>
    <row r="235" s="14" customFormat="1">
      <c r="A235" s="14"/>
      <c r="B235" s="241"/>
      <c r="C235" s="242"/>
      <c r="D235" s="232" t="s">
        <v>153</v>
      </c>
      <c r="E235" s="243" t="s">
        <v>1</v>
      </c>
      <c r="F235" s="244" t="s">
        <v>284</v>
      </c>
      <c r="G235" s="242"/>
      <c r="H235" s="245">
        <v>0.040000000000000001</v>
      </c>
      <c r="I235" s="246"/>
      <c r="J235" s="242"/>
      <c r="K235" s="242"/>
      <c r="L235" s="247"/>
      <c r="M235" s="248"/>
      <c r="N235" s="249"/>
      <c r="O235" s="249"/>
      <c r="P235" s="249"/>
      <c r="Q235" s="249"/>
      <c r="R235" s="249"/>
      <c r="S235" s="249"/>
      <c r="T235" s="25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1" t="s">
        <v>153</v>
      </c>
      <c r="AU235" s="251" t="s">
        <v>151</v>
      </c>
      <c r="AV235" s="14" t="s">
        <v>151</v>
      </c>
      <c r="AW235" s="14" t="s">
        <v>31</v>
      </c>
      <c r="AX235" s="14" t="s">
        <v>83</v>
      </c>
      <c r="AY235" s="251" t="s">
        <v>142</v>
      </c>
    </row>
    <row r="236" s="2" customFormat="1" ht="16.5" customHeight="1">
      <c r="A236" s="38"/>
      <c r="B236" s="39"/>
      <c r="C236" s="218" t="s">
        <v>7</v>
      </c>
      <c r="D236" s="218" t="s">
        <v>145</v>
      </c>
      <c r="E236" s="219" t="s">
        <v>285</v>
      </c>
      <c r="F236" s="220" t="s">
        <v>286</v>
      </c>
      <c r="G236" s="221" t="s">
        <v>148</v>
      </c>
      <c r="H236" s="222">
        <v>43</v>
      </c>
      <c r="I236" s="223"/>
      <c r="J236" s="222">
        <f>ROUND(I236*H236,2)</f>
        <v>0</v>
      </c>
      <c r="K236" s="220" t="s">
        <v>1</v>
      </c>
      <c r="L236" s="44"/>
      <c r="M236" s="224" t="s">
        <v>1</v>
      </c>
      <c r="N236" s="225" t="s">
        <v>41</v>
      </c>
      <c r="O236" s="91"/>
      <c r="P236" s="226">
        <f>O236*H236</f>
        <v>0</v>
      </c>
      <c r="Q236" s="226">
        <v>0</v>
      </c>
      <c r="R236" s="226">
        <f>Q236*H236</f>
        <v>0</v>
      </c>
      <c r="S236" s="226">
        <v>0</v>
      </c>
      <c r="T236" s="227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8" t="s">
        <v>150</v>
      </c>
      <c r="AT236" s="228" t="s">
        <v>145</v>
      </c>
      <c r="AU236" s="228" t="s">
        <v>151</v>
      </c>
      <c r="AY236" s="17" t="s">
        <v>142</v>
      </c>
      <c r="BE236" s="229">
        <f>IF(N236="základní",J236,0)</f>
        <v>0</v>
      </c>
      <c r="BF236" s="229">
        <f>IF(N236="snížená",J236,0)</f>
        <v>0</v>
      </c>
      <c r="BG236" s="229">
        <f>IF(N236="zákl. přenesená",J236,0)</f>
        <v>0</v>
      </c>
      <c r="BH236" s="229">
        <f>IF(N236="sníž. přenesená",J236,0)</f>
        <v>0</v>
      </c>
      <c r="BI236" s="229">
        <f>IF(N236="nulová",J236,0)</f>
        <v>0</v>
      </c>
      <c r="BJ236" s="17" t="s">
        <v>151</v>
      </c>
      <c r="BK236" s="229">
        <f>ROUND(I236*H236,2)</f>
        <v>0</v>
      </c>
      <c r="BL236" s="17" t="s">
        <v>150</v>
      </c>
      <c r="BM236" s="228" t="s">
        <v>287</v>
      </c>
    </row>
    <row r="237" s="13" customFormat="1">
      <c r="A237" s="13"/>
      <c r="B237" s="230"/>
      <c r="C237" s="231"/>
      <c r="D237" s="232" t="s">
        <v>153</v>
      </c>
      <c r="E237" s="233" t="s">
        <v>1</v>
      </c>
      <c r="F237" s="234" t="s">
        <v>288</v>
      </c>
      <c r="G237" s="231"/>
      <c r="H237" s="233" t="s">
        <v>1</v>
      </c>
      <c r="I237" s="235"/>
      <c r="J237" s="231"/>
      <c r="K237" s="231"/>
      <c r="L237" s="236"/>
      <c r="M237" s="237"/>
      <c r="N237" s="238"/>
      <c r="O237" s="238"/>
      <c r="P237" s="238"/>
      <c r="Q237" s="238"/>
      <c r="R237" s="238"/>
      <c r="S237" s="238"/>
      <c r="T237" s="23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0" t="s">
        <v>153</v>
      </c>
      <c r="AU237" s="240" t="s">
        <v>151</v>
      </c>
      <c r="AV237" s="13" t="s">
        <v>83</v>
      </c>
      <c r="AW237" s="13" t="s">
        <v>31</v>
      </c>
      <c r="AX237" s="13" t="s">
        <v>75</v>
      </c>
      <c r="AY237" s="240" t="s">
        <v>142</v>
      </c>
    </row>
    <row r="238" s="14" customFormat="1">
      <c r="A238" s="14"/>
      <c r="B238" s="241"/>
      <c r="C238" s="242"/>
      <c r="D238" s="232" t="s">
        <v>153</v>
      </c>
      <c r="E238" s="243" t="s">
        <v>1</v>
      </c>
      <c r="F238" s="244" t="s">
        <v>289</v>
      </c>
      <c r="G238" s="242"/>
      <c r="H238" s="245">
        <v>43</v>
      </c>
      <c r="I238" s="246"/>
      <c r="J238" s="242"/>
      <c r="K238" s="242"/>
      <c r="L238" s="247"/>
      <c r="M238" s="248"/>
      <c r="N238" s="249"/>
      <c r="O238" s="249"/>
      <c r="P238" s="249"/>
      <c r="Q238" s="249"/>
      <c r="R238" s="249"/>
      <c r="S238" s="249"/>
      <c r="T238" s="25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1" t="s">
        <v>153</v>
      </c>
      <c r="AU238" s="251" t="s">
        <v>151</v>
      </c>
      <c r="AV238" s="14" t="s">
        <v>151</v>
      </c>
      <c r="AW238" s="14" t="s">
        <v>31</v>
      </c>
      <c r="AX238" s="14" t="s">
        <v>83</v>
      </c>
      <c r="AY238" s="251" t="s">
        <v>142</v>
      </c>
    </row>
    <row r="239" s="2" customFormat="1" ht="24.15" customHeight="1">
      <c r="A239" s="38"/>
      <c r="B239" s="39"/>
      <c r="C239" s="218" t="s">
        <v>290</v>
      </c>
      <c r="D239" s="218" t="s">
        <v>145</v>
      </c>
      <c r="E239" s="219" t="s">
        <v>291</v>
      </c>
      <c r="F239" s="220" t="s">
        <v>292</v>
      </c>
      <c r="G239" s="221" t="s">
        <v>148</v>
      </c>
      <c r="H239" s="222">
        <v>43</v>
      </c>
      <c r="I239" s="223"/>
      <c r="J239" s="222">
        <f>ROUND(I239*H239,2)</f>
        <v>0</v>
      </c>
      <c r="K239" s="220" t="s">
        <v>149</v>
      </c>
      <c r="L239" s="44"/>
      <c r="M239" s="224" t="s">
        <v>1</v>
      </c>
      <c r="N239" s="225" t="s">
        <v>41</v>
      </c>
      <c r="O239" s="91"/>
      <c r="P239" s="226">
        <f>O239*H239</f>
        <v>0</v>
      </c>
      <c r="Q239" s="226">
        <v>0.074260000000000007</v>
      </c>
      <c r="R239" s="226">
        <f>Q239*H239</f>
        <v>3.1931800000000004</v>
      </c>
      <c r="S239" s="226">
        <v>0</v>
      </c>
      <c r="T239" s="227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8" t="s">
        <v>150</v>
      </c>
      <c r="AT239" s="228" t="s">
        <v>145</v>
      </c>
      <c r="AU239" s="228" t="s">
        <v>151</v>
      </c>
      <c r="AY239" s="17" t="s">
        <v>142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7" t="s">
        <v>151</v>
      </c>
      <c r="BK239" s="229">
        <f>ROUND(I239*H239,2)</f>
        <v>0</v>
      </c>
      <c r="BL239" s="17" t="s">
        <v>150</v>
      </c>
      <c r="BM239" s="228" t="s">
        <v>293</v>
      </c>
    </row>
    <row r="240" s="13" customFormat="1">
      <c r="A240" s="13"/>
      <c r="B240" s="230"/>
      <c r="C240" s="231"/>
      <c r="D240" s="232" t="s">
        <v>153</v>
      </c>
      <c r="E240" s="233" t="s">
        <v>1</v>
      </c>
      <c r="F240" s="234" t="s">
        <v>288</v>
      </c>
      <c r="G240" s="231"/>
      <c r="H240" s="233" t="s">
        <v>1</v>
      </c>
      <c r="I240" s="235"/>
      <c r="J240" s="231"/>
      <c r="K240" s="231"/>
      <c r="L240" s="236"/>
      <c r="M240" s="237"/>
      <c r="N240" s="238"/>
      <c r="O240" s="238"/>
      <c r="P240" s="238"/>
      <c r="Q240" s="238"/>
      <c r="R240" s="238"/>
      <c r="S240" s="238"/>
      <c r="T240" s="23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0" t="s">
        <v>153</v>
      </c>
      <c r="AU240" s="240" t="s">
        <v>151</v>
      </c>
      <c r="AV240" s="13" t="s">
        <v>83</v>
      </c>
      <c r="AW240" s="13" t="s">
        <v>31</v>
      </c>
      <c r="AX240" s="13" t="s">
        <v>75</v>
      </c>
      <c r="AY240" s="240" t="s">
        <v>142</v>
      </c>
    </row>
    <row r="241" s="14" customFormat="1">
      <c r="A241" s="14"/>
      <c r="B241" s="241"/>
      <c r="C241" s="242"/>
      <c r="D241" s="232" t="s">
        <v>153</v>
      </c>
      <c r="E241" s="243" t="s">
        <v>1</v>
      </c>
      <c r="F241" s="244" t="s">
        <v>289</v>
      </c>
      <c r="G241" s="242"/>
      <c r="H241" s="245">
        <v>43</v>
      </c>
      <c r="I241" s="246"/>
      <c r="J241" s="242"/>
      <c r="K241" s="242"/>
      <c r="L241" s="247"/>
      <c r="M241" s="248"/>
      <c r="N241" s="249"/>
      <c r="O241" s="249"/>
      <c r="P241" s="249"/>
      <c r="Q241" s="249"/>
      <c r="R241" s="249"/>
      <c r="S241" s="249"/>
      <c r="T241" s="25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1" t="s">
        <v>153</v>
      </c>
      <c r="AU241" s="251" t="s">
        <v>151</v>
      </c>
      <c r="AV241" s="14" t="s">
        <v>151</v>
      </c>
      <c r="AW241" s="14" t="s">
        <v>31</v>
      </c>
      <c r="AX241" s="14" t="s">
        <v>83</v>
      </c>
      <c r="AY241" s="251" t="s">
        <v>142</v>
      </c>
    </row>
    <row r="242" s="2" customFormat="1" ht="24.15" customHeight="1">
      <c r="A242" s="38"/>
      <c r="B242" s="39"/>
      <c r="C242" s="218" t="s">
        <v>294</v>
      </c>
      <c r="D242" s="218" t="s">
        <v>145</v>
      </c>
      <c r="E242" s="219" t="s">
        <v>295</v>
      </c>
      <c r="F242" s="220" t="s">
        <v>296</v>
      </c>
      <c r="G242" s="221" t="s">
        <v>189</v>
      </c>
      <c r="H242" s="222">
        <v>3.6000000000000001</v>
      </c>
      <c r="I242" s="223"/>
      <c r="J242" s="222">
        <f>ROUND(I242*H242,2)</f>
        <v>0</v>
      </c>
      <c r="K242" s="220" t="s">
        <v>149</v>
      </c>
      <c r="L242" s="44"/>
      <c r="M242" s="224" t="s">
        <v>1</v>
      </c>
      <c r="N242" s="225" t="s">
        <v>41</v>
      </c>
      <c r="O242" s="91"/>
      <c r="P242" s="226">
        <f>O242*H242</f>
        <v>0</v>
      </c>
      <c r="Q242" s="226">
        <v>2.0000000000000002E-05</v>
      </c>
      <c r="R242" s="226">
        <f>Q242*H242</f>
        <v>7.2000000000000002E-05</v>
      </c>
      <c r="S242" s="226">
        <v>0</v>
      </c>
      <c r="T242" s="227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8" t="s">
        <v>150</v>
      </c>
      <c r="AT242" s="228" t="s">
        <v>145</v>
      </c>
      <c r="AU242" s="228" t="s">
        <v>151</v>
      </c>
      <c r="AY242" s="17" t="s">
        <v>142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17" t="s">
        <v>151</v>
      </c>
      <c r="BK242" s="229">
        <f>ROUND(I242*H242,2)</f>
        <v>0</v>
      </c>
      <c r="BL242" s="17" t="s">
        <v>150</v>
      </c>
      <c r="BM242" s="228" t="s">
        <v>297</v>
      </c>
    </row>
    <row r="243" s="13" customFormat="1">
      <c r="A243" s="13"/>
      <c r="B243" s="230"/>
      <c r="C243" s="231"/>
      <c r="D243" s="232" t="s">
        <v>153</v>
      </c>
      <c r="E243" s="233" t="s">
        <v>1</v>
      </c>
      <c r="F243" s="234" t="s">
        <v>222</v>
      </c>
      <c r="G243" s="231"/>
      <c r="H243" s="233" t="s">
        <v>1</v>
      </c>
      <c r="I243" s="235"/>
      <c r="J243" s="231"/>
      <c r="K243" s="231"/>
      <c r="L243" s="236"/>
      <c r="M243" s="237"/>
      <c r="N243" s="238"/>
      <c r="O243" s="238"/>
      <c r="P243" s="238"/>
      <c r="Q243" s="238"/>
      <c r="R243" s="238"/>
      <c r="S243" s="238"/>
      <c r="T243" s="23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0" t="s">
        <v>153</v>
      </c>
      <c r="AU243" s="240" t="s">
        <v>151</v>
      </c>
      <c r="AV243" s="13" t="s">
        <v>83</v>
      </c>
      <c r="AW243" s="13" t="s">
        <v>31</v>
      </c>
      <c r="AX243" s="13" t="s">
        <v>75</v>
      </c>
      <c r="AY243" s="240" t="s">
        <v>142</v>
      </c>
    </row>
    <row r="244" s="14" customFormat="1">
      <c r="A244" s="14"/>
      <c r="B244" s="241"/>
      <c r="C244" s="242"/>
      <c r="D244" s="232" t="s">
        <v>153</v>
      </c>
      <c r="E244" s="243" t="s">
        <v>1</v>
      </c>
      <c r="F244" s="244" t="s">
        <v>298</v>
      </c>
      <c r="G244" s="242"/>
      <c r="H244" s="245">
        <v>3.6000000000000001</v>
      </c>
      <c r="I244" s="246"/>
      <c r="J244" s="242"/>
      <c r="K244" s="242"/>
      <c r="L244" s="247"/>
      <c r="M244" s="248"/>
      <c r="N244" s="249"/>
      <c r="O244" s="249"/>
      <c r="P244" s="249"/>
      <c r="Q244" s="249"/>
      <c r="R244" s="249"/>
      <c r="S244" s="249"/>
      <c r="T244" s="25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1" t="s">
        <v>153</v>
      </c>
      <c r="AU244" s="251" t="s">
        <v>151</v>
      </c>
      <c r="AV244" s="14" t="s">
        <v>151</v>
      </c>
      <c r="AW244" s="14" t="s">
        <v>31</v>
      </c>
      <c r="AX244" s="14" t="s">
        <v>83</v>
      </c>
      <c r="AY244" s="251" t="s">
        <v>142</v>
      </c>
    </row>
    <row r="245" s="12" customFormat="1" ht="22.8" customHeight="1">
      <c r="A245" s="12"/>
      <c r="B245" s="202"/>
      <c r="C245" s="203"/>
      <c r="D245" s="204" t="s">
        <v>74</v>
      </c>
      <c r="E245" s="216" t="s">
        <v>299</v>
      </c>
      <c r="F245" s="216" t="s">
        <v>300</v>
      </c>
      <c r="G245" s="203"/>
      <c r="H245" s="203"/>
      <c r="I245" s="206"/>
      <c r="J245" s="217">
        <f>BK245</f>
        <v>0</v>
      </c>
      <c r="K245" s="203"/>
      <c r="L245" s="208"/>
      <c r="M245" s="209"/>
      <c r="N245" s="210"/>
      <c r="O245" s="210"/>
      <c r="P245" s="211">
        <f>SUM(P246:P274)</f>
        <v>0</v>
      </c>
      <c r="Q245" s="210"/>
      <c r="R245" s="211">
        <f>SUM(R246:R274)</f>
        <v>0.012630000000000001</v>
      </c>
      <c r="S245" s="210"/>
      <c r="T245" s="212">
        <f>SUM(T246:T274)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3" t="s">
        <v>83</v>
      </c>
      <c r="AT245" s="214" t="s">
        <v>74</v>
      </c>
      <c r="AU245" s="214" t="s">
        <v>83</v>
      </c>
      <c r="AY245" s="213" t="s">
        <v>142</v>
      </c>
      <c r="BK245" s="215">
        <f>SUM(BK246:BK274)</f>
        <v>0</v>
      </c>
    </row>
    <row r="246" s="2" customFormat="1" ht="16.5" customHeight="1">
      <c r="A246" s="38"/>
      <c r="B246" s="39"/>
      <c r="C246" s="218" t="s">
        <v>209</v>
      </c>
      <c r="D246" s="218" t="s">
        <v>145</v>
      </c>
      <c r="E246" s="219" t="s">
        <v>301</v>
      </c>
      <c r="F246" s="220" t="s">
        <v>302</v>
      </c>
      <c r="G246" s="221" t="s">
        <v>303</v>
      </c>
      <c r="H246" s="222">
        <v>44</v>
      </c>
      <c r="I246" s="223"/>
      <c r="J246" s="222">
        <f>ROUND(I246*H246,2)</f>
        <v>0</v>
      </c>
      <c r="K246" s="220" t="s">
        <v>149</v>
      </c>
      <c r="L246" s="44"/>
      <c r="M246" s="224" t="s">
        <v>1</v>
      </c>
      <c r="N246" s="225" t="s">
        <v>41</v>
      </c>
      <c r="O246" s="91"/>
      <c r="P246" s="226">
        <f>O246*H246</f>
        <v>0</v>
      </c>
      <c r="Q246" s="226">
        <v>8.0000000000000007E-05</v>
      </c>
      <c r="R246" s="226">
        <f>Q246*H246</f>
        <v>0.0035200000000000001</v>
      </c>
      <c r="S246" s="226">
        <v>0</v>
      </c>
      <c r="T246" s="227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8" t="s">
        <v>150</v>
      </c>
      <c r="AT246" s="228" t="s">
        <v>145</v>
      </c>
      <c r="AU246" s="228" t="s">
        <v>151</v>
      </c>
      <c r="AY246" s="17" t="s">
        <v>142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7" t="s">
        <v>151</v>
      </c>
      <c r="BK246" s="229">
        <f>ROUND(I246*H246,2)</f>
        <v>0</v>
      </c>
      <c r="BL246" s="17" t="s">
        <v>150</v>
      </c>
      <c r="BM246" s="228" t="s">
        <v>304</v>
      </c>
    </row>
    <row r="247" s="13" customFormat="1">
      <c r="A247" s="13"/>
      <c r="B247" s="230"/>
      <c r="C247" s="231"/>
      <c r="D247" s="232" t="s">
        <v>153</v>
      </c>
      <c r="E247" s="233" t="s">
        <v>1</v>
      </c>
      <c r="F247" s="234" t="s">
        <v>172</v>
      </c>
      <c r="G247" s="231"/>
      <c r="H247" s="233" t="s">
        <v>1</v>
      </c>
      <c r="I247" s="235"/>
      <c r="J247" s="231"/>
      <c r="K247" s="231"/>
      <c r="L247" s="236"/>
      <c r="M247" s="237"/>
      <c r="N247" s="238"/>
      <c r="O247" s="238"/>
      <c r="P247" s="238"/>
      <c r="Q247" s="238"/>
      <c r="R247" s="238"/>
      <c r="S247" s="238"/>
      <c r="T247" s="23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0" t="s">
        <v>153</v>
      </c>
      <c r="AU247" s="240" t="s">
        <v>151</v>
      </c>
      <c r="AV247" s="13" t="s">
        <v>83</v>
      </c>
      <c r="AW247" s="13" t="s">
        <v>31</v>
      </c>
      <c r="AX247" s="13" t="s">
        <v>75</v>
      </c>
      <c r="AY247" s="240" t="s">
        <v>142</v>
      </c>
    </row>
    <row r="248" s="13" customFormat="1">
      <c r="A248" s="13"/>
      <c r="B248" s="230"/>
      <c r="C248" s="231"/>
      <c r="D248" s="232" t="s">
        <v>153</v>
      </c>
      <c r="E248" s="233" t="s">
        <v>1</v>
      </c>
      <c r="F248" s="234" t="s">
        <v>305</v>
      </c>
      <c r="G248" s="231"/>
      <c r="H248" s="233" t="s">
        <v>1</v>
      </c>
      <c r="I248" s="235"/>
      <c r="J248" s="231"/>
      <c r="K248" s="231"/>
      <c r="L248" s="236"/>
      <c r="M248" s="237"/>
      <c r="N248" s="238"/>
      <c r="O248" s="238"/>
      <c r="P248" s="238"/>
      <c r="Q248" s="238"/>
      <c r="R248" s="238"/>
      <c r="S248" s="238"/>
      <c r="T248" s="23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0" t="s">
        <v>153</v>
      </c>
      <c r="AU248" s="240" t="s">
        <v>151</v>
      </c>
      <c r="AV248" s="13" t="s">
        <v>83</v>
      </c>
      <c r="AW248" s="13" t="s">
        <v>31</v>
      </c>
      <c r="AX248" s="13" t="s">
        <v>75</v>
      </c>
      <c r="AY248" s="240" t="s">
        <v>142</v>
      </c>
    </row>
    <row r="249" s="14" customFormat="1">
      <c r="A249" s="14"/>
      <c r="B249" s="241"/>
      <c r="C249" s="242"/>
      <c r="D249" s="232" t="s">
        <v>153</v>
      </c>
      <c r="E249" s="243" t="s">
        <v>1</v>
      </c>
      <c r="F249" s="244" t="s">
        <v>306</v>
      </c>
      <c r="G249" s="242"/>
      <c r="H249" s="245">
        <v>32</v>
      </c>
      <c r="I249" s="246"/>
      <c r="J249" s="242"/>
      <c r="K249" s="242"/>
      <c r="L249" s="247"/>
      <c r="M249" s="248"/>
      <c r="N249" s="249"/>
      <c r="O249" s="249"/>
      <c r="P249" s="249"/>
      <c r="Q249" s="249"/>
      <c r="R249" s="249"/>
      <c r="S249" s="249"/>
      <c r="T249" s="250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1" t="s">
        <v>153</v>
      </c>
      <c r="AU249" s="251" t="s">
        <v>151</v>
      </c>
      <c r="AV249" s="14" t="s">
        <v>151</v>
      </c>
      <c r="AW249" s="14" t="s">
        <v>31</v>
      </c>
      <c r="AX249" s="14" t="s">
        <v>75</v>
      </c>
      <c r="AY249" s="251" t="s">
        <v>142</v>
      </c>
    </row>
    <row r="250" s="13" customFormat="1">
      <c r="A250" s="13"/>
      <c r="B250" s="230"/>
      <c r="C250" s="231"/>
      <c r="D250" s="232" t="s">
        <v>153</v>
      </c>
      <c r="E250" s="233" t="s">
        <v>1</v>
      </c>
      <c r="F250" s="234" t="s">
        <v>174</v>
      </c>
      <c r="G250" s="231"/>
      <c r="H250" s="233" t="s">
        <v>1</v>
      </c>
      <c r="I250" s="235"/>
      <c r="J250" s="231"/>
      <c r="K250" s="231"/>
      <c r="L250" s="236"/>
      <c r="M250" s="237"/>
      <c r="N250" s="238"/>
      <c r="O250" s="238"/>
      <c r="P250" s="238"/>
      <c r="Q250" s="238"/>
      <c r="R250" s="238"/>
      <c r="S250" s="238"/>
      <c r="T250" s="23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0" t="s">
        <v>153</v>
      </c>
      <c r="AU250" s="240" t="s">
        <v>151</v>
      </c>
      <c r="AV250" s="13" t="s">
        <v>83</v>
      </c>
      <c r="AW250" s="13" t="s">
        <v>31</v>
      </c>
      <c r="AX250" s="13" t="s">
        <v>75</v>
      </c>
      <c r="AY250" s="240" t="s">
        <v>142</v>
      </c>
    </row>
    <row r="251" s="13" customFormat="1">
      <c r="A251" s="13"/>
      <c r="B251" s="230"/>
      <c r="C251" s="231"/>
      <c r="D251" s="232" t="s">
        <v>153</v>
      </c>
      <c r="E251" s="233" t="s">
        <v>1</v>
      </c>
      <c r="F251" s="234" t="s">
        <v>305</v>
      </c>
      <c r="G251" s="231"/>
      <c r="H251" s="233" t="s">
        <v>1</v>
      </c>
      <c r="I251" s="235"/>
      <c r="J251" s="231"/>
      <c r="K251" s="231"/>
      <c r="L251" s="236"/>
      <c r="M251" s="237"/>
      <c r="N251" s="238"/>
      <c r="O251" s="238"/>
      <c r="P251" s="238"/>
      <c r="Q251" s="238"/>
      <c r="R251" s="238"/>
      <c r="S251" s="238"/>
      <c r="T251" s="23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0" t="s">
        <v>153</v>
      </c>
      <c r="AU251" s="240" t="s">
        <v>151</v>
      </c>
      <c r="AV251" s="13" t="s">
        <v>83</v>
      </c>
      <c r="AW251" s="13" t="s">
        <v>31</v>
      </c>
      <c r="AX251" s="13" t="s">
        <v>75</v>
      </c>
      <c r="AY251" s="240" t="s">
        <v>142</v>
      </c>
    </row>
    <row r="252" s="14" customFormat="1">
      <c r="A252" s="14"/>
      <c r="B252" s="241"/>
      <c r="C252" s="242"/>
      <c r="D252" s="232" t="s">
        <v>153</v>
      </c>
      <c r="E252" s="243" t="s">
        <v>1</v>
      </c>
      <c r="F252" s="244" t="s">
        <v>8</v>
      </c>
      <c r="G252" s="242"/>
      <c r="H252" s="245">
        <v>12</v>
      </c>
      <c r="I252" s="246"/>
      <c r="J252" s="242"/>
      <c r="K252" s="242"/>
      <c r="L252" s="247"/>
      <c r="M252" s="248"/>
      <c r="N252" s="249"/>
      <c r="O252" s="249"/>
      <c r="P252" s="249"/>
      <c r="Q252" s="249"/>
      <c r="R252" s="249"/>
      <c r="S252" s="249"/>
      <c r="T252" s="25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1" t="s">
        <v>153</v>
      </c>
      <c r="AU252" s="251" t="s">
        <v>151</v>
      </c>
      <c r="AV252" s="14" t="s">
        <v>151</v>
      </c>
      <c r="AW252" s="14" t="s">
        <v>31</v>
      </c>
      <c r="AX252" s="14" t="s">
        <v>75</v>
      </c>
      <c r="AY252" s="251" t="s">
        <v>142</v>
      </c>
    </row>
    <row r="253" s="15" customFormat="1">
      <c r="A253" s="15"/>
      <c r="B253" s="252"/>
      <c r="C253" s="253"/>
      <c r="D253" s="232" t="s">
        <v>153</v>
      </c>
      <c r="E253" s="254" t="s">
        <v>1</v>
      </c>
      <c r="F253" s="255" t="s">
        <v>166</v>
      </c>
      <c r="G253" s="253"/>
      <c r="H253" s="256">
        <v>44</v>
      </c>
      <c r="I253" s="257"/>
      <c r="J253" s="253"/>
      <c r="K253" s="253"/>
      <c r="L253" s="258"/>
      <c r="M253" s="259"/>
      <c r="N253" s="260"/>
      <c r="O253" s="260"/>
      <c r="P253" s="260"/>
      <c r="Q253" s="260"/>
      <c r="R253" s="260"/>
      <c r="S253" s="260"/>
      <c r="T253" s="261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2" t="s">
        <v>153</v>
      </c>
      <c r="AU253" s="262" t="s">
        <v>151</v>
      </c>
      <c r="AV253" s="15" t="s">
        <v>150</v>
      </c>
      <c r="AW253" s="15" t="s">
        <v>31</v>
      </c>
      <c r="AX253" s="15" t="s">
        <v>83</v>
      </c>
      <c r="AY253" s="262" t="s">
        <v>142</v>
      </c>
    </row>
    <row r="254" s="2" customFormat="1" ht="24.15" customHeight="1">
      <c r="A254" s="38"/>
      <c r="B254" s="39"/>
      <c r="C254" s="267" t="s">
        <v>307</v>
      </c>
      <c r="D254" s="267" t="s">
        <v>225</v>
      </c>
      <c r="E254" s="268" t="s">
        <v>308</v>
      </c>
      <c r="F254" s="269" t="s">
        <v>309</v>
      </c>
      <c r="G254" s="270" t="s">
        <v>303</v>
      </c>
      <c r="H254" s="271">
        <v>44</v>
      </c>
      <c r="I254" s="272"/>
      <c r="J254" s="271">
        <f>ROUND(I254*H254,2)</f>
        <v>0</v>
      </c>
      <c r="K254" s="269" t="s">
        <v>1</v>
      </c>
      <c r="L254" s="273"/>
      <c r="M254" s="274" t="s">
        <v>1</v>
      </c>
      <c r="N254" s="275" t="s">
        <v>41</v>
      </c>
      <c r="O254" s="91"/>
      <c r="P254" s="226">
        <f>O254*H254</f>
        <v>0</v>
      </c>
      <c r="Q254" s="226">
        <v>0</v>
      </c>
      <c r="R254" s="226">
        <f>Q254*H254</f>
        <v>0</v>
      </c>
      <c r="S254" s="226">
        <v>0</v>
      </c>
      <c r="T254" s="227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8" t="s">
        <v>218</v>
      </c>
      <c r="AT254" s="228" t="s">
        <v>225</v>
      </c>
      <c r="AU254" s="228" t="s">
        <v>151</v>
      </c>
      <c r="AY254" s="17" t="s">
        <v>142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17" t="s">
        <v>151</v>
      </c>
      <c r="BK254" s="229">
        <f>ROUND(I254*H254,2)</f>
        <v>0</v>
      </c>
      <c r="BL254" s="17" t="s">
        <v>150</v>
      </c>
      <c r="BM254" s="228" t="s">
        <v>310</v>
      </c>
    </row>
    <row r="255" s="13" customFormat="1">
      <c r="A255" s="13"/>
      <c r="B255" s="230"/>
      <c r="C255" s="231"/>
      <c r="D255" s="232" t="s">
        <v>153</v>
      </c>
      <c r="E255" s="233" t="s">
        <v>1</v>
      </c>
      <c r="F255" s="234" t="s">
        <v>172</v>
      </c>
      <c r="G255" s="231"/>
      <c r="H255" s="233" t="s">
        <v>1</v>
      </c>
      <c r="I255" s="235"/>
      <c r="J255" s="231"/>
      <c r="K255" s="231"/>
      <c r="L255" s="236"/>
      <c r="M255" s="237"/>
      <c r="N255" s="238"/>
      <c r="O255" s="238"/>
      <c r="P255" s="238"/>
      <c r="Q255" s="238"/>
      <c r="R255" s="238"/>
      <c r="S255" s="238"/>
      <c r="T255" s="23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0" t="s">
        <v>153</v>
      </c>
      <c r="AU255" s="240" t="s">
        <v>151</v>
      </c>
      <c r="AV255" s="13" t="s">
        <v>83</v>
      </c>
      <c r="AW255" s="13" t="s">
        <v>31</v>
      </c>
      <c r="AX255" s="13" t="s">
        <v>75</v>
      </c>
      <c r="AY255" s="240" t="s">
        <v>142</v>
      </c>
    </row>
    <row r="256" s="14" customFormat="1">
      <c r="A256" s="14"/>
      <c r="B256" s="241"/>
      <c r="C256" s="242"/>
      <c r="D256" s="232" t="s">
        <v>153</v>
      </c>
      <c r="E256" s="243" t="s">
        <v>1</v>
      </c>
      <c r="F256" s="244" t="s">
        <v>306</v>
      </c>
      <c r="G256" s="242"/>
      <c r="H256" s="245">
        <v>32</v>
      </c>
      <c r="I256" s="246"/>
      <c r="J256" s="242"/>
      <c r="K256" s="242"/>
      <c r="L256" s="247"/>
      <c r="M256" s="248"/>
      <c r="N256" s="249"/>
      <c r="O256" s="249"/>
      <c r="P256" s="249"/>
      <c r="Q256" s="249"/>
      <c r="R256" s="249"/>
      <c r="S256" s="249"/>
      <c r="T256" s="250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1" t="s">
        <v>153</v>
      </c>
      <c r="AU256" s="251" t="s">
        <v>151</v>
      </c>
      <c r="AV256" s="14" t="s">
        <v>151</v>
      </c>
      <c r="AW256" s="14" t="s">
        <v>31</v>
      </c>
      <c r="AX256" s="14" t="s">
        <v>75</v>
      </c>
      <c r="AY256" s="251" t="s">
        <v>142</v>
      </c>
    </row>
    <row r="257" s="13" customFormat="1">
      <c r="A257" s="13"/>
      <c r="B257" s="230"/>
      <c r="C257" s="231"/>
      <c r="D257" s="232" t="s">
        <v>153</v>
      </c>
      <c r="E257" s="233" t="s">
        <v>1</v>
      </c>
      <c r="F257" s="234" t="s">
        <v>174</v>
      </c>
      <c r="G257" s="231"/>
      <c r="H257" s="233" t="s">
        <v>1</v>
      </c>
      <c r="I257" s="235"/>
      <c r="J257" s="231"/>
      <c r="K257" s="231"/>
      <c r="L257" s="236"/>
      <c r="M257" s="237"/>
      <c r="N257" s="238"/>
      <c r="O257" s="238"/>
      <c r="P257" s="238"/>
      <c r="Q257" s="238"/>
      <c r="R257" s="238"/>
      <c r="S257" s="238"/>
      <c r="T257" s="23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0" t="s">
        <v>153</v>
      </c>
      <c r="AU257" s="240" t="s">
        <v>151</v>
      </c>
      <c r="AV257" s="13" t="s">
        <v>83</v>
      </c>
      <c r="AW257" s="13" t="s">
        <v>31</v>
      </c>
      <c r="AX257" s="13" t="s">
        <v>75</v>
      </c>
      <c r="AY257" s="240" t="s">
        <v>142</v>
      </c>
    </row>
    <row r="258" s="14" customFormat="1">
      <c r="A258" s="14"/>
      <c r="B258" s="241"/>
      <c r="C258" s="242"/>
      <c r="D258" s="232" t="s">
        <v>153</v>
      </c>
      <c r="E258" s="243" t="s">
        <v>1</v>
      </c>
      <c r="F258" s="244" t="s">
        <v>8</v>
      </c>
      <c r="G258" s="242"/>
      <c r="H258" s="245">
        <v>12</v>
      </c>
      <c r="I258" s="246"/>
      <c r="J258" s="242"/>
      <c r="K258" s="242"/>
      <c r="L258" s="247"/>
      <c r="M258" s="248"/>
      <c r="N258" s="249"/>
      <c r="O258" s="249"/>
      <c r="P258" s="249"/>
      <c r="Q258" s="249"/>
      <c r="R258" s="249"/>
      <c r="S258" s="249"/>
      <c r="T258" s="25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1" t="s">
        <v>153</v>
      </c>
      <c r="AU258" s="251" t="s">
        <v>151</v>
      </c>
      <c r="AV258" s="14" t="s">
        <v>151</v>
      </c>
      <c r="AW258" s="14" t="s">
        <v>31</v>
      </c>
      <c r="AX258" s="14" t="s">
        <v>75</v>
      </c>
      <c r="AY258" s="251" t="s">
        <v>142</v>
      </c>
    </row>
    <row r="259" s="15" customFormat="1">
      <c r="A259" s="15"/>
      <c r="B259" s="252"/>
      <c r="C259" s="253"/>
      <c r="D259" s="232" t="s">
        <v>153</v>
      </c>
      <c r="E259" s="254" t="s">
        <v>1</v>
      </c>
      <c r="F259" s="255" t="s">
        <v>166</v>
      </c>
      <c r="G259" s="253"/>
      <c r="H259" s="256">
        <v>44</v>
      </c>
      <c r="I259" s="257"/>
      <c r="J259" s="253"/>
      <c r="K259" s="253"/>
      <c r="L259" s="258"/>
      <c r="M259" s="259"/>
      <c r="N259" s="260"/>
      <c r="O259" s="260"/>
      <c r="P259" s="260"/>
      <c r="Q259" s="260"/>
      <c r="R259" s="260"/>
      <c r="S259" s="260"/>
      <c r="T259" s="261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2" t="s">
        <v>153</v>
      </c>
      <c r="AU259" s="262" t="s">
        <v>151</v>
      </c>
      <c r="AV259" s="15" t="s">
        <v>150</v>
      </c>
      <c r="AW259" s="15" t="s">
        <v>31</v>
      </c>
      <c r="AX259" s="15" t="s">
        <v>83</v>
      </c>
      <c r="AY259" s="262" t="s">
        <v>142</v>
      </c>
    </row>
    <row r="260" s="2" customFormat="1" ht="24.15" customHeight="1">
      <c r="A260" s="38"/>
      <c r="B260" s="39"/>
      <c r="C260" s="218" t="s">
        <v>311</v>
      </c>
      <c r="D260" s="218" t="s">
        <v>145</v>
      </c>
      <c r="E260" s="219" t="s">
        <v>312</v>
      </c>
      <c r="F260" s="220" t="s">
        <v>313</v>
      </c>
      <c r="G260" s="221" t="s">
        <v>303</v>
      </c>
      <c r="H260" s="222">
        <v>44</v>
      </c>
      <c r="I260" s="223"/>
      <c r="J260" s="222">
        <f>ROUND(I260*H260,2)</f>
        <v>0</v>
      </c>
      <c r="K260" s="220" t="s">
        <v>149</v>
      </c>
      <c r="L260" s="44"/>
      <c r="M260" s="224" t="s">
        <v>1</v>
      </c>
      <c r="N260" s="225" t="s">
        <v>41</v>
      </c>
      <c r="O260" s="91"/>
      <c r="P260" s="226">
        <f>O260*H260</f>
        <v>0</v>
      </c>
      <c r="Q260" s="226">
        <v>1.0000000000000001E-05</v>
      </c>
      <c r="R260" s="226">
        <f>Q260*H260</f>
        <v>0.00044000000000000002</v>
      </c>
      <c r="S260" s="226">
        <v>0</v>
      </c>
      <c r="T260" s="227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8" t="s">
        <v>150</v>
      </c>
      <c r="AT260" s="228" t="s">
        <v>145</v>
      </c>
      <c r="AU260" s="228" t="s">
        <v>151</v>
      </c>
      <c r="AY260" s="17" t="s">
        <v>142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17" t="s">
        <v>151</v>
      </c>
      <c r="BK260" s="229">
        <f>ROUND(I260*H260,2)</f>
        <v>0</v>
      </c>
      <c r="BL260" s="17" t="s">
        <v>150</v>
      </c>
      <c r="BM260" s="228" t="s">
        <v>314</v>
      </c>
    </row>
    <row r="261" s="13" customFormat="1">
      <c r="A261" s="13"/>
      <c r="B261" s="230"/>
      <c r="C261" s="231"/>
      <c r="D261" s="232" t="s">
        <v>153</v>
      </c>
      <c r="E261" s="233" t="s">
        <v>1</v>
      </c>
      <c r="F261" s="234" t="s">
        <v>172</v>
      </c>
      <c r="G261" s="231"/>
      <c r="H261" s="233" t="s">
        <v>1</v>
      </c>
      <c r="I261" s="235"/>
      <c r="J261" s="231"/>
      <c r="K261" s="231"/>
      <c r="L261" s="236"/>
      <c r="M261" s="237"/>
      <c r="N261" s="238"/>
      <c r="O261" s="238"/>
      <c r="P261" s="238"/>
      <c r="Q261" s="238"/>
      <c r="R261" s="238"/>
      <c r="S261" s="238"/>
      <c r="T261" s="23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0" t="s">
        <v>153</v>
      </c>
      <c r="AU261" s="240" t="s">
        <v>151</v>
      </c>
      <c r="AV261" s="13" t="s">
        <v>83</v>
      </c>
      <c r="AW261" s="13" t="s">
        <v>31</v>
      </c>
      <c r="AX261" s="13" t="s">
        <v>75</v>
      </c>
      <c r="AY261" s="240" t="s">
        <v>142</v>
      </c>
    </row>
    <row r="262" s="13" customFormat="1">
      <c r="A262" s="13"/>
      <c r="B262" s="230"/>
      <c r="C262" s="231"/>
      <c r="D262" s="232" t="s">
        <v>153</v>
      </c>
      <c r="E262" s="233" t="s">
        <v>1</v>
      </c>
      <c r="F262" s="234" t="s">
        <v>305</v>
      </c>
      <c r="G262" s="231"/>
      <c r="H262" s="233" t="s">
        <v>1</v>
      </c>
      <c r="I262" s="235"/>
      <c r="J262" s="231"/>
      <c r="K262" s="231"/>
      <c r="L262" s="236"/>
      <c r="M262" s="237"/>
      <c r="N262" s="238"/>
      <c r="O262" s="238"/>
      <c r="P262" s="238"/>
      <c r="Q262" s="238"/>
      <c r="R262" s="238"/>
      <c r="S262" s="238"/>
      <c r="T262" s="23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0" t="s">
        <v>153</v>
      </c>
      <c r="AU262" s="240" t="s">
        <v>151</v>
      </c>
      <c r="AV262" s="13" t="s">
        <v>83</v>
      </c>
      <c r="AW262" s="13" t="s">
        <v>31</v>
      </c>
      <c r="AX262" s="13" t="s">
        <v>75</v>
      </c>
      <c r="AY262" s="240" t="s">
        <v>142</v>
      </c>
    </row>
    <row r="263" s="14" customFormat="1">
      <c r="A263" s="14"/>
      <c r="B263" s="241"/>
      <c r="C263" s="242"/>
      <c r="D263" s="232" t="s">
        <v>153</v>
      </c>
      <c r="E263" s="243" t="s">
        <v>1</v>
      </c>
      <c r="F263" s="244" t="s">
        <v>306</v>
      </c>
      <c r="G263" s="242"/>
      <c r="H263" s="245">
        <v>32</v>
      </c>
      <c r="I263" s="246"/>
      <c r="J263" s="242"/>
      <c r="K263" s="242"/>
      <c r="L263" s="247"/>
      <c r="M263" s="248"/>
      <c r="N263" s="249"/>
      <c r="O263" s="249"/>
      <c r="P263" s="249"/>
      <c r="Q263" s="249"/>
      <c r="R263" s="249"/>
      <c r="S263" s="249"/>
      <c r="T263" s="250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1" t="s">
        <v>153</v>
      </c>
      <c r="AU263" s="251" t="s">
        <v>151</v>
      </c>
      <c r="AV263" s="14" t="s">
        <v>151</v>
      </c>
      <c r="AW263" s="14" t="s">
        <v>31</v>
      </c>
      <c r="AX263" s="14" t="s">
        <v>75</v>
      </c>
      <c r="AY263" s="251" t="s">
        <v>142</v>
      </c>
    </row>
    <row r="264" s="13" customFormat="1">
      <c r="A264" s="13"/>
      <c r="B264" s="230"/>
      <c r="C264" s="231"/>
      <c r="D264" s="232" t="s">
        <v>153</v>
      </c>
      <c r="E264" s="233" t="s">
        <v>1</v>
      </c>
      <c r="F264" s="234" t="s">
        <v>174</v>
      </c>
      <c r="G264" s="231"/>
      <c r="H264" s="233" t="s">
        <v>1</v>
      </c>
      <c r="I264" s="235"/>
      <c r="J264" s="231"/>
      <c r="K264" s="231"/>
      <c r="L264" s="236"/>
      <c r="M264" s="237"/>
      <c r="N264" s="238"/>
      <c r="O264" s="238"/>
      <c r="P264" s="238"/>
      <c r="Q264" s="238"/>
      <c r="R264" s="238"/>
      <c r="S264" s="238"/>
      <c r="T264" s="23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0" t="s">
        <v>153</v>
      </c>
      <c r="AU264" s="240" t="s">
        <v>151</v>
      </c>
      <c r="AV264" s="13" t="s">
        <v>83</v>
      </c>
      <c r="AW264" s="13" t="s">
        <v>31</v>
      </c>
      <c r="AX264" s="13" t="s">
        <v>75</v>
      </c>
      <c r="AY264" s="240" t="s">
        <v>142</v>
      </c>
    </row>
    <row r="265" s="13" customFormat="1">
      <c r="A265" s="13"/>
      <c r="B265" s="230"/>
      <c r="C265" s="231"/>
      <c r="D265" s="232" t="s">
        <v>153</v>
      </c>
      <c r="E265" s="233" t="s">
        <v>1</v>
      </c>
      <c r="F265" s="234" t="s">
        <v>305</v>
      </c>
      <c r="G265" s="231"/>
      <c r="H265" s="233" t="s">
        <v>1</v>
      </c>
      <c r="I265" s="235"/>
      <c r="J265" s="231"/>
      <c r="K265" s="231"/>
      <c r="L265" s="236"/>
      <c r="M265" s="237"/>
      <c r="N265" s="238"/>
      <c r="O265" s="238"/>
      <c r="P265" s="238"/>
      <c r="Q265" s="238"/>
      <c r="R265" s="238"/>
      <c r="S265" s="238"/>
      <c r="T265" s="23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0" t="s">
        <v>153</v>
      </c>
      <c r="AU265" s="240" t="s">
        <v>151</v>
      </c>
      <c r="AV265" s="13" t="s">
        <v>83</v>
      </c>
      <c r="AW265" s="13" t="s">
        <v>31</v>
      </c>
      <c r="AX265" s="13" t="s">
        <v>75</v>
      </c>
      <c r="AY265" s="240" t="s">
        <v>142</v>
      </c>
    </row>
    <row r="266" s="14" customFormat="1">
      <c r="A266" s="14"/>
      <c r="B266" s="241"/>
      <c r="C266" s="242"/>
      <c r="D266" s="232" t="s">
        <v>153</v>
      </c>
      <c r="E266" s="243" t="s">
        <v>1</v>
      </c>
      <c r="F266" s="244" t="s">
        <v>8</v>
      </c>
      <c r="G266" s="242"/>
      <c r="H266" s="245">
        <v>12</v>
      </c>
      <c r="I266" s="246"/>
      <c r="J266" s="242"/>
      <c r="K266" s="242"/>
      <c r="L266" s="247"/>
      <c r="M266" s="248"/>
      <c r="N266" s="249"/>
      <c r="O266" s="249"/>
      <c r="P266" s="249"/>
      <c r="Q266" s="249"/>
      <c r="R266" s="249"/>
      <c r="S266" s="249"/>
      <c r="T266" s="25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1" t="s">
        <v>153</v>
      </c>
      <c r="AU266" s="251" t="s">
        <v>151</v>
      </c>
      <c r="AV266" s="14" t="s">
        <v>151</v>
      </c>
      <c r="AW266" s="14" t="s">
        <v>31</v>
      </c>
      <c r="AX266" s="14" t="s">
        <v>75</v>
      </c>
      <c r="AY266" s="251" t="s">
        <v>142</v>
      </c>
    </row>
    <row r="267" s="15" customFormat="1">
      <c r="A267" s="15"/>
      <c r="B267" s="252"/>
      <c r="C267" s="253"/>
      <c r="D267" s="232" t="s">
        <v>153</v>
      </c>
      <c r="E267" s="254" t="s">
        <v>1</v>
      </c>
      <c r="F267" s="255" t="s">
        <v>166</v>
      </c>
      <c r="G267" s="253"/>
      <c r="H267" s="256">
        <v>44</v>
      </c>
      <c r="I267" s="257"/>
      <c r="J267" s="253"/>
      <c r="K267" s="253"/>
      <c r="L267" s="258"/>
      <c r="M267" s="259"/>
      <c r="N267" s="260"/>
      <c r="O267" s="260"/>
      <c r="P267" s="260"/>
      <c r="Q267" s="260"/>
      <c r="R267" s="260"/>
      <c r="S267" s="260"/>
      <c r="T267" s="261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2" t="s">
        <v>153</v>
      </c>
      <c r="AU267" s="262" t="s">
        <v>151</v>
      </c>
      <c r="AV267" s="15" t="s">
        <v>150</v>
      </c>
      <c r="AW267" s="15" t="s">
        <v>31</v>
      </c>
      <c r="AX267" s="15" t="s">
        <v>83</v>
      </c>
      <c r="AY267" s="262" t="s">
        <v>142</v>
      </c>
    </row>
    <row r="268" s="2" customFormat="1" ht="33" customHeight="1">
      <c r="A268" s="38"/>
      <c r="B268" s="39"/>
      <c r="C268" s="218" t="s">
        <v>315</v>
      </c>
      <c r="D268" s="218" t="s">
        <v>145</v>
      </c>
      <c r="E268" s="219" t="s">
        <v>316</v>
      </c>
      <c r="F268" s="220" t="s">
        <v>317</v>
      </c>
      <c r="G268" s="221" t="s">
        <v>189</v>
      </c>
      <c r="H268" s="222">
        <v>1</v>
      </c>
      <c r="I268" s="223"/>
      <c r="J268" s="222">
        <f>ROUND(I268*H268,2)</f>
        <v>0</v>
      </c>
      <c r="K268" s="220" t="s">
        <v>149</v>
      </c>
      <c r="L268" s="44"/>
      <c r="M268" s="224" t="s">
        <v>1</v>
      </c>
      <c r="N268" s="225" t="s">
        <v>41</v>
      </c>
      <c r="O268" s="91"/>
      <c r="P268" s="226">
        <f>O268*H268</f>
        <v>0</v>
      </c>
      <c r="Q268" s="226">
        <v>0.0065100000000000002</v>
      </c>
      <c r="R268" s="226">
        <f>Q268*H268</f>
        <v>0.0065100000000000002</v>
      </c>
      <c r="S268" s="226">
        <v>0</v>
      </c>
      <c r="T268" s="227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8" t="s">
        <v>150</v>
      </c>
      <c r="AT268" s="228" t="s">
        <v>145</v>
      </c>
      <c r="AU268" s="228" t="s">
        <v>151</v>
      </c>
      <c r="AY268" s="17" t="s">
        <v>142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17" t="s">
        <v>151</v>
      </c>
      <c r="BK268" s="229">
        <f>ROUND(I268*H268,2)</f>
        <v>0</v>
      </c>
      <c r="BL268" s="17" t="s">
        <v>150</v>
      </c>
      <c r="BM268" s="228" t="s">
        <v>318</v>
      </c>
    </row>
    <row r="269" s="13" customFormat="1">
      <c r="A269" s="13"/>
      <c r="B269" s="230"/>
      <c r="C269" s="231"/>
      <c r="D269" s="232" t="s">
        <v>153</v>
      </c>
      <c r="E269" s="233" t="s">
        <v>1</v>
      </c>
      <c r="F269" s="234" t="s">
        <v>319</v>
      </c>
      <c r="G269" s="231"/>
      <c r="H269" s="233" t="s">
        <v>1</v>
      </c>
      <c r="I269" s="235"/>
      <c r="J269" s="231"/>
      <c r="K269" s="231"/>
      <c r="L269" s="236"/>
      <c r="M269" s="237"/>
      <c r="N269" s="238"/>
      <c r="O269" s="238"/>
      <c r="P269" s="238"/>
      <c r="Q269" s="238"/>
      <c r="R269" s="238"/>
      <c r="S269" s="238"/>
      <c r="T269" s="23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0" t="s">
        <v>153</v>
      </c>
      <c r="AU269" s="240" t="s">
        <v>151</v>
      </c>
      <c r="AV269" s="13" t="s">
        <v>83</v>
      </c>
      <c r="AW269" s="13" t="s">
        <v>31</v>
      </c>
      <c r="AX269" s="13" t="s">
        <v>75</v>
      </c>
      <c r="AY269" s="240" t="s">
        <v>142</v>
      </c>
    </row>
    <row r="270" s="14" customFormat="1">
      <c r="A270" s="14"/>
      <c r="B270" s="241"/>
      <c r="C270" s="242"/>
      <c r="D270" s="232" t="s">
        <v>153</v>
      </c>
      <c r="E270" s="243" t="s">
        <v>1</v>
      </c>
      <c r="F270" s="244" t="s">
        <v>320</v>
      </c>
      <c r="G270" s="242"/>
      <c r="H270" s="245">
        <v>1</v>
      </c>
      <c r="I270" s="246"/>
      <c r="J270" s="242"/>
      <c r="K270" s="242"/>
      <c r="L270" s="247"/>
      <c r="M270" s="248"/>
      <c r="N270" s="249"/>
      <c r="O270" s="249"/>
      <c r="P270" s="249"/>
      <c r="Q270" s="249"/>
      <c r="R270" s="249"/>
      <c r="S270" s="249"/>
      <c r="T270" s="250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1" t="s">
        <v>153</v>
      </c>
      <c r="AU270" s="251" t="s">
        <v>151</v>
      </c>
      <c r="AV270" s="14" t="s">
        <v>151</v>
      </c>
      <c r="AW270" s="14" t="s">
        <v>31</v>
      </c>
      <c r="AX270" s="14" t="s">
        <v>83</v>
      </c>
      <c r="AY270" s="251" t="s">
        <v>142</v>
      </c>
    </row>
    <row r="271" s="2" customFormat="1" ht="24.15" customHeight="1">
      <c r="A271" s="38"/>
      <c r="B271" s="39"/>
      <c r="C271" s="218" t="s">
        <v>321</v>
      </c>
      <c r="D271" s="218" t="s">
        <v>145</v>
      </c>
      <c r="E271" s="219" t="s">
        <v>322</v>
      </c>
      <c r="F271" s="220" t="s">
        <v>323</v>
      </c>
      <c r="G271" s="221" t="s">
        <v>303</v>
      </c>
      <c r="H271" s="222">
        <v>12</v>
      </c>
      <c r="I271" s="223"/>
      <c r="J271" s="222">
        <f>ROUND(I271*H271,2)</f>
        <v>0</v>
      </c>
      <c r="K271" s="220" t="s">
        <v>149</v>
      </c>
      <c r="L271" s="44"/>
      <c r="M271" s="224" t="s">
        <v>1</v>
      </c>
      <c r="N271" s="225" t="s">
        <v>41</v>
      </c>
      <c r="O271" s="91"/>
      <c r="P271" s="226">
        <f>O271*H271</f>
        <v>0</v>
      </c>
      <c r="Q271" s="226">
        <v>1.0000000000000001E-05</v>
      </c>
      <c r="R271" s="226">
        <f>Q271*H271</f>
        <v>0.00012000000000000002</v>
      </c>
      <c r="S271" s="226">
        <v>0</v>
      </c>
      <c r="T271" s="227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8" t="s">
        <v>150</v>
      </c>
      <c r="AT271" s="228" t="s">
        <v>145</v>
      </c>
      <c r="AU271" s="228" t="s">
        <v>151</v>
      </c>
      <c r="AY271" s="17" t="s">
        <v>142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17" t="s">
        <v>151</v>
      </c>
      <c r="BK271" s="229">
        <f>ROUND(I271*H271,2)</f>
        <v>0</v>
      </c>
      <c r="BL271" s="17" t="s">
        <v>150</v>
      </c>
      <c r="BM271" s="228" t="s">
        <v>324</v>
      </c>
    </row>
    <row r="272" s="13" customFormat="1">
      <c r="A272" s="13"/>
      <c r="B272" s="230"/>
      <c r="C272" s="231"/>
      <c r="D272" s="232" t="s">
        <v>153</v>
      </c>
      <c r="E272" s="233" t="s">
        <v>1</v>
      </c>
      <c r="F272" s="234" t="s">
        <v>325</v>
      </c>
      <c r="G272" s="231"/>
      <c r="H272" s="233" t="s">
        <v>1</v>
      </c>
      <c r="I272" s="235"/>
      <c r="J272" s="231"/>
      <c r="K272" s="231"/>
      <c r="L272" s="236"/>
      <c r="M272" s="237"/>
      <c r="N272" s="238"/>
      <c r="O272" s="238"/>
      <c r="P272" s="238"/>
      <c r="Q272" s="238"/>
      <c r="R272" s="238"/>
      <c r="S272" s="238"/>
      <c r="T272" s="23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0" t="s">
        <v>153</v>
      </c>
      <c r="AU272" s="240" t="s">
        <v>151</v>
      </c>
      <c r="AV272" s="13" t="s">
        <v>83</v>
      </c>
      <c r="AW272" s="13" t="s">
        <v>31</v>
      </c>
      <c r="AX272" s="13" t="s">
        <v>75</v>
      </c>
      <c r="AY272" s="240" t="s">
        <v>142</v>
      </c>
    </row>
    <row r="273" s="14" customFormat="1">
      <c r="A273" s="14"/>
      <c r="B273" s="241"/>
      <c r="C273" s="242"/>
      <c r="D273" s="232" t="s">
        <v>153</v>
      </c>
      <c r="E273" s="243" t="s">
        <v>1</v>
      </c>
      <c r="F273" s="244" t="s">
        <v>8</v>
      </c>
      <c r="G273" s="242"/>
      <c r="H273" s="245">
        <v>12</v>
      </c>
      <c r="I273" s="246"/>
      <c r="J273" s="242"/>
      <c r="K273" s="242"/>
      <c r="L273" s="247"/>
      <c r="M273" s="248"/>
      <c r="N273" s="249"/>
      <c r="O273" s="249"/>
      <c r="P273" s="249"/>
      <c r="Q273" s="249"/>
      <c r="R273" s="249"/>
      <c r="S273" s="249"/>
      <c r="T273" s="250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1" t="s">
        <v>153</v>
      </c>
      <c r="AU273" s="251" t="s">
        <v>151</v>
      </c>
      <c r="AV273" s="14" t="s">
        <v>151</v>
      </c>
      <c r="AW273" s="14" t="s">
        <v>31</v>
      </c>
      <c r="AX273" s="14" t="s">
        <v>83</v>
      </c>
      <c r="AY273" s="251" t="s">
        <v>142</v>
      </c>
    </row>
    <row r="274" s="2" customFormat="1" ht="21.75" customHeight="1">
      <c r="A274" s="38"/>
      <c r="B274" s="39"/>
      <c r="C274" s="218" t="s">
        <v>326</v>
      </c>
      <c r="D274" s="218" t="s">
        <v>145</v>
      </c>
      <c r="E274" s="219" t="s">
        <v>327</v>
      </c>
      <c r="F274" s="220" t="s">
        <v>328</v>
      </c>
      <c r="G274" s="221" t="s">
        <v>303</v>
      </c>
      <c r="H274" s="222">
        <v>12</v>
      </c>
      <c r="I274" s="223"/>
      <c r="J274" s="222">
        <f>ROUND(I274*H274,2)</f>
        <v>0</v>
      </c>
      <c r="K274" s="220" t="s">
        <v>149</v>
      </c>
      <c r="L274" s="44"/>
      <c r="M274" s="224" t="s">
        <v>1</v>
      </c>
      <c r="N274" s="225" t="s">
        <v>41</v>
      </c>
      <c r="O274" s="91"/>
      <c r="P274" s="226">
        <f>O274*H274</f>
        <v>0</v>
      </c>
      <c r="Q274" s="226">
        <v>0.00017000000000000001</v>
      </c>
      <c r="R274" s="226">
        <f>Q274*H274</f>
        <v>0.0020400000000000001</v>
      </c>
      <c r="S274" s="226">
        <v>0</v>
      </c>
      <c r="T274" s="227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8" t="s">
        <v>150</v>
      </c>
      <c r="AT274" s="228" t="s">
        <v>145</v>
      </c>
      <c r="AU274" s="228" t="s">
        <v>151</v>
      </c>
      <c r="AY274" s="17" t="s">
        <v>142</v>
      </c>
      <c r="BE274" s="229">
        <f>IF(N274="základní",J274,0)</f>
        <v>0</v>
      </c>
      <c r="BF274" s="229">
        <f>IF(N274="snížená",J274,0)</f>
        <v>0</v>
      </c>
      <c r="BG274" s="229">
        <f>IF(N274="zákl. přenesená",J274,0)</f>
        <v>0</v>
      </c>
      <c r="BH274" s="229">
        <f>IF(N274="sníž. přenesená",J274,0)</f>
        <v>0</v>
      </c>
      <c r="BI274" s="229">
        <f>IF(N274="nulová",J274,0)</f>
        <v>0</v>
      </c>
      <c r="BJ274" s="17" t="s">
        <v>151</v>
      </c>
      <c r="BK274" s="229">
        <f>ROUND(I274*H274,2)</f>
        <v>0</v>
      </c>
      <c r="BL274" s="17" t="s">
        <v>150</v>
      </c>
      <c r="BM274" s="228" t="s">
        <v>329</v>
      </c>
    </row>
    <row r="275" s="12" customFormat="1" ht="22.8" customHeight="1">
      <c r="A275" s="12"/>
      <c r="B275" s="202"/>
      <c r="C275" s="203"/>
      <c r="D275" s="204" t="s">
        <v>74</v>
      </c>
      <c r="E275" s="216" t="s">
        <v>330</v>
      </c>
      <c r="F275" s="216" t="s">
        <v>331</v>
      </c>
      <c r="G275" s="203"/>
      <c r="H275" s="203"/>
      <c r="I275" s="206"/>
      <c r="J275" s="217">
        <f>BK275</f>
        <v>0</v>
      </c>
      <c r="K275" s="203"/>
      <c r="L275" s="208"/>
      <c r="M275" s="209"/>
      <c r="N275" s="210"/>
      <c r="O275" s="210"/>
      <c r="P275" s="211">
        <f>SUM(P276:P284)</f>
        <v>0</v>
      </c>
      <c r="Q275" s="210"/>
      <c r="R275" s="211">
        <f>SUM(R276:R284)</f>
        <v>0</v>
      </c>
      <c r="S275" s="210"/>
      <c r="T275" s="212">
        <f>SUM(T276:T284)</f>
        <v>10.78313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3" t="s">
        <v>83</v>
      </c>
      <c r="AT275" s="214" t="s">
        <v>74</v>
      </c>
      <c r="AU275" s="214" t="s">
        <v>83</v>
      </c>
      <c r="AY275" s="213" t="s">
        <v>142</v>
      </c>
      <c r="BK275" s="215">
        <f>SUM(BK276:BK284)</f>
        <v>0</v>
      </c>
    </row>
    <row r="276" s="2" customFormat="1" ht="33" customHeight="1">
      <c r="A276" s="38"/>
      <c r="B276" s="39"/>
      <c r="C276" s="218" t="s">
        <v>332</v>
      </c>
      <c r="D276" s="218" t="s">
        <v>145</v>
      </c>
      <c r="E276" s="219" t="s">
        <v>333</v>
      </c>
      <c r="F276" s="220" t="s">
        <v>334</v>
      </c>
      <c r="G276" s="221" t="s">
        <v>169</v>
      </c>
      <c r="H276" s="222">
        <v>3.0299999999999998</v>
      </c>
      <c r="I276" s="223"/>
      <c r="J276" s="222">
        <f>ROUND(I276*H276,2)</f>
        <v>0</v>
      </c>
      <c r="K276" s="220" t="s">
        <v>149</v>
      </c>
      <c r="L276" s="44"/>
      <c r="M276" s="224" t="s">
        <v>1</v>
      </c>
      <c r="N276" s="225" t="s">
        <v>41</v>
      </c>
      <c r="O276" s="91"/>
      <c r="P276" s="226">
        <f>O276*H276</f>
        <v>0</v>
      </c>
      <c r="Q276" s="226">
        <v>0</v>
      </c>
      <c r="R276" s="226">
        <f>Q276*H276</f>
        <v>0</v>
      </c>
      <c r="S276" s="226">
        <v>1.671</v>
      </c>
      <c r="T276" s="227">
        <f>S276*H276</f>
        <v>5.0631300000000001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8" t="s">
        <v>150</v>
      </c>
      <c r="AT276" s="228" t="s">
        <v>145</v>
      </c>
      <c r="AU276" s="228" t="s">
        <v>151</v>
      </c>
      <c r="AY276" s="17" t="s">
        <v>142</v>
      </c>
      <c r="BE276" s="229">
        <f>IF(N276="základní",J276,0)</f>
        <v>0</v>
      </c>
      <c r="BF276" s="229">
        <f>IF(N276="snížená",J276,0)</f>
        <v>0</v>
      </c>
      <c r="BG276" s="229">
        <f>IF(N276="zákl. přenesená",J276,0)</f>
        <v>0</v>
      </c>
      <c r="BH276" s="229">
        <f>IF(N276="sníž. přenesená",J276,0)</f>
        <v>0</v>
      </c>
      <c r="BI276" s="229">
        <f>IF(N276="nulová",J276,0)</f>
        <v>0</v>
      </c>
      <c r="BJ276" s="17" t="s">
        <v>151</v>
      </c>
      <c r="BK276" s="229">
        <f>ROUND(I276*H276,2)</f>
        <v>0</v>
      </c>
      <c r="BL276" s="17" t="s">
        <v>150</v>
      </c>
      <c r="BM276" s="228" t="s">
        <v>335</v>
      </c>
    </row>
    <row r="277" s="13" customFormat="1">
      <c r="A277" s="13"/>
      <c r="B277" s="230"/>
      <c r="C277" s="231"/>
      <c r="D277" s="232" t="s">
        <v>153</v>
      </c>
      <c r="E277" s="233" t="s">
        <v>1</v>
      </c>
      <c r="F277" s="234" t="s">
        <v>336</v>
      </c>
      <c r="G277" s="231"/>
      <c r="H277" s="233" t="s">
        <v>1</v>
      </c>
      <c r="I277" s="235"/>
      <c r="J277" s="231"/>
      <c r="K277" s="231"/>
      <c r="L277" s="236"/>
      <c r="M277" s="237"/>
      <c r="N277" s="238"/>
      <c r="O277" s="238"/>
      <c r="P277" s="238"/>
      <c r="Q277" s="238"/>
      <c r="R277" s="238"/>
      <c r="S277" s="238"/>
      <c r="T277" s="23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0" t="s">
        <v>153</v>
      </c>
      <c r="AU277" s="240" t="s">
        <v>151</v>
      </c>
      <c r="AV277" s="13" t="s">
        <v>83</v>
      </c>
      <c r="AW277" s="13" t="s">
        <v>31</v>
      </c>
      <c r="AX277" s="13" t="s">
        <v>75</v>
      </c>
      <c r="AY277" s="240" t="s">
        <v>142</v>
      </c>
    </row>
    <row r="278" s="14" customFormat="1">
      <c r="A278" s="14"/>
      <c r="B278" s="241"/>
      <c r="C278" s="242"/>
      <c r="D278" s="232" t="s">
        <v>153</v>
      </c>
      <c r="E278" s="243" t="s">
        <v>1</v>
      </c>
      <c r="F278" s="244" t="s">
        <v>337</v>
      </c>
      <c r="G278" s="242"/>
      <c r="H278" s="245">
        <v>2.0499999999999998</v>
      </c>
      <c r="I278" s="246"/>
      <c r="J278" s="242"/>
      <c r="K278" s="242"/>
      <c r="L278" s="247"/>
      <c r="M278" s="248"/>
      <c r="N278" s="249"/>
      <c r="O278" s="249"/>
      <c r="P278" s="249"/>
      <c r="Q278" s="249"/>
      <c r="R278" s="249"/>
      <c r="S278" s="249"/>
      <c r="T278" s="250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1" t="s">
        <v>153</v>
      </c>
      <c r="AU278" s="251" t="s">
        <v>151</v>
      </c>
      <c r="AV278" s="14" t="s">
        <v>151</v>
      </c>
      <c r="AW278" s="14" t="s">
        <v>31</v>
      </c>
      <c r="AX278" s="14" t="s">
        <v>75</v>
      </c>
      <c r="AY278" s="251" t="s">
        <v>142</v>
      </c>
    </row>
    <row r="279" s="13" customFormat="1">
      <c r="A279" s="13"/>
      <c r="B279" s="230"/>
      <c r="C279" s="231"/>
      <c r="D279" s="232" t="s">
        <v>153</v>
      </c>
      <c r="E279" s="233" t="s">
        <v>1</v>
      </c>
      <c r="F279" s="234" t="s">
        <v>338</v>
      </c>
      <c r="G279" s="231"/>
      <c r="H279" s="233" t="s">
        <v>1</v>
      </c>
      <c r="I279" s="235"/>
      <c r="J279" s="231"/>
      <c r="K279" s="231"/>
      <c r="L279" s="236"/>
      <c r="M279" s="237"/>
      <c r="N279" s="238"/>
      <c r="O279" s="238"/>
      <c r="P279" s="238"/>
      <c r="Q279" s="238"/>
      <c r="R279" s="238"/>
      <c r="S279" s="238"/>
      <c r="T279" s="23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0" t="s">
        <v>153</v>
      </c>
      <c r="AU279" s="240" t="s">
        <v>151</v>
      </c>
      <c r="AV279" s="13" t="s">
        <v>83</v>
      </c>
      <c r="AW279" s="13" t="s">
        <v>31</v>
      </c>
      <c r="AX279" s="13" t="s">
        <v>75</v>
      </c>
      <c r="AY279" s="240" t="s">
        <v>142</v>
      </c>
    </row>
    <row r="280" s="14" customFormat="1">
      <c r="A280" s="14"/>
      <c r="B280" s="241"/>
      <c r="C280" s="242"/>
      <c r="D280" s="232" t="s">
        <v>153</v>
      </c>
      <c r="E280" s="243" t="s">
        <v>1</v>
      </c>
      <c r="F280" s="244" t="s">
        <v>339</v>
      </c>
      <c r="G280" s="242"/>
      <c r="H280" s="245">
        <v>0.97999999999999998</v>
      </c>
      <c r="I280" s="246"/>
      <c r="J280" s="242"/>
      <c r="K280" s="242"/>
      <c r="L280" s="247"/>
      <c r="M280" s="248"/>
      <c r="N280" s="249"/>
      <c r="O280" s="249"/>
      <c r="P280" s="249"/>
      <c r="Q280" s="249"/>
      <c r="R280" s="249"/>
      <c r="S280" s="249"/>
      <c r="T280" s="250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1" t="s">
        <v>153</v>
      </c>
      <c r="AU280" s="251" t="s">
        <v>151</v>
      </c>
      <c r="AV280" s="14" t="s">
        <v>151</v>
      </c>
      <c r="AW280" s="14" t="s">
        <v>31</v>
      </c>
      <c r="AX280" s="14" t="s">
        <v>75</v>
      </c>
      <c r="AY280" s="251" t="s">
        <v>142</v>
      </c>
    </row>
    <row r="281" s="15" customFormat="1">
      <c r="A281" s="15"/>
      <c r="B281" s="252"/>
      <c r="C281" s="253"/>
      <c r="D281" s="232" t="s">
        <v>153</v>
      </c>
      <c r="E281" s="254" t="s">
        <v>1</v>
      </c>
      <c r="F281" s="255" t="s">
        <v>166</v>
      </c>
      <c r="G281" s="253"/>
      <c r="H281" s="256">
        <v>3.0299999999999998</v>
      </c>
      <c r="I281" s="257"/>
      <c r="J281" s="253"/>
      <c r="K281" s="253"/>
      <c r="L281" s="258"/>
      <c r="M281" s="259"/>
      <c r="N281" s="260"/>
      <c r="O281" s="260"/>
      <c r="P281" s="260"/>
      <c r="Q281" s="260"/>
      <c r="R281" s="260"/>
      <c r="S281" s="260"/>
      <c r="T281" s="261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62" t="s">
        <v>153</v>
      </c>
      <c r="AU281" s="262" t="s">
        <v>151</v>
      </c>
      <c r="AV281" s="15" t="s">
        <v>150</v>
      </c>
      <c r="AW281" s="15" t="s">
        <v>31</v>
      </c>
      <c r="AX281" s="15" t="s">
        <v>83</v>
      </c>
      <c r="AY281" s="262" t="s">
        <v>142</v>
      </c>
    </row>
    <row r="282" s="2" customFormat="1" ht="37.8" customHeight="1">
      <c r="A282" s="38"/>
      <c r="B282" s="39"/>
      <c r="C282" s="218" t="s">
        <v>340</v>
      </c>
      <c r="D282" s="218" t="s">
        <v>145</v>
      </c>
      <c r="E282" s="219" t="s">
        <v>341</v>
      </c>
      <c r="F282" s="220" t="s">
        <v>342</v>
      </c>
      <c r="G282" s="221" t="s">
        <v>169</v>
      </c>
      <c r="H282" s="222">
        <v>2.6000000000000001</v>
      </c>
      <c r="I282" s="223"/>
      <c r="J282" s="222">
        <f>ROUND(I282*H282,2)</f>
        <v>0</v>
      </c>
      <c r="K282" s="220" t="s">
        <v>149</v>
      </c>
      <c r="L282" s="44"/>
      <c r="M282" s="224" t="s">
        <v>1</v>
      </c>
      <c r="N282" s="225" t="s">
        <v>41</v>
      </c>
      <c r="O282" s="91"/>
      <c r="P282" s="226">
        <f>O282*H282</f>
        <v>0</v>
      </c>
      <c r="Q282" s="226">
        <v>0</v>
      </c>
      <c r="R282" s="226">
        <f>Q282*H282</f>
        <v>0</v>
      </c>
      <c r="S282" s="226">
        <v>2.2000000000000002</v>
      </c>
      <c r="T282" s="227">
        <f>S282*H282</f>
        <v>5.7200000000000006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8" t="s">
        <v>150</v>
      </c>
      <c r="AT282" s="228" t="s">
        <v>145</v>
      </c>
      <c r="AU282" s="228" t="s">
        <v>151</v>
      </c>
      <c r="AY282" s="17" t="s">
        <v>142</v>
      </c>
      <c r="BE282" s="229">
        <f>IF(N282="základní",J282,0)</f>
        <v>0</v>
      </c>
      <c r="BF282" s="229">
        <f>IF(N282="snížená",J282,0)</f>
        <v>0</v>
      </c>
      <c r="BG282" s="229">
        <f>IF(N282="zákl. přenesená",J282,0)</f>
        <v>0</v>
      </c>
      <c r="BH282" s="229">
        <f>IF(N282="sníž. přenesená",J282,0)</f>
        <v>0</v>
      </c>
      <c r="BI282" s="229">
        <f>IF(N282="nulová",J282,0)</f>
        <v>0</v>
      </c>
      <c r="BJ282" s="17" t="s">
        <v>151</v>
      </c>
      <c r="BK282" s="229">
        <f>ROUND(I282*H282,2)</f>
        <v>0</v>
      </c>
      <c r="BL282" s="17" t="s">
        <v>150</v>
      </c>
      <c r="BM282" s="228" t="s">
        <v>343</v>
      </c>
    </row>
    <row r="283" s="13" customFormat="1">
      <c r="A283" s="13"/>
      <c r="B283" s="230"/>
      <c r="C283" s="231"/>
      <c r="D283" s="232" t="s">
        <v>153</v>
      </c>
      <c r="E283" s="233" t="s">
        <v>1</v>
      </c>
      <c r="F283" s="234" t="s">
        <v>261</v>
      </c>
      <c r="G283" s="231"/>
      <c r="H283" s="233" t="s">
        <v>1</v>
      </c>
      <c r="I283" s="235"/>
      <c r="J283" s="231"/>
      <c r="K283" s="231"/>
      <c r="L283" s="236"/>
      <c r="M283" s="237"/>
      <c r="N283" s="238"/>
      <c r="O283" s="238"/>
      <c r="P283" s="238"/>
      <c r="Q283" s="238"/>
      <c r="R283" s="238"/>
      <c r="S283" s="238"/>
      <c r="T283" s="23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0" t="s">
        <v>153</v>
      </c>
      <c r="AU283" s="240" t="s">
        <v>151</v>
      </c>
      <c r="AV283" s="13" t="s">
        <v>83</v>
      </c>
      <c r="AW283" s="13" t="s">
        <v>31</v>
      </c>
      <c r="AX283" s="13" t="s">
        <v>75</v>
      </c>
      <c r="AY283" s="240" t="s">
        <v>142</v>
      </c>
    </row>
    <row r="284" s="14" customFormat="1">
      <c r="A284" s="14"/>
      <c r="B284" s="241"/>
      <c r="C284" s="242"/>
      <c r="D284" s="232" t="s">
        <v>153</v>
      </c>
      <c r="E284" s="243" t="s">
        <v>1</v>
      </c>
      <c r="F284" s="244" t="s">
        <v>344</v>
      </c>
      <c r="G284" s="242"/>
      <c r="H284" s="245">
        <v>2.6000000000000001</v>
      </c>
      <c r="I284" s="246"/>
      <c r="J284" s="242"/>
      <c r="K284" s="242"/>
      <c r="L284" s="247"/>
      <c r="M284" s="248"/>
      <c r="N284" s="249"/>
      <c r="O284" s="249"/>
      <c r="P284" s="249"/>
      <c r="Q284" s="249"/>
      <c r="R284" s="249"/>
      <c r="S284" s="249"/>
      <c r="T284" s="250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1" t="s">
        <v>153</v>
      </c>
      <c r="AU284" s="251" t="s">
        <v>151</v>
      </c>
      <c r="AV284" s="14" t="s">
        <v>151</v>
      </c>
      <c r="AW284" s="14" t="s">
        <v>31</v>
      </c>
      <c r="AX284" s="14" t="s">
        <v>83</v>
      </c>
      <c r="AY284" s="251" t="s">
        <v>142</v>
      </c>
    </row>
    <row r="285" s="12" customFormat="1" ht="22.8" customHeight="1">
      <c r="A285" s="12"/>
      <c r="B285" s="202"/>
      <c r="C285" s="203"/>
      <c r="D285" s="204" t="s">
        <v>74</v>
      </c>
      <c r="E285" s="216" t="s">
        <v>345</v>
      </c>
      <c r="F285" s="216" t="s">
        <v>346</v>
      </c>
      <c r="G285" s="203"/>
      <c r="H285" s="203"/>
      <c r="I285" s="206"/>
      <c r="J285" s="217">
        <f>BK285</f>
        <v>0</v>
      </c>
      <c r="K285" s="203"/>
      <c r="L285" s="208"/>
      <c r="M285" s="209"/>
      <c r="N285" s="210"/>
      <c r="O285" s="210"/>
      <c r="P285" s="211">
        <f>SUM(P286:P304)</f>
        <v>0</v>
      </c>
      <c r="Q285" s="210"/>
      <c r="R285" s="211">
        <f>SUM(R286:R304)</f>
        <v>0</v>
      </c>
      <c r="S285" s="210"/>
      <c r="T285" s="212">
        <f>SUM(T286:T304)</f>
        <v>2.1748600000000002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13" t="s">
        <v>83</v>
      </c>
      <c r="AT285" s="214" t="s">
        <v>74</v>
      </c>
      <c r="AU285" s="214" t="s">
        <v>83</v>
      </c>
      <c r="AY285" s="213" t="s">
        <v>142</v>
      </c>
      <c r="BK285" s="215">
        <f>SUM(BK286:BK304)</f>
        <v>0</v>
      </c>
    </row>
    <row r="286" s="2" customFormat="1" ht="37.8" customHeight="1">
      <c r="A286" s="38"/>
      <c r="B286" s="39"/>
      <c r="C286" s="218" t="s">
        <v>306</v>
      </c>
      <c r="D286" s="218" t="s">
        <v>145</v>
      </c>
      <c r="E286" s="219" t="s">
        <v>347</v>
      </c>
      <c r="F286" s="220" t="s">
        <v>348</v>
      </c>
      <c r="G286" s="221" t="s">
        <v>148</v>
      </c>
      <c r="H286" s="222">
        <v>5.4699999999999998</v>
      </c>
      <c r="I286" s="223"/>
      <c r="J286" s="222">
        <f>ROUND(I286*H286,2)</f>
        <v>0</v>
      </c>
      <c r="K286" s="220" t="s">
        <v>149</v>
      </c>
      <c r="L286" s="44"/>
      <c r="M286" s="224" t="s">
        <v>1</v>
      </c>
      <c r="N286" s="225" t="s">
        <v>41</v>
      </c>
      <c r="O286" s="91"/>
      <c r="P286" s="226">
        <f>O286*H286</f>
        <v>0</v>
      </c>
      <c r="Q286" s="226">
        <v>0</v>
      </c>
      <c r="R286" s="226">
        <f>Q286*H286</f>
        <v>0</v>
      </c>
      <c r="S286" s="226">
        <v>0.01</v>
      </c>
      <c r="T286" s="227">
        <f>S286*H286</f>
        <v>0.054699999999999999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8" t="s">
        <v>150</v>
      </c>
      <c r="AT286" s="228" t="s">
        <v>145</v>
      </c>
      <c r="AU286" s="228" t="s">
        <v>151</v>
      </c>
      <c r="AY286" s="17" t="s">
        <v>142</v>
      </c>
      <c r="BE286" s="229">
        <f>IF(N286="základní",J286,0)</f>
        <v>0</v>
      </c>
      <c r="BF286" s="229">
        <f>IF(N286="snížená",J286,0)</f>
        <v>0</v>
      </c>
      <c r="BG286" s="229">
        <f>IF(N286="zákl. přenesená",J286,0)</f>
        <v>0</v>
      </c>
      <c r="BH286" s="229">
        <f>IF(N286="sníž. přenesená",J286,0)</f>
        <v>0</v>
      </c>
      <c r="BI286" s="229">
        <f>IF(N286="nulová",J286,0)</f>
        <v>0</v>
      </c>
      <c r="BJ286" s="17" t="s">
        <v>151</v>
      </c>
      <c r="BK286" s="229">
        <f>ROUND(I286*H286,2)</f>
        <v>0</v>
      </c>
      <c r="BL286" s="17" t="s">
        <v>150</v>
      </c>
      <c r="BM286" s="228" t="s">
        <v>349</v>
      </c>
    </row>
    <row r="287" s="13" customFormat="1">
      <c r="A287" s="13"/>
      <c r="B287" s="230"/>
      <c r="C287" s="231"/>
      <c r="D287" s="232" t="s">
        <v>153</v>
      </c>
      <c r="E287" s="233" t="s">
        <v>1</v>
      </c>
      <c r="F287" s="234" t="s">
        <v>160</v>
      </c>
      <c r="G287" s="231"/>
      <c r="H287" s="233" t="s">
        <v>1</v>
      </c>
      <c r="I287" s="235"/>
      <c r="J287" s="231"/>
      <c r="K287" s="231"/>
      <c r="L287" s="236"/>
      <c r="M287" s="237"/>
      <c r="N287" s="238"/>
      <c r="O287" s="238"/>
      <c r="P287" s="238"/>
      <c r="Q287" s="238"/>
      <c r="R287" s="238"/>
      <c r="S287" s="238"/>
      <c r="T287" s="23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0" t="s">
        <v>153</v>
      </c>
      <c r="AU287" s="240" t="s">
        <v>151</v>
      </c>
      <c r="AV287" s="13" t="s">
        <v>83</v>
      </c>
      <c r="AW287" s="13" t="s">
        <v>31</v>
      </c>
      <c r="AX287" s="13" t="s">
        <v>75</v>
      </c>
      <c r="AY287" s="240" t="s">
        <v>142</v>
      </c>
    </row>
    <row r="288" s="13" customFormat="1">
      <c r="A288" s="13"/>
      <c r="B288" s="230"/>
      <c r="C288" s="231"/>
      <c r="D288" s="232" t="s">
        <v>153</v>
      </c>
      <c r="E288" s="233" t="s">
        <v>1</v>
      </c>
      <c r="F288" s="234" t="s">
        <v>350</v>
      </c>
      <c r="G288" s="231"/>
      <c r="H288" s="233" t="s">
        <v>1</v>
      </c>
      <c r="I288" s="235"/>
      <c r="J288" s="231"/>
      <c r="K288" s="231"/>
      <c r="L288" s="236"/>
      <c r="M288" s="237"/>
      <c r="N288" s="238"/>
      <c r="O288" s="238"/>
      <c r="P288" s="238"/>
      <c r="Q288" s="238"/>
      <c r="R288" s="238"/>
      <c r="S288" s="238"/>
      <c r="T288" s="23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0" t="s">
        <v>153</v>
      </c>
      <c r="AU288" s="240" t="s">
        <v>151</v>
      </c>
      <c r="AV288" s="13" t="s">
        <v>83</v>
      </c>
      <c r="AW288" s="13" t="s">
        <v>31</v>
      </c>
      <c r="AX288" s="13" t="s">
        <v>75</v>
      </c>
      <c r="AY288" s="240" t="s">
        <v>142</v>
      </c>
    </row>
    <row r="289" s="14" customFormat="1">
      <c r="A289" s="14"/>
      <c r="B289" s="241"/>
      <c r="C289" s="242"/>
      <c r="D289" s="232" t="s">
        <v>153</v>
      </c>
      <c r="E289" s="243" t="s">
        <v>1</v>
      </c>
      <c r="F289" s="244" t="s">
        <v>351</v>
      </c>
      <c r="G289" s="242"/>
      <c r="H289" s="245">
        <v>4</v>
      </c>
      <c r="I289" s="246"/>
      <c r="J289" s="242"/>
      <c r="K289" s="242"/>
      <c r="L289" s="247"/>
      <c r="M289" s="248"/>
      <c r="N289" s="249"/>
      <c r="O289" s="249"/>
      <c r="P289" s="249"/>
      <c r="Q289" s="249"/>
      <c r="R289" s="249"/>
      <c r="S289" s="249"/>
      <c r="T289" s="250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1" t="s">
        <v>153</v>
      </c>
      <c r="AU289" s="251" t="s">
        <v>151</v>
      </c>
      <c r="AV289" s="14" t="s">
        <v>151</v>
      </c>
      <c r="AW289" s="14" t="s">
        <v>31</v>
      </c>
      <c r="AX289" s="14" t="s">
        <v>75</v>
      </c>
      <c r="AY289" s="251" t="s">
        <v>142</v>
      </c>
    </row>
    <row r="290" s="13" customFormat="1">
      <c r="A290" s="13"/>
      <c r="B290" s="230"/>
      <c r="C290" s="231"/>
      <c r="D290" s="232" t="s">
        <v>153</v>
      </c>
      <c r="E290" s="233" t="s">
        <v>1</v>
      </c>
      <c r="F290" s="234" t="s">
        <v>163</v>
      </c>
      <c r="G290" s="231"/>
      <c r="H290" s="233" t="s">
        <v>1</v>
      </c>
      <c r="I290" s="235"/>
      <c r="J290" s="231"/>
      <c r="K290" s="231"/>
      <c r="L290" s="236"/>
      <c r="M290" s="237"/>
      <c r="N290" s="238"/>
      <c r="O290" s="238"/>
      <c r="P290" s="238"/>
      <c r="Q290" s="238"/>
      <c r="R290" s="238"/>
      <c r="S290" s="238"/>
      <c r="T290" s="23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0" t="s">
        <v>153</v>
      </c>
      <c r="AU290" s="240" t="s">
        <v>151</v>
      </c>
      <c r="AV290" s="13" t="s">
        <v>83</v>
      </c>
      <c r="AW290" s="13" t="s">
        <v>31</v>
      </c>
      <c r="AX290" s="13" t="s">
        <v>75</v>
      </c>
      <c r="AY290" s="240" t="s">
        <v>142</v>
      </c>
    </row>
    <row r="291" s="13" customFormat="1">
      <c r="A291" s="13"/>
      <c r="B291" s="230"/>
      <c r="C291" s="231"/>
      <c r="D291" s="232" t="s">
        <v>153</v>
      </c>
      <c r="E291" s="233" t="s">
        <v>1</v>
      </c>
      <c r="F291" s="234" t="s">
        <v>352</v>
      </c>
      <c r="G291" s="231"/>
      <c r="H291" s="233" t="s">
        <v>1</v>
      </c>
      <c r="I291" s="235"/>
      <c r="J291" s="231"/>
      <c r="K291" s="231"/>
      <c r="L291" s="236"/>
      <c r="M291" s="237"/>
      <c r="N291" s="238"/>
      <c r="O291" s="238"/>
      <c r="P291" s="238"/>
      <c r="Q291" s="238"/>
      <c r="R291" s="238"/>
      <c r="S291" s="238"/>
      <c r="T291" s="239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0" t="s">
        <v>153</v>
      </c>
      <c r="AU291" s="240" t="s">
        <v>151</v>
      </c>
      <c r="AV291" s="13" t="s">
        <v>83</v>
      </c>
      <c r="AW291" s="13" t="s">
        <v>31</v>
      </c>
      <c r="AX291" s="13" t="s">
        <v>75</v>
      </c>
      <c r="AY291" s="240" t="s">
        <v>142</v>
      </c>
    </row>
    <row r="292" s="14" customFormat="1">
      <c r="A292" s="14"/>
      <c r="B292" s="241"/>
      <c r="C292" s="242"/>
      <c r="D292" s="232" t="s">
        <v>153</v>
      </c>
      <c r="E292" s="243" t="s">
        <v>1</v>
      </c>
      <c r="F292" s="244" t="s">
        <v>353</v>
      </c>
      <c r="G292" s="242"/>
      <c r="H292" s="245">
        <v>1.47</v>
      </c>
      <c r="I292" s="246"/>
      <c r="J292" s="242"/>
      <c r="K292" s="242"/>
      <c r="L292" s="247"/>
      <c r="M292" s="248"/>
      <c r="N292" s="249"/>
      <c r="O292" s="249"/>
      <c r="P292" s="249"/>
      <c r="Q292" s="249"/>
      <c r="R292" s="249"/>
      <c r="S292" s="249"/>
      <c r="T292" s="250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1" t="s">
        <v>153</v>
      </c>
      <c r="AU292" s="251" t="s">
        <v>151</v>
      </c>
      <c r="AV292" s="14" t="s">
        <v>151</v>
      </c>
      <c r="AW292" s="14" t="s">
        <v>31</v>
      </c>
      <c r="AX292" s="14" t="s">
        <v>75</v>
      </c>
      <c r="AY292" s="251" t="s">
        <v>142</v>
      </c>
    </row>
    <row r="293" s="15" customFormat="1">
      <c r="A293" s="15"/>
      <c r="B293" s="252"/>
      <c r="C293" s="253"/>
      <c r="D293" s="232" t="s">
        <v>153</v>
      </c>
      <c r="E293" s="254" t="s">
        <v>1</v>
      </c>
      <c r="F293" s="255" t="s">
        <v>166</v>
      </c>
      <c r="G293" s="253"/>
      <c r="H293" s="256">
        <v>5.4699999999999998</v>
      </c>
      <c r="I293" s="257"/>
      <c r="J293" s="253"/>
      <c r="K293" s="253"/>
      <c r="L293" s="258"/>
      <c r="M293" s="259"/>
      <c r="N293" s="260"/>
      <c r="O293" s="260"/>
      <c r="P293" s="260"/>
      <c r="Q293" s="260"/>
      <c r="R293" s="260"/>
      <c r="S293" s="260"/>
      <c r="T293" s="261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62" t="s">
        <v>153</v>
      </c>
      <c r="AU293" s="262" t="s">
        <v>151</v>
      </c>
      <c r="AV293" s="15" t="s">
        <v>150</v>
      </c>
      <c r="AW293" s="15" t="s">
        <v>31</v>
      </c>
      <c r="AX293" s="15" t="s">
        <v>83</v>
      </c>
      <c r="AY293" s="262" t="s">
        <v>142</v>
      </c>
    </row>
    <row r="294" s="2" customFormat="1" ht="37.8" customHeight="1">
      <c r="A294" s="38"/>
      <c r="B294" s="39"/>
      <c r="C294" s="218" t="s">
        <v>354</v>
      </c>
      <c r="D294" s="218" t="s">
        <v>145</v>
      </c>
      <c r="E294" s="219" t="s">
        <v>355</v>
      </c>
      <c r="F294" s="220" t="s">
        <v>356</v>
      </c>
      <c r="G294" s="221" t="s">
        <v>148</v>
      </c>
      <c r="H294" s="222">
        <v>130.74000000000001</v>
      </c>
      <c r="I294" s="223"/>
      <c r="J294" s="222">
        <f>ROUND(I294*H294,2)</f>
        <v>0</v>
      </c>
      <c r="K294" s="220" t="s">
        <v>149</v>
      </c>
      <c r="L294" s="44"/>
      <c r="M294" s="224" t="s">
        <v>1</v>
      </c>
      <c r="N294" s="225" t="s">
        <v>41</v>
      </c>
      <c r="O294" s="91"/>
      <c r="P294" s="226">
        <f>O294*H294</f>
        <v>0</v>
      </c>
      <c r="Q294" s="226">
        <v>0</v>
      </c>
      <c r="R294" s="226">
        <f>Q294*H294</f>
        <v>0</v>
      </c>
      <c r="S294" s="226">
        <v>0.016</v>
      </c>
      <c r="T294" s="227">
        <f>S294*H294</f>
        <v>2.0918400000000004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8" t="s">
        <v>150</v>
      </c>
      <c r="AT294" s="228" t="s">
        <v>145</v>
      </c>
      <c r="AU294" s="228" t="s">
        <v>151</v>
      </c>
      <c r="AY294" s="17" t="s">
        <v>142</v>
      </c>
      <c r="BE294" s="229">
        <f>IF(N294="základní",J294,0)</f>
        <v>0</v>
      </c>
      <c r="BF294" s="229">
        <f>IF(N294="snížená",J294,0)</f>
        <v>0</v>
      </c>
      <c r="BG294" s="229">
        <f>IF(N294="zákl. přenesená",J294,0)</f>
        <v>0</v>
      </c>
      <c r="BH294" s="229">
        <f>IF(N294="sníž. přenesená",J294,0)</f>
        <v>0</v>
      </c>
      <c r="BI294" s="229">
        <f>IF(N294="nulová",J294,0)</f>
        <v>0</v>
      </c>
      <c r="BJ294" s="17" t="s">
        <v>151</v>
      </c>
      <c r="BK294" s="229">
        <f>ROUND(I294*H294,2)</f>
        <v>0</v>
      </c>
      <c r="BL294" s="17" t="s">
        <v>150</v>
      </c>
      <c r="BM294" s="228" t="s">
        <v>357</v>
      </c>
    </row>
    <row r="295" s="13" customFormat="1">
      <c r="A295" s="13"/>
      <c r="B295" s="230"/>
      <c r="C295" s="231"/>
      <c r="D295" s="232" t="s">
        <v>153</v>
      </c>
      <c r="E295" s="233" t="s">
        <v>1</v>
      </c>
      <c r="F295" s="234" t="s">
        <v>358</v>
      </c>
      <c r="G295" s="231"/>
      <c r="H295" s="233" t="s">
        <v>1</v>
      </c>
      <c r="I295" s="235"/>
      <c r="J295" s="231"/>
      <c r="K295" s="231"/>
      <c r="L295" s="236"/>
      <c r="M295" s="237"/>
      <c r="N295" s="238"/>
      <c r="O295" s="238"/>
      <c r="P295" s="238"/>
      <c r="Q295" s="238"/>
      <c r="R295" s="238"/>
      <c r="S295" s="238"/>
      <c r="T295" s="23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0" t="s">
        <v>153</v>
      </c>
      <c r="AU295" s="240" t="s">
        <v>151</v>
      </c>
      <c r="AV295" s="13" t="s">
        <v>83</v>
      </c>
      <c r="AW295" s="13" t="s">
        <v>31</v>
      </c>
      <c r="AX295" s="13" t="s">
        <v>75</v>
      </c>
      <c r="AY295" s="240" t="s">
        <v>142</v>
      </c>
    </row>
    <row r="296" s="14" customFormat="1">
      <c r="A296" s="14"/>
      <c r="B296" s="241"/>
      <c r="C296" s="242"/>
      <c r="D296" s="232" t="s">
        <v>153</v>
      </c>
      <c r="E296" s="243" t="s">
        <v>1</v>
      </c>
      <c r="F296" s="244" t="s">
        <v>359</v>
      </c>
      <c r="G296" s="242"/>
      <c r="H296" s="245">
        <v>41.990000000000002</v>
      </c>
      <c r="I296" s="246"/>
      <c r="J296" s="242"/>
      <c r="K296" s="242"/>
      <c r="L296" s="247"/>
      <c r="M296" s="248"/>
      <c r="N296" s="249"/>
      <c r="O296" s="249"/>
      <c r="P296" s="249"/>
      <c r="Q296" s="249"/>
      <c r="R296" s="249"/>
      <c r="S296" s="249"/>
      <c r="T296" s="25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1" t="s">
        <v>153</v>
      </c>
      <c r="AU296" s="251" t="s">
        <v>151</v>
      </c>
      <c r="AV296" s="14" t="s">
        <v>151</v>
      </c>
      <c r="AW296" s="14" t="s">
        <v>31</v>
      </c>
      <c r="AX296" s="14" t="s">
        <v>75</v>
      </c>
      <c r="AY296" s="251" t="s">
        <v>142</v>
      </c>
    </row>
    <row r="297" s="13" customFormat="1">
      <c r="A297" s="13"/>
      <c r="B297" s="230"/>
      <c r="C297" s="231"/>
      <c r="D297" s="232" t="s">
        <v>153</v>
      </c>
      <c r="E297" s="233" t="s">
        <v>1</v>
      </c>
      <c r="F297" s="234" t="s">
        <v>360</v>
      </c>
      <c r="G297" s="231"/>
      <c r="H297" s="233" t="s">
        <v>1</v>
      </c>
      <c r="I297" s="235"/>
      <c r="J297" s="231"/>
      <c r="K297" s="231"/>
      <c r="L297" s="236"/>
      <c r="M297" s="237"/>
      <c r="N297" s="238"/>
      <c r="O297" s="238"/>
      <c r="P297" s="238"/>
      <c r="Q297" s="238"/>
      <c r="R297" s="238"/>
      <c r="S297" s="238"/>
      <c r="T297" s="23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0" t="s">
        <v>153</v>
      </c>
      <c r="AU297" s="240" t="s">
        <v>151</v>
      </c>
      <c r="AV297" s="13" t="s">
        <v>83</v>
      </c>
      <c r="AW297" s="13" t="s">
        <v>31</v>
      </c>
      <c r="AX297" s="13" t="s">
        <v>75</v>
      </c>
      <c r="AY297" s="240" t="s">
        <v>142</v>
      </c>
    </row>
    <row r="298" s="14" customFormat="1">
      <c r="A298" s="14"/>
      <c r="B298" s="241"/>
      <c r="C298" s="242"/>
      <c r="D298" s="232" t="s">
        <v>153</v>
      </c>
      <c r="E298" s="243" t="s">
        <v>1</v>
      </c>
      <c r="F298" s="244" t="s">
        <v>361</v>
      </c>
      <c r="G298" s="242"/>
      <c r="H298" s="245">
        <v>69.549999999999997</v>
      </c>
      <c r="I298" s="246"/>
      <c r="J298" s="242"/>
      <c r="K298" s="242"/>
      <c r="L298" s="247"/>
      <c r="M298" s="248"/>
      <c r="N298" s="249"/>
      <c r="O298" s="249"/>
      <c r="P298" s="249"/>
      <c r="Q298" s="249"/>
      <c r="R298" s="249"/>
      <c r="S298" s="249"/>
      <c r="T298" s="250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1" t="s">
        <v>153</v>
      </c>
      <c r="AU298" s="251" t="s">
        <v>151</v>
      </c>
      <c r="AV298" s="14" t="s">
        <v>151</v>
      </c>
      <c r="AW298" s="14" t="s">
        <v>31</v>
      </c>
      <c r="AX298" s="14" t="s">
        <v>75</v>
      </c>
      <c r="AY298" s="251" t="s">
        <v>142</v>
      </c>
    </row>
    <row r="299" s="13" customFormat="1">
      <c r="A299" s="13"/>
      <c r="B299" s="230"/>
      <c r="C299" s="231"/>
      <c r="D299" s="232" t="s">
        <v>153</v>
      </c>
      <c r="E299" s="233" t="s">
        <v>1</v>
      </c>
      <c r="F299" s="234" t="s">
        <v>208</v>
      </c>
      <c r="G299" s="231"/>
      <c r="H299" s="233" t="s">
        <v>1</v>
      </c>
      <c r="I299" s="235"/>
      <c r="J299" s="231"/>
      <c r="K299" s="231"/>
      <c r="L299" s="236"/>
      <c r="M299" s="237"/>
      <c r="N299" s="238"/>
      <c r="O299" s="238"/>
      <c r="P299" s="238"/>
      <c r="Q299" s="238"/>
      <c r="R299" s="238"/>
      <c r="S299" s="238"/>
      <c r="T299" s="23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0" t="s">
        <v>153</v>
      </c>
      <c r="AU299" s="240" t="s">
        <v>151</v>
      </c>
      <c r="AV299" s="13" t="s">
        <v>83</v>
      </c>
      <c r="AW299" s="13" t="s">
        <v>31</v>
      </c>
      <c r="AX299" s="13" t="s">
        <v>75</v>
      </c>
      <c r="AY299" s="240" t="s">
        <v>142</v>
      </c>
    </row>
    <row r="300" s="14" customFormat="1">
      <c r="A300" s="14"/>
      <c r="B300" s="241"/>
      <c r="C300" s="242"/>
      <c r="D300" s="232" t="s">
        <v>153</v>
      </c>
      <c r="E300" s="243" t="s">
        <v>1</v>
      </c>
      <c r="F300" s="244" t="s">
        <v>362</v>
      </c>
      <c r="G300" s="242"/>
      <c r="H300" s="245">
        <v>19.199999999999999</v>
      </c>
      <c r="I300" s="246"/>
      <c r="J300" s="242"/>
      <c r="K300" s="242"/>
      <c r="L300" s="247"/>
      <c r="M300" s="248"/>
      <c r="N300" s="249"/>
      <c r="O300" s="249"/>
      <c r="P300" s="249"/>
      <c r="Q300" s="249"/>
      <c r="R300" s="249"/>
      <c r="S300" s="249"/>
      <c r="T300" s="250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1" t="s">
        <v>153</v>
      </c>
      <c r="AU300" s="251" t="s">
        <v>151</v>
      </c>
      <c r="AV300" s="14" t="s">
        <v>151</v>
      </c>
      <c r="AW300" s="14" t="s">
        <v>31</v>
      </c>
      <c r="AX300" s="14" t="s">
        <v>75</v>
      </c>
      <c r="AY300" s="251" t="s">
        <v>142</v>
      </c>
    </row>
    <row r="301" s="15" customFormat="1">
      <c r="A301" s="15"/>
      <c r="B301" s="252"/>
      <c r="C301" s="253"/>
      <c r="D301" s="232" t="s">
        <v>153</v>
      </c>
      <c r="E301" s="254" t="s">
        <v>1</v>
      </c>
      <c r="F301" s="255" t="s">
        <v>166</v>
      </c>
      <c r="G301" s="253"/>
      <c r="H301" s="256">
        <v>130.73999999999998</v>
      </c>
      <c r="I301" s="257"/>
      <c r="J301" s="253"/>
      <c r="K301" s="253"/>
      <c r="L301" s="258"/>
      <c r="M301" s="259"/>
      <c r="N301" s="260"/>
      <c r="O301" s="260"/>
      <c r="P301" s="260"/>
      <c r="Q301" s="260"/>
      <c r="R301" s="260"/>
      <c r="S301" s="260"/>
      <c r="T301" s="261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62" t="s">
        <v>153</v>
      </c>
      <c r="AU301" s="262" t="s">
        <v>151</v>
      </c>
      <c r="AV301" s="15" t="s">
        <v>150</v>
      </c>
      <c r="AW301" s="15" t="s">
        <v>31</v>
      </c>
      <c r="AX301" s="15" t="s">
        <v>83</v>
      </c>
      <c r="AY301" s="262" t="s">
        <v>142</v>
      </c>
    </row>
    <row r="302" s="2" customFormat="1" ht="37.8" customHeight="1">
      <c r="A302" s="38"/>
      <c r="B302" s="39"/>
      <c r="C302" s="218" t="s">
        <v>363</v>
      </c>
      <c r="D302" s="218" t="s">
        <v>145</v>
      </c>
      <c r="E302" s="219" t="s">
        <v>364</v>
      </c>
      <c r="F302" s="220" t="s">
        <v>365</v>
      </c>
      <c r="G302" s="221" t="s">
        <v>148</v>
      </c>
      <c r="H302" s="222">
        <v>0.47999999999999998</v>
      </c>
      <c r="I302" s="223"/>
      <c r="J302" s="222">
        <f>ROUND(I302*H302,2)</f>
        <v>0</v>
      </c>
      <c r="K302" s="220" t="s">
        <v>149</v>
      </c>
      <c r="L302" s="44"/>
      <c r="M302" s="224" t="s">
        <v>1</v>
      </c>
      <c r="N302" s="225" t="s">
        <v>41</v>
      </c>
      <c r="O302" s="91"/>
      <c r="P302" s="226">
        <f>O302*H302</f>
        <v>0</v>
      </c>
      <c r="Q302" s="226">
        <v>0</v>
      </c>
      <c r="R302" s="226">
        <f>Q302*H302</f>
        <v>0</v>
      </c>
      <c r="S302" s="226">
        <v>0.058999999999999997</v>
      </c>
      <c r="T302" s="227">
        <f>S302*H302</f>
        <v>0.028319999999999998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8" t="s">
        <v>150</v>
      </c>
      <c r="AT302" s="228" t="s">
        <v>145</v>
      </c>
      <c r="AU302" s="228" t="s">
        <v>151</v>
      </c>
      <c r="AY302" s="17" t="s">
        <v>142</v>
      </c>
      <c r="BE302" s="229">
        <f>IF(N302="základní",J302,0)</f>
        <v>0</v>
      </c>
      <c r="BF302" s="229">
        <f>IF(N302="snížená",J302,0)</f>
        <v>0</v>
      </c>
      <c r="BG302" s="229">
        <f>IF(N302="zákl. přenesená",J302,0)</f>
        <v>0</v>
      </c>
      <c r="BH302" s="229">
        <f>IF(N302="sníž. přenesená",J302,0)</f>
        <v>0</v>
      </c>
      <c r="BI302" s="229">
        <f>IF(N302="nulová",J302,0)</f>
        <v>0</v>
      </c>
      <c r="BJ302" s="17" t="s">
        <v>151</v>
      </c>
      <c r="BK302" s="229">
        <f>ROUND(I302*H302,2)</f>
        <v>0</v>
      </c>
      <c r="BL302" s="17" t="s">
        <v>150</v>
      </c>
      <c r="BM302" s="228" t="s">
        <v>366</v>
      </c>
    </row>
    <row r="303" s="13" customFormat="1">
      <c r="A303" s="13"/>
      <c r="B303" s="230"/>
      <c r="C303" s="231"/>
      <c r="D303" s="232" t="s">
        <v>153</v>
      </c>
      <c r="E303" s="233" t="s">
        <v>1</v>
      </c>
      <c r="F303" s="234" t="s">
        <v>367</v>
      </c>
      <c r="G303" s="231"/>
      <c r="H303" s="233" t="s">
        <v>1</v>
      </c>
      <c r="I303" s="235"/>
      <c r="J303" s="231"/>
      <c r="K303" s="231"/>
      <c r="L303" s="236"/>
      <c r="M303" s="237"/>
      <c r="N303" s="238"/>
      <c r="O303" s="238"/>
      <c r="P303" s="238"/>
      <c r="Q303" s="238"/>
      <c r="R303" s="238"/>
      <c r="S303" s="238"/>
      <c r="T303" s="239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0" t="s">
        <v>153</v>
      </c>
      <c r="AU303" s="240" t="s">
        <v>151</v>
      </c>
      <c r="AV303" s="13" t="s">
        <v>83</v>
      </c>
      <c r="AW303" s="13" t="s">
        <v>31</v>
      </c>
      <c r="AX303" s="13" t="s">
        <v>75</v>
      </c>
      <c r="AY303" s="240" t="s">
        <v>142</v>
      </c>
    </row>
    <row r="304" s="14" customFormat="1">
      <c r="A304" s="14"/>
      <c r="B304" s="241"/>
      <c r="C304" s="242"/>
      <c r="D304" s="232" t="s">
        <v>153</v>
      </c>
      <c r="E304" s="243" t="s">
        <v>1</v>
      </c>
      <c r="F304" s="244" t="s">
        <v>368</v>
      </c>
      <c r="G304" s="242"/>
      <c r="H304" s="245">
        <v>0.47999999999999998</v>
      </c>
      <c r="I304" s="246"/>
      <c r="J304" s="242"/>
      <c r="K304" s="242"/>
      <c r="L304" s="247"/>
      <c r="M304" s="248"/>
      <c r="N304" s="249"/>
      <c r="O304" s="249"/>
      <c r="P304" s="249"/>
      <c r="Q304" s="249"/>
      <c r="R304" s="249"/>
      <c r="S304" s="249"/>
      <c r="T304" s="250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1" t="s">
        <v>153</v>
      </c>
      <c r="AU304" s="251" t="s">
        <v>151</v>
      </c>
      <c r="AV304" s="14" t="s">
        <v>151</v>
      </c>
      <c r="AW304" s="14" t="s">
        <v>31</v>
      </c>
      <c r="AX304" s="14" t="s">
        <v>83</v>
      </c>
      <c r="AY304" s="251" t="s">
        <v>142</v>
      </c>
    </row>
    <row r="305" s="12" customFormat="1" ht="22.8" customHeight="1">
      <c r="A305" s="12"/>
      <c r="B305" s="202"/>
      <c r="C305" s="203"/>
      <c r="D305" s="204" t="s">
        <v>74</v>
      </c>
      <c r="E305" s="216" t="s">
        <v>369</v>
      </c>
      <c r="F305" s="216" t="s">
        <v>370</v>
      </c>
      <c r="G305" s="203"/>
      <c r="H305" s="203"/>
      <c r="I305" s="206"/>
      <c r="J305" s="217">
        <f>BK305</f>
        <v>0</v>
      </c>
      <c r="K305" s="203"/>
      <c r="L305" s="208"/>
      <c r="M305" s="209"/>
      <c r="N305" s="210"/>
      <c r="O305" s="210"/>
      <c r="P305" s="211">
        <f>SUM(P306:P310)</f>
        <v>0</v>
      </c>
      <c r="Q305" s="210"/>
      <c r="R305" s="211">
        <f>SUM(R306:R310)</f>
        <v>0</v>
      </c>
      <c r="S305" s="210"/>
      <c r="T305" s="212">
        <f>SUM(T306:T310)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13" t="s">
        <v>83</v>
      </c>
      <c r="AT305" s="214" t="s">
        <v>74</v>
      </c>
      <c r="AU305" s="214" t="s">
        <v>83</v>
      </c>
      <c r="AY305" s="213" t="s">
        <v>142</v>
      </c>
      <c r="BK305" s="215">
        <f>SUM(BK306:BK310)</f>
        <v>0</v>
      </c>
    </row>
    <row r="306" s="2" customFormat="1" ht="24.15" customHeight="1">
      <c r="A306" s="38"/>
      <c r="B306" s="39"/>
      <c r="C306" s="218" t="s">
        <v>371</v>
      </c>
      <c r="D306" s="218" t="s">
        <v>145</v>
      </c>
      <c r="E306" s="219" t="s">
        <v>372</v>
      </c>
      <c r="F306" s="220" t="s">
        <v>373</v>
      </c>
      <c r="G306" s="221" t="s">
        <v>281</v>
      </c>
      <c r="H306" s="222">
        <v>32.340000000000003</v>
      </c>
      <c r="I306" s="223"/>
      <c r="J306" s="222">
        <f>ROUND(I306*H306,2)</f>
        <v>0</v>
      </c>
      <c r="K306" s="220" t="s">
        <v>149</v>
      </c>
      <c r="L306" s="44"/>
      <c r="M306" s="224" t="s">
        <v>1</v>
      </c>
      <c r="N306" s="225" t="s">
        <v>41</v>
      </c>
      <c r="O306" s="91"/>
      <c r="P306" s="226">
        <f>O306*H306</f>
        <v>0</v>
      </c>
      <c r="Q306" s="226">
        <v>0</v>
      </c>
      <c r="R306" s="226">
        <f>Q306*H306</f>
        <v>0</v>
      </c>
      <c r="S306" s="226">
        <v>0</v>
      </c>
      <c r="T306" s="227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8" t="s">
        <v>150</v>
      </c>
      <c r="AT306" s="228" t="s">
        <v>145</v>
      </c>
      <c r="AU306" s="228" t="s">
        <v>151</v>
      </c>
      <c r="AY306" s="17" t="s">
        <v>142</v>
      </c>
      <c r="BE306" s="229">
        <f>IF(N306="základní",J306,0)</f>
        <v>0</v>
      </c>
      <c r="BF306" s="229">
        <f>IF(N306="snížená",J306,0)</f>
        <v>0</v>
      </c>
      <c r="BG306" s="229">
        <f>IF(N306="zákl. přenesená",J306,0)</f>
        <v>0</v>
      </c>
      <c r="BH306" s="229">
        <f>IF(N306="sníž. přenesená",J306,0)</f>
        <v>0</v>
      </c>
      <c r="BI306" s="229">
        <f>IF(N306="nulová",J306,0)</f>
        <v>0</v>
      </c>
      <c r="BJ306" s="17" t="s">
        <v>151</v>
      </c>
      <c r="BK306" s="229">
        <f>ROUND(I306*H306,2)</f>
        <v>0</v>
      </c>
      <c r="BL306" s="17" t="s">
        <v>150</v>
      </c>
      <c r="BM306" s="228" t="s">
        <v>374</v>
      </c>
    </row>
    <row r="307" s="2" customFormat="1" ht="24.15" customHeight="1">
      <c r="A307" s="38"/>
      <c r="B307" s="39"/>
      <c r="C307" s="218" t="s">
        <v>375</v>
      </c>
      <c r="D307" s="218" t="s">
        <v>145</v>
      </c>
      <c r="E307" s="219" t="s">
        <v>376</v>
      </c>
      <c r="F307" s="220" t="s">
        <v>377</v>
      </c>
      <c r="G307" s="221" t="s">
        <v>281</v>
      </c>
      <c r="H307" s="222">
        <v>32.340000000000003</v>
      </c>
      <c r="I307" s="223"/>
      <c r="J307" s="222">
        <f>ROUND(I307*H307,2)</f>
        <v>0</v>
      </c>
      <c r="K307" s="220" t="s">
        <v>149</v>
      </c>
      <c r="L307" s="44"/>
      <c r="M307" s="224" t="s">
        <v>1</v>
      </c>
      <c r="N307" s="225" t="s">
        <v>41</v>
      </c>
      <c r="O307" s="91"/>
      <c r="P307" s="226">
        <f>O307*H307</f>
        <v>0</v>
      </c>
      <c r="Q307" s="226">
        <v>0</v>
      </c>
      <c r="R307" s="226">
        <f>Q307*H307</f>
        <v>0</v>
      </c>
      <c r="S307" s="226">
        <v>0</v>
      </c>
      <c r="T307" s="227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8" t="s">
        <v>150</v>
      </c>
      <c r="AT307" s="228" t="s">
        <v>145</v>
      </c>
      <c r="AU307" s="228" t="s">
        <v>151</v>
      </c>
      <c r="AY307" s="17" t="s">
        <v>142</v>
      </c>
      <c r="BE307" s="229">
        <f>IF(N307="základní",J307,0)</f>
        <v>0</v>
      </c>
      <c r="BF307" s="229">
        <f>IF(N307="snížená",J307,0)</f>
        <v>0</v>
      </c>
      <c r="BG307" s="229">
        <f>IF(N307="zákl. přenesená",J307,0)</f>
        <v>0</v>
      </c>
      <c r="BH307" s="229">
        <f>IF(N307="sníž. přenesená",J307,0)</f>
        <v>0</v>
      </c>
      <c r="BI307" s="229">
        <f>IF(N307="nulová",J307,0)</f>
        <v>0</v>
      </c>
      <c r="BJ307" s="17" t="s">
        <v>151</v>
      </c>
      <c r="BK307" s="229">
        <f>ROUND(I307*H307,2)</f>
        <v>0</v>
      </c>
      <c r="BL307" s="17" t="s">
        <v>150</v>
      </c>
      <c r="BM307" s="228" t="s">
        <v>378</v>
      </c>
    </row>
    <row r="308" s="2" customFormat="1" ht="24.15" customHeight="1">
      <c r="A308" s="38"/>
      <c r="B308" s="39"/>
      <c r="C308" s="218" t="s">
        <v>379</v>
      </c>
      <c r="D308" s="218" t="s">
        <v>145</v>
      </c>
      <c r="E308" s="219" t="s">
        <v>380</v>
      </c>
      <c r="F308" s="220" t="s">
        <v>381</v>
      </c>
      <c r="G308" s="221" t="s">
        <v>281</v>
      </c>
      <c r="H308" s="222">
        <v>614.46000000000004</v>
      </c>
      <c r="I308" s="223"/>
      <c r="J308" s="222">
        <f>ROUND(I308*H308,2)</f>
        <v>0</v>
      </c>
      <c r="K308" s="220" t="s">
        <v>149</v>
      </c>
      <c r="L308" s="44"/>
      <c r="M308" s="224" t="s">
        <v>1</v>
      </c>
      <c r="N308" s="225" t="s">
        <v>41</v>
      </c>
      <c r="O308" s="91"/>
      <c r="P308" s="226">
        <f>O308*H308</f>
        <v>0</v>
      </c>
      <c r="Q308" s="226">
        <v>0</v>
      </c>
      <c r="R308" s="226">
        <f>Q308*H308</f>
        <v>0</v>
      </c>
      <c r="S308" s="226">
        <v>0</v>
      </c>
      <c r="T308" s="227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8" t="s">
        <v>150</v>
      </c>
      <c r="AT308" s="228" t="s">
        <v>145</v>
      </c>
      <c r="AU308" s="228" t="s">
        <v>151</v>
      </c>
      <c r="AY308" s="17" t="s">
        <v>142</v>
      </c>
      <c r="BE308" s="229">
        <f>IF(N308="základní",J308,0)</f>
        <v>0</v>
      </c>
      <c r="BF308" s="229">
        <f>IF(N308="snížená",J308,0)</f>
        <v>0</v>
      </c>
      <c r="BG308" s="229">
        <f>IF(N308="zákl. přenesená",J308,0)</f>
        <v>0</v>
      </c>
      <c r="BH308" s="229">
        <f>IF(N308="sníž. přenesená",J308,0)</f>
        <v>0</v>
      </c>
      <c r="BI308" s="229">
        <f>IF(N308="nulová",J308,0)</f>
        <v>0</v>
      </c>
      <c r="BJ308" s="17" t="s">
        <v>151</v>
      </c>
      <c r="BK308" s="229">
        <f>ROUND(I308*H308,2)</f>
        <v>0</v>
      </c>
      <c r="BL308" s="17" t="s">
        <v>150</v>
      </c>
      <c r="BM308" s="228" t="s">
        <v>382</v>
      </c>
    </row>
    <row r="309" s="14" customFormat="1">
      <c r="A309" s="14"/>
      <c r="B309" s="241"/>
      <c r="C309" s="242"/>
      <c r="D309" s="232" t="s">
        <v>153</v>
      </c>
      <c r="E309" s="243" t="s">
        <v>1</v>
      </c>
      <c r="F309" s="244" t="s">
        <v>383</v>
      </c>
      <c r="G309" s="242"/>
      <c r="H309" s="245">
        <v>614.46000000000004</v>
      </c>
      <c r="I309" s="246"/>
      <c r="J309" s="242"/>
      <c r="K309" s="242"/>
      <c r="L309" s="247"/>
      <c r="M309" s="248"/>
      <c r="N309" s="249"/>
      <c r="O309" s="249"/>
      <c r="P309" s="249"/>
      <c r="Q309" s="249"/>
      <c r="R309" s="249"/>
      <c r="S309" s="249"/>
      <c r="T309" s="250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1" t="s">
        <v>153</v>
      </c>
      <c r="AU309" s="251" t="s">
        <v>151</v>
      </c>
      <c r="AV309" s="14" t="s">
        <v>151</v>
      </c>
      <c r="AW309" s="14" t="s">
        <v>31</v>
      </c>
      <c r="AX309" s="14" t="s">
        <v>83</v>
      </c>
      <c r="AY309" s="251" t="s">
        <v>142</v>
      </c>
    </row>
    <row r="310" s="2" customFormat="1" ht="33" customHeight="1">
      <c r="A310" s="38"/>
      <c r="B310" s="39"/>
      <c r="C310" s="218" t="s">
        <v>194</v>
      </c>
      <c r="D310" s="218" t="s">
        <v>145</v>
      </c>
      <c r="E310" s="219" t="s">
        <v>384</v>
      </c>
      <c r="F310" s="220" t="s">
        <v>385</v>
      </c>
      <c r="G310" s="221" t="s">
        <v>281</v>
      </c>
      <c r="H310" s="222">
        <v>32.340000000000003</v>
      </c>
      <c r="I310" s="223"/>
      <c r="J310" s="222">
        <f>ROUND(I310*H310,2)</f>
        <v>0</v>
      </c>
      <c r="K310" s="220" t="s">
        <v>149</v>
      </c>
      <c r="L310" s="44"/>
      <c r="M310" s="224" t="s">
        <v>1</v>
      </c>
      <c r="N310" s="225" t="s">
        <v>41</v>
      </c>
      <c r="O310" s="91"/>
      <c r="P310" s="226">
        <f>O310*H310</f>
        <v>0</v>
      </c>
      <c r="Q310" s="226">
        <v>0</v>
      </c>
      <c r="R310" s="226">
        <f>Q310*H310</f>
        <v>0</v>
      </c>
      <c r="S310" s="226">
        <v>0</v>
      </c>
      <c r="T310" s="227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8" t="s">
        <v>150</v>
      </c>
      <c r="AT310" s="228" t="s">
        <v>145</v>
      </c>
      <c r="AU310" s="228" t="s">
        <v>151</v>
      </c>
      <c r="AY310" s="17" t="s">
        <v>142</v>
      </c>
      <c r="BE310" s="229">
        <f>IF(N310="základní",J310,0)</f>
        <v>0</v>
      </c>
      <c r="BF310" s="229">
        <f>IF(N310="snížená",J310,0)</f>
        <v>0</v>
      </c>
      <c r="BG310" s="229">
        <f>IF(N310="zákl. přenesená",J310,0)</f>
        <v>0</v>
      </c>
      <c r="BH310" s="229">
        <f>IF(N310="sníž. přenesená",J310,0)</f>
        <v>0</v>
      </c>
      <c r="BI310" s="229">
        <f>IF(N310="nulová",J310,0)</f>
        <v>0</v>
      </c>
      <c r="BJ310" s="17" t="s">
        <v>151</v>
      </c>
      <c r="BK310" s="229">
        <f>ROUND(I310*H310,2)</f>
        <v>0</v>
      </c>
      <c r="BL310" s="17" t="s">
        <v>150</v>
      </c>
      <c r="BM310" s="228" t="s">
        <v>386</v>
      </c>
    </row>
    <row r="311" s="12" customFormat="1" ht="22.8" customHeight="1">
      <c r="A311" s="12"/>
      <c r="B311" s="202"/>
      <c r="C311" s="203"/>
      <c r="D311" s="204" t="s">
        <v>74</v>
      </c>
      <c r="E311" s="216" t="s">
        <v>387</v>
      </c>
      <c r="F311" s="216" t="s">
        <v>388</v>
      </c>
      <c r="G311" s="203"/>
      <c r="H311" s="203"/>
      <c r="I311" s="206"/>
      <c r="J311" s="217">
        <f>BK311</f>
        <v>0</v>
      </c>
      <c r="K311" s="203"/>
      <c r="L311" s="208"/>
      <c r="M311" s="209"/>
      <c r="N311" s="210"/>
      <c r="O311" s="210"/>
      <c r="P311" s="211">
        <f>P312</f>
        <v>0</v>
      </c>
      <c r="Q311" s="210"/>
      <c r="R311" s="211">
        <f>R312</f>
        <v>0</v>
      </c>
      <c r="S311" s="210"/>
      <c r="T311" s="212">
        <f>T312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13" t="s">
        <v>83</v>
      </c>
      <c r="AT311" s="214" t="s">
        <v>74</v>
      </c>
      <c r="AU311" s="214" t="s">
        <v>83</v>
      </c>
      <c r="AY311" s="213" t="s">
        <v>142</v>
      </c>
      <c r="BK311" s="215">
        <f>BK312</f>
        <v>0</v>
      </c>
    </row>
    <row r="312" s="2" customFormat="1" ht="21.75" customHeight="1">
      <c r="A312" s="38"/>
      <c r="B312" s="39"/>
      <c r="C312" s="218" t="s">
        <v>389</v>
      </c>
      <c r="D312" s="218" t="s">
        <v>145</v>
      </c>
      <c r="E312" s="219" t="s">
        <v>390</v>
      </c>
      <c r="F312" s="220" t="s">
        <v>391</v>
      </c>
      <c r="G312" s="221" t="s">
        <v>281</v>
      </c>
      <c r="H312" s="222">
        <v>11.1</v>
      </c>
      <c r="I312" s="223"/>
      <c r="J312" s="222">
        <f>ROUND(I312*H312,2)</f>
        <v>0</v>
      </c>
      <c r="K312" s="220" t="s">
        <v>149</v>
      </c>
      <c r="L312" s="44"/>
      <c r="M312" s="224" t="s">
        <v>1</v>
      </c>
      <c r="N312" s="225" t="s">
        <v>41</v>
      </c>
      <c r="O312" s="91"/>
      <c r="P312" s="226">
        <f>O312*H312</f>
        <v>0</v>
      </c>
      <c r="Q312" s="226">
        <v>0</v>
      </c>
      <c r="R312" s="226">
        <f>Q312*H312</f>
        <v>0</v>
      </c>
      <c r="S312" s="226">
        <v>0</v>
      </c>
      <c r="T312" s="227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8" t="s">
        <v>150</v>
      </c>
      <c r="AT312" s="228" t="s">
        <v>145</v>
      </c>
      <c r="AU312" s="228" t="s">
        <v>151</v>
      </c>
      <c r="AY312" s="17" t="s">
        <v>142</v>
      </c>
      <c r="BE312" s="229">
        <f>IF(N312="základní",J312,0)</f>
        <v>0</v>
      </c>
      <c r="BF312" s="229">
        <f>IF(N312="snížená",J312,0)</f>
        <v>0</v>
      </c>
      <c r="BG312" s="229">
        <f>IF(N312="zákl. přenesená",J312,0)</f>
        <v>0</v>
      </c>
      <c r="BH312" s="229">
        <f>IF(N312="sníž. přenesená",J312,0)</f>
        <v>0</v>
      </c>
      <c r="BI312" s="229">
        <f>IF(N312="nulová",J312,0)</f>
        <v>0</v>
      </c>
      <c r="BJ312" s="17" t="s">
        <v>151</v>
      </c>
      <c r="BK312" s="229">
        <f>ROUND(I312*H312,2)</f>
        <v>0</v>
      </c>
      <c r="BL312" s="17" t="s">
        <v>150</v>
      </c>
      <c r="BM312" s="228" t="s">
        <v>392</v>
      </c>
    </row>
    <row r="313" s="12" customFormat="1" ht="25.92" customHeight="1">
      <c r="A313" s="12"/>
      <c r="B313" s="202"/>
      <c r="C313" s="203"/>
      <c r="D313" s="204" t="s">
        <v>74</v>
      </c>
      <c r="E313" s="205" t="s">
        <v>393</v>
      </c>
      <c r="F313" s="205" t="s">
        <v>394</v>
      </c>
      <c r="G313" s="203"/>
      <c r="H313" s="203"/>
      <c r="I313" s="206"/>
      <c r="J313" s="207">
        <f>BK313</f>
        <v>0</v>
      </c>
      <c r="K313" s="203"/>
      <c r="L313" s="208"/>
      <c r="M313" s="209"/>
      <c r="N313" s="210"/>
      <c r="O313" s="210"/>
      <c r="P313" s="211">
        <f>P314+P321+P431+P531+P715+P720+P898+P913+P927+P937</f>
        <v>0</v>
      </c>
      <c r="Q313" s="210"/>
      <c r="R313" s="211">
        <f>R314+R321+R431+R531+R715+R720+R898+R913+R927+R937</f>
        <v>48.734963900000004</v>
      </c>
      <c r="S313" s="210"/>
      <c r="T313" s="212">
        <f>T314+T321+T431+T531+T715+T720+T898+T913+T927+T937</f>
        <v>19.380595599999999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13" t="s">
        <v>151</v>
      </c>
      <c r="AT313" s="214" t="s">
        <v>74</v>
      </c>
      <c r="AU313" s="214" t="s">
        <v>75</v>
      </c>
      <c r="AY313" s="213" t="s">
        <v>142</v>
      </c>
      <c r="BK313" s="215">
        <f>BK314+BK321+BK431+BK531+BK715+BK720+BK898+BK913+BK927+BK937</f>
        <v>0</v>
      </c>
    </row>
    <row r="314" s="12" customFormat="1" ht="22.8" customHeight="1">
      <c r="A314" s="12"/>
      <c r="B314" s="202"/>
      <c r="C314" s="203"/>
      <c r="D314" s="204" t="s">
        <v>74</v>
      </c>
      <c r="E314" s="216" t="s">
        <v>395</v>
      </c>
      <c r="F314" s="216" t="s">
        <v>396</v>
      </c>
      <c r="G314" s="203"/>
      <c r="H314" s="203"/>
      <c r="I314" s="206"/>
      <c r="J314" s="217">
        <f>BK314</f>
        <v>0</v>
      </c>
      <c r="K314" s="203"/>
      <c r="L314" s="208"/>
      <c r="M314" s="209"/>
      <c r="N314" s="210"/>
      <c r="O314" s="210"/>
      <c r="P314" s="211">
        <f>SUM(P315:P320)</f>
        <v>0</v>
      </c>
      <c r="Q314" s="210"/>
      <c r="R314" s="211">
        <f>SUM(R315:R320)</f>
        <v>0.066040000000000001</v>
      </c>
      <c r="S314" s="210"/>
      <c r="T314" s="212">
        <f>SUM(T315:T320)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13" t="s">
        <v>151</v>
      </c>
      <c r="AT314" s="214" t="s">
        <v>74</v>
      </c>
      <c r="AU314" s="214" t="s">
        <v>83</v>
      </c>
      <c r="AY314" s="213" t="s">
        <v>142</v>
      </c>
      <c r="BK314" s="215">
        <f>SUM(BK315:BK320)</f>
        <v>0</v>
      </c>
    </row>
    <row r="315" s="2" customFormat="1" ht="33" customHeight="1">
      <c r="A315" s="38"/>
      <c r="B315" s="39"/>
      <c r="C315" s="218" t="s">
        <v>397</v>
      </c>
      <c r="D315" s="218" t="s">
        <v>145</v>
      </c>
      <c r="E315" s="219" t="s">
        <v>398</v>
      </c>
      <c r="F315" s="220" t="s">
        <v>399</v>
      </c>
      <c r="G315" s="221" t="s">
        <v>148</v>
      </c>
      <c r="H315" s="222">
        <v>13</v>
      </c>
      <c r="I315" s="223"/>
      <c r="J315" s="222">
        <f>ROUND(I315*H315,2)</f>
        <v>0</v>
      </c>
      <c r="K315" s="220" t="s">
        <v>149</v>
      </c>
      <c r="L315" s="44"/>
      <c r="M315" s="224" t="s">
        <v>1</v>
      </c>
      <c r="N315" s="225" t="s">
        <v>41</v>
      </c>
      <c r="O315" s="91"/>
      <c r="P315" s="226">
        <f>O315*H315</f>
        <v>0</v>
      </c>
      <c r="Q315" s="226">
        <v>0.00058</v>
      </c>
      <c r="R315" s="226">
        <f>Q315*H315</f>
        <v>0.0075399999999999998</v>
      </c>
      <c r="S315" s="226">
        <v>0</v>
      </c>
      <c r="T315" s="227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8" t="s">
        <v>210</v>
      </c>
      <c r="AT315" s="228" t="s">
        <v>145</v>
      </c>
      <c r="AU315" s="228" t="s">
        <v>151</v>
      </c>
      <c r="AY315" s="17" t="s">
        <v>142</v>
      </c>
      <c r="BE315" s="229">
        <f>IF(N315="základní",J315,0)</f>
        <v>0</v>
      </c>
      <c r="BF315" s="229">
        <f>IF(N315="snížená",J315,0)</f>
        <v>0</v>
      </c>
      <c r="BG315" s="229">
        <f>IF(N315="zákl. přenesená",J315,0)</f>
        <v>0</v>
      </c>
      <c r="BH315" s="229">
        <f>IF(N315="sníž. přenesená",J315,0)</f>
        <v>0</v>
      </c>
      <c r="BI315" s="229">
        <f>IF(N315="nulová",J315,0)</f>
        <v>0</v>
      </c>
      <c r="BJ315" s="17" t="s">
        <v>151</v>
      </c>
      <c r="BK315" s="229">
        <f>ROUND(I315*H315,2)</f>
        <v>0</v>
      </c>
      <c r="BL315" s="17" t="s">
        <v>210</v>
      </c>
      <c r="BM315" s="228" t="s">
        <v>400</v>
      </c>
    </row>
    <row r="316" s="13" customFormat="1">
      <c r="A316" s="13"/>
      <c r="B316" s="230"/>
      <c r="C316" s="231"/>
      <c r="D316" s="232" t="s">
        <v>153</v>
      </c>
      <c r="E316" s="233" t="s">
        <v>1</v>
      </c>
      <c r="F316" s="234" t="s">
        <v>261</v>
      </c>
      <c r="G316" s="231"/>
      <c r="H316" s="233" t="s">
        <v>1</v>
      </c>
      <c r="I316" s="235"/>
      <c r="J316" s="231"/>
      <c r="K316" s="231"/>
      <c r="L316" s="236"/>
      <c r="M316" s="237"/>
      <c r="N316" s="238"/>
      <c r="O316" s="238"/>
      <c r="P316" s="238"/>
      <c r="Q316" s="238"/>
      <c r="R316" s="238"/>
      <c r="S316" s="238"/>
      <c r="T316" s="239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0" t="s">
        <v>153</v>
      </c>
      <c r="AU316" s="240" t="s">
        <v>151</v>
      </c>
      <c r="AV316" s="13" t="s">
        <v>83</v>
      </c>
      <c r="AW316" s="13" t="s">
        <v>31</v>
      </c>
      <c r="AX316" s="13" t="s">
        <v>75</v>
      </c>
      <c r="AY316" s="240" t="s">
        <v>142</v>
      </c>
    </row>
    <row r="317" s="14" customFormat="1">
      <c r="A317" s="14"/>
      <c r="B317" s="241"/>
      <c r="C317" s="242"/>
      <c r="D317" s="232" t="s">
        <v>153</v>
      </c>
      <c r="E317" s="243" t="s">
        <v>1</v>
      </c>
      <c r="F317" s="244" t="s">
        <v>245</v>
      </c>
      <c r="G317" s="242"/>
      <c r="H317" s="245">
        <v>13</v>
      </c>
      <c r="I317" s="246"/>
      <c r="J317" s="242"/>
      <c r="K317" s="242"/>
      <c r="L317" s="247"/>
      <c r="M317" s="248"/>
      <c r="N317" s="249"/>
      <c r="O317" s="249"/>
      <c r="P317" s="249"/>
      <c r="Q317" s="249"/>
      <c r="R317" s="249"/>
      <c r="S317" s="249"/>
      <c r="T317" s="250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1" t="s">
        <v>153</v>
      </c>
      <c r="AU317" s="251" t="s">
        <v>151</v>
      </c>
      <c r="AV317" s="14" t="s">
        <v>151</v>
      </c>
      <c r="AW317" s="14" t="s">
        <v>31</v>
      </c>
      <c r="AX317" s="14" t="s">
        <v>83</v>
      </c>
      <c r="AY317" s="251" t="s">
        <v>142</v>
      </c>
    </row>
    <row r="318" s="2" customFormat="1" ht="33" customHeight="1">
      <c r="A318" s="38"/>
      <c r="B318" s="39"/>
      <c r="C318" s="218" t="s">
        <v>401</v>
      </c>
      <c r="D318" s="218" t="s">
        <v>145</v>
      </c>
      <c r="E318" s="219" t="s">
        <v>402</v>
      </c>
      <c r="F318" s="220" t="s">
        <v>403</v>
      </c>
      <c r="G318" s="221" t="s">
        <v>148</v>
      </c>
      <c r="H318" s="222">
        <v>13</v>
      </c>
      <c r="I318" s="223"/>
      <c r="J318" s="222">
        <f>ROUND(I318*H318,2)</f>
        <v>0</v>
      </c>
      <c r="K318" s="220" t="s">
        <v>149</v>
      </c>
      <c r="L318" s="44"/>
      <c r="M318" s="224" t="s">
        <v>1</v>
      </c>
      <c r="N318" s="225" t="s">
        <v>41</v>
      </c>
      <c r="O318" s="91"/>
      <c r="P318" s="226">
        <f>O318*H318</f>
        <v>0</v>
      </c>
      <c r="Q318" s="226">
        <v>0.0044999999999999997</v>
      </c>
      <c r="R318" s="226">
        <f>Q318*H318</f>
        <v>0.058499999999999996</v>
      </c>
      <c r="S318" s="226">
        <v>0</v>
      </c>
      <c r="T318" s="227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8" t="s">
        <v>210</v>
      </c>
      <c r="AT318" s="228" t="s">
        <v>145</v>
      </c>
      <c r="AU318" s="228" t="s">
        <v>151</v>
      </c>
      <c r="AY318" s="17" t="s">
        <v>142</v>
      </c>
      <c r="BE318" s="229">
        <f>IF(N318="základní",J318,0)</f>
        <v>0</v>
      </c>
      <c r="BF318" s="229">
        <f>IF(N318="snížená",J318,0)</f>
        <v>0</v>
      </c>
      <c r="BG318" s="229">
        <f>IF(N318="zákl. přenesená",J318,0)</f>
        <v>0</v>
      </c>
      <c r="BH318" s="229">
        <f>IF(N318="sníž. přenesená",J318,0)</f>
        <v>0</v>
      </c>
      <c r="BI318" s="229">
        <f>IF(N318="nulová",J318,0)</f>
        <v>0</v>
      </c>
      <c r="BJ318" s="17" t="s">
        <v>151</v>
      </c>
      <c r="BK318" s="229">
        <f>ROUND(I318*H318,2)</f>
        <v>0</v>
      </c>
      <c r="BL318" s="17" t="s">
        <v>210</v>
      </c>
      <c r="BM318" s="228" t="s">
        <v>404</v>
      </c>
    </row>
    <row r="319" s="13" customFormat="1">
      <c r="A319" s="13"/>
      <c r="B319" s="230"/>
      <c r="C319" s="231"/>
      <c r="D319" s="232" t="s">
        <v>153</v>
      </c>
      <c r="E319" s="233" t="s">
        <v>1</v>
      </c>
      <c r="F319" s="234" t="s">
        <v>261</v>
      </c>
      <c r="G319" s="231"/>
      <c r="H319" s="233" t="s">
        <v>1</v>
      </c>
      <c r="I319" s="235"/>
      <c r="J319" s="231"/>
      <c r="K319" s="231"/>
      <c r="L319" s="236"/>
      <c r="M319" s="237"/>
      <c r="N319" s="238"/>
      <c r="O319" s="238"/>
      <c r="P319" s="238"/>
      <c r="Q319" s="238"/>
      <c r="R319" s="238"/>
      <c r="S319" s="238"/>
      <c r="T319" s="239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0" t="s">
        <v>153</v>
      </c>
      <c r="AU319" s="240" t="s">
        <v>151</v>
      </c>
      <c r="AV319" s="13" t="s">
        <v>83</v>
      </c>
      <c r="AW319" s="13" t="s">
        <v>31</v>
      </c>
      <c r="AX319" s="13" t="s">
        <v>75</v>
      </c>
      <c r="AY319" s="240" t="s">
        <v>142</v>
      </c>
    </row>
    <row r="320" s="14" customFormat="1">
      <c r="A320" s="14"/>
      <c r="B320" s="241"/>
      <c r="C320" s="242"/>
      <c r="D320" s="232" t="s">
        <v>153</v>
      </c>
      <c r="E320" s="243" t="s">
        <v>1</v>
      </c>
      <c r="F320" s="244" t="s">
        <v>245</v>
      </c>
      <c r="G320" s="242"/>
      <c r="H320" s="245">
        <v>13</v>
      </c>
      <c r="I320" s="246"/>
      <c r="J320" s="242"/>
      <c r="K320" s="242"/>
      <c r="L320" s="247"/>
      <c r="M320" s="248"/>
      <c r="N320" s="249"/>
      <c r="O320" s="249"/>
      <c r="P320" s="249"/>
      <c r="Q320" s="249"/>
      <c r="R320" s="249"/>
      <c r="S320" s="249"/>
      <c r="T320" s="25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1" t="s">
        <v>153</v>
      </c>
      <c r="AU320" s="251" t="s">
        <v>151</v>
      </c>
      <c r="AV320" s="14" t="s">
        <v>151</v>
      </c>
      <c r="AW320" s="14" t="s">
        <v>31</v>
      </c>
      <c r="AX320" s="14" t="s">
        <v>83</v>
      </c>
      <c r="AY320" s="251" t="s">
        <v>142</v>
      </c>
    </row>
    <row r="321" s="12" customFormat="1" ht="22.8" customHeight="1">
      <c r="A321" s="12"/>
      <c r="B321" s="202"/>
      <c r="C321" s="203"/>
      <c r="D321" s="204" t="s">
        <v>74</v>
      </c>
      <c r="E321" s="216" t="s">
        <v>405</v>
      </c>
      <c r="F321" s="216" t="s">
        <v>406</v>
      </c>
      <c r="G321" s="203"/>
      <c r="H321" s="203"/>
      <c r="I321" s="206"/>
      <c r="J321" s="217">
        <f>BK321</f>
        <v>0</v>
      </c>
      <c r="K321" s="203"/>
      <c r="L321" s="208"/>
      <c r="M321" s="209"/>
      <c r="N321" s="210"/>
      <c r="O321" s="210"/>
      <c r="P321" s="211">
        <f>SUM(P322:P430)</f>
        <v>0</v>
      </c>
      <c r="Q321" s="210"/>
      <c r="R321" s="211">
        <f>SUM(R322:R430)</f>
        <v>3.0799659999999993</v>
      </c>
      <c r="S321" s="210"/>
      <c r="T321" s="212">
        <f>SUM(T322:T430)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13" t="s">
        <v>151</v>
      </c>
      <c r="AT321" s="214" t="s">
        <v>74</v>
      </c>
      <c r="AU321" s="214" t="s">
        <v>83</v>
      </c>
      <c r="AY321" s="213" t="s">
        <v>142</v>
      </c>
      <c r="BK321" s="215">
        <f>SUM(BK322:BK430)</f>
        <v>0</v>
      </c>
    </row>
    <row r="322" s="2" customFormat="1" ht="24.15" customHeight="1">
      <c r="A322" s="38"/>
      <c r="B322" s="39"/>
      <c r="C322" s="218" t="s">
        <v>407</v>
      </c>
      <c r="D322" s="218" t="s">
        <v>145</v>
      </c>
      <c r="E322" s="219" t="s">
        <v>408</v>
      </c>
      <c r="F322" s="220" t="s">
        <v>409</v>
      </c>
      <c r="G322" s="221" t="s">
        <v>148</v>
      </c>
      <c r="H322" s="222">
        <v>923</v>
      </c>
      <c r="I322" s="223"/>
      <c r="J322" s="222">
        <f>ROUND(I322*H322,2)</f>
        <v>0</v>
      </c>
      <c r="K322" s="220" t="s">
        <v>1</v>
      </c>
      <c r="L322" s="44"/>
      <c r="M322" s="224" t="s">
        <v>1</v>
      </c>
      <c r="N322" s="225" t="s">
        <v>41</v>
      </c>
      <c r="O322" s="91"/>
      <c r="P322" s="226">
        <f>O322*H322</f>
        <v>0</v>
      </c>
      <c r="Q322" s="226">
        <v>0</v>
      </c>
      <c r="R322" s="226">
        <f>Q322*H322</f>
        <v>0</v>
      </c>
      <c r="S322" s="226">
        <v>0</v>
      </c>
      <c r="T322" s="227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8" t="s">
        <v>210</v>
      </c>
      <c r="AT322" s="228" t="s">
        <v>145</v>
      </c>
      <c r="AU322" s="228" t="s">
        <v>151</v>
      </c>
      <c r="AY322" s="17" t="s">
        <v>142</v>
      </c>
      <c r="BE322" s="229">
        <f>IF(N322="základní",J322,0)</f>
        <v>0</v>
      </c>
      <c r="BF322" s="229">
        <f>IF(N322="snížená",J322,0)</f>
        <v>0</v>
      </c>
      <c r="BG322" s="229">
        <f>IF(N322="zákl. přenesená",J322,0)</f>
        <v>0</v>
      </c>
      <c r="BH322" s="229">
        <f>IF(N322="sníž. přenesená",J322,0)</f>
        <v>0</v>
      </c>
      <c r="BI322" s="229">
        <f>IF(N322="nulová",J322,0)</f>
        <v>0</v>
      </c>
      <c r="BJ322" s="17" t="s">
        <v>151</v>
      </c>
      <c r="BK322" s="229">
        <f>ROUND(I322*H322,2)</f>
        <v>0</v>
      </c>
      <c r="BL322" s="17" t="s">
        <v>210</v>
      </c>
      <c r="BM322" s="228" t="s">
        <v>410</v>
      </c>
    </row>
    <row r="323" s="13" customFormat="1">
      <c r="A323" s="13"/>
      <c r="B323" s="230"/>
      <c r="C323" s="231"/>
      <c r="D323" s="232" t="s">
        <v>153</v>
      </c>
      <c r="E323" s="233" t="s">
        <v>1</v>
      </c>
      <c r="F323" s="234" t="s">
        <v>411</v>
      </c>
      <c r="G323" s="231"/>
      <c r="H323" s="233" t="s">
        <v>1</v>
      </c>
      <c r="I323" s="235"/>
      <c r="J323" s="231"/>
      <c r="K323" s="231"/>
      <c r="L323" s="236"/>
      <c r="M323" s="237"/>
      <c r="N323" s="238"/>
      <c r="O323" s="238"/>
      <c r="P323" s="238"/>
      <c r="Q323" s="238"/>
      <c r="R323" s="238"/>
      <c r="S323" s="238"/>
      <c r="T323" s="239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0" t="s">
        <v>153</v>
      </c>
      <c r="AU323" s="240" t="s">
        <v>151</v>
      </c>
      <c r="AV323" s="13" t="s">
        <v>83</v>
      </c>
      <c r="AW323" s="13" t="s">
        <v>31</v>
      </c>
      <c r="AX323" s="13" t="s">
        <v>75</v>
      </c>
      <c r="AY323" s="240" t="s">
        <v>142</v>
      </c>
    </row>
    <row r="324" s="13" customFormat="1">
      <c r="A324" s="13"/>
      <c r="B324" s="230"/>
      <c r="C324" s="231"/>
      <c r="D324" s="232" t="s">
        <v>153</v>
      </c>
      <c r="E324" s="233" t="s">
        <v>1</v>
      </c>
      <c r="F324" s="234" t="s">
        <v>412</v>
      </c>
      <c r="G324" s="231"/>
      <c r="H324" s="233" t="s">
        <v>1</v>
      </c>
      <c r="I324" s="235"/>
      <c r="J324" s="231"/>
      <c r="K324" s="231"/>
      <c r="L324" s="236"/>
      <c r="M324" s="237"/>
      <c r="N324" s="238"/>
      <c r="O324" s="238"/>
      <c r="P324" s="238"/>
      <c r="Q324" s="238"/>
      <c r="R324" s="238"/>
      <c r="S324" s="238"/>
      <c r="T324" s="239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0" t="s">
        <v>153</v>
      </c>
      <c r="AU324" s="240" t="s">
        <v>151</v>
      </c>
      <c r="AV324" s="13" t="s">
        <v>83</v>
      </c>
      <c r="AW324" s="13" t="s">
        <v>31</v>
      </c>
      <c r="AX324" s="13" t="s">
        <v>75</v>
      </c>
      <c r="AY324" s="240" t="s">
        <v>142</v>
      </c>
    </row>
    <row r="325" s="14" customFormat="1">
      <c r="A325" s="14"/>
      <c r="B325" s="241"/>
      <c r="C325" s="242"/>
      <c r="D325" s="232" t="s">
        <v>153</v>
      </c>
      <c r="E325" s="243" t="s">
        <v>1</v>
      </c>
      <c r="F325" s="244" t="s">
        <v>413</v>
      </c>
      <c r="G325" s="242"/>
      <c r="H325" s="245">
        <v>710</v>
      </c>
      <c r="I325" s="246"/>
      <c r="J325" s="242"/>
      <c r="K325" s="242"/>
      <c r="L325" s="247"/>
      <c r="M325" s="248"/>
      <c r="N325" s="249"/>
      <c r="O325" s="249"/>
      <c r="P325" s="249"/>
      <c r="Q325" s="249"/>
      <c r="R325" s="249"/>
      <c r="S325" s="249"/>
      <c r="T325" s="250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1" t="s">
        <v>153</v>
      </c>
      <c r="AU325" s="251" t="s">
        <v>151</v>
      </c>
      <c r="AV325" s="14" t="s">
        <v>151</v>
      </c>
      <c r="AW325" s="14" t="s">
        <v>31</v>
      </c>
      <c r="AX325" s="14" t="s">
        <v>75</v>
      </c>
      <c r="AY325" s="251" t="s">
        <v>142</v>
      </c>
    </row>
    <row r="326" s="13" customFormat="1">
      <c r="A326" s="13"/>
      <c r="B326" s="230"/>
      <c r="C326" s="231"/>
      <c r="D326" s="232" t="s">
        <v>153</v>
      </c>
      <c r="E326" s="233" t="s">
        <v>1</v>
      </c>
      <c r="F326" s="234" t="s">
        <v>414</v>
      </c>
      <c r="G326" s="231"/>
      <c r="H326" s="233" t="s">
        <v>1</v>
      </c>
      <c r="I326" s="235"/>
      <c r="J326" s="231"/>
      <c r="K326" s="231"/>
      <c r="L326" s="236"/>
      <c r="M326" s="237"/>
      <c r="N326" s="238"/>
      <c r="O326" s="238"/>
      <c r="P326" s="238"/>
      <c r="Q326" s="238"/>
      <c r="R326" s="238"/>
      <c r="S326" s="238"/>
      <c r="T326" s="239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0" t="s">
        <v>153</v>
      </c>
      <c r="AU326" s="240" t="s">
        <v>151</v>
      </c>
      <c r="AV326" s="13" t="s">
        <v>83</v>
      </c>
      <c r="AW326" s="13" t="s">
        <v>31</v>
      </c>
      <c r="AX326" s="13" t="s">
        <v>75</v>
      </c>
      <c r="AY326" s="240" t="s">
        <v>142</v>
      </c>
    </row>
    <row r="327" s="14" customFormat="1">
      <c r="A327" s="14"/>
      <c r="B327" s="241"/>
      <c r="C327" s="242"/>
      <c r="D327" s="232" t="s">
        <v>153</v>
      </c>
      <c r="E327" s="243" t="s">
        <v>1</v>
      </c>
      <c r="F327" s="244" t="s">
        <v>415</v>
      </c>
      <c r="G327" s="242"/>
      <c r="H327" s="245">
        <v>94</v>
      </c>
      <c r="I327" s="246"/>
      <c r="J327" s="242"/>
      <c r="K327" s="242"/>
      <c r="L327" s="247"/>
      <c r="M327" s="248"/>
      <c r="N327" s="249"/>
      <c r="O327" s="249"/>
      <c r="P327" s="249"/>
      <c r="Q327" s="249"/>
      <c r="R327" s="249"/>
      <c r="S327" s="249"/>
      <c r="T327" s="250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1" t="s">
        <v>153</v>
      </c>
      <c r="AU327" s="251" t="s">
        <v>151</v>
      </c>
      <c r="AV327" s="14" t="s">
        <v>151</v>
      </c>
      <c r="AW327" s="14" t="s">
        <v>31</v>
      </c>
      <c r="AX327" s="14" t="s">
        <v>75</v>
      </c>
      <c r="AY327" s="251" t="s">
        <v>142</v>
      </c>
    </row>
    <row r="328" s="13" customFormat="1">
      <c r="A328" s="13"/>
      <c r="B328" s="230"/>
      <c r="C328" s="231"/>
      <c r="D328" s="232" t="s">
        <v>153</v>
      </c>
      <c r="E328" s="233" t="s">
        <v>1</v>
      </c>
      <c r="F328" s="234" t="s">
        <v>416</v>
      </c>
      <c r="G328" s="231"/>
      <c r="H328" s="233" t="s">
        <v>1</v>
      </c>
      <c r="I328" s="235"/>
      <c r="J328" s="231"/>
      <c r="K328" s="231"/>
      <c r="L328" s="236"/>
      <c r="M328" s="237"/>
      <c r="N328" s="238"/>
      <c r="O328" s="238"/>
      <c r="P328" s="238"/>
      <c r="Q328" s="238"/>
      <c r="R328" s="238"/>
      <c r="S328" s="238"/>
      <c r="T328" s="239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0" t="s">
        <v>153</v>
      </c>
      <c r="AU328" s="240" t="s">
        <v>151</v>
      </c>
      <c r="AV328" s="13" t="s">
        <v>83</v>
      </c>
      <c r="AW328" s="13" t="s">
        <v>31</v>
      </c>
      <c r="AX328" s="13" t="s">
        <v>75</v>
      </c>
      <c r="AY328" s="240" t="s">
        <v>142</v>
      </c>
    </row>
    <row r="329" s="14" customFormat="1">
      <c r="A329" s="14"/>
      <c r="B329" s="241"/>
      <c r="C329" s="242"/>
      <c r="D329" s="232" t="s">
        <v>153</v>
      </c>
      <c r="E329" s="243" t="s">
        <v>1</v>
      </c>
      <c r="F329" s="244" t="s">
        <v>363</v>
      </c>
      <c r="G329" s="242"/>
      <c r="H329" s="245">
        <v>34</v>
      </c>
      <c r="I329" s="246"/>
      <c r="J329" s="242"/>
      <c r="K329" s="242"/>
      <c r="L329" s="247"/>
      <c r="M329" s="248"/>
      <c r="N329" s="249"/>
      <c r="O329" s="249"/>
      <c r="P329" s="249"/>
      <c r="Q329" s="249"/>
      <c r="R329" s="249"/>
      <c r="S329" s="249"/>
      <c r="T329" s="250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1" t="s">
        <v>153</v>
      </c>
      <c r="AU329" s="251" t="s">
        <v>151</v>
      </c>
      <c r="AV329" s="14" t="s">
        <v>151</v>
      </c>
      <c r="AW329" s="14" t="s">
        <v>31</v>
      </c>
      <c r="AX329" s="14" t="s">
        <v>75</v>
      </c>
      <c r="AY329" s="251" t="s">
        <v>142</v>
      </c>
    </row>
    <row r="330" s="13" customFormat="1">
      <c r="A330" s="13"/>
      <c r="B330" s="230"/>
      <c r="C330" s="231"/>
      <c r="D330" s="232" t="s">
        <v>153</v>
      </c>
      <c r="E330" s="233" t="s">
        <v>1</v>
      </c>
      <c r="F330" s="234" t="s">
        <v>417</v>
      </c>
      <c r="G330" s="231"/>
      <c r="H330" s="233" t="s">
        <v>1</v>
      </c>
      <c r="I330" s="235"/>
      <c r="J330" s="231"/>
      <c r="K330" s="231"/>
      <c r="L330" s="236"/>
      <c r="M330" s="237"/>
      <c r="N330" s="238"/>
      <c r="O330" s="238"/>
      <c r="P330" s="238"/>
      <c r="Q330" s="238"/>
      <c r="R330" s="238"/>
      <c r="S330" s="238"/>
      <c r="T330" s="239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0" t="s">
        <v>153</v>
      </c>
      <c r="AU330" s="240" t="s">
        <v>151</v>
      </c>
      <c r="AV330" s="13" t="s">
        <v>83</v>
      </c>
      <c r="AW330" s="13" t="s">
        <v>31</v>
      </c>
      <c r="AX330" s="13" t="s">
        <v>75</v>
      </c>
      <c r="AY330" s="240" t="s">
        <v>142</v>
      </c>
    </row>
    <row r="331" s="14" customFormat="1">
      <c r="A331" s="14"/>
      <c r="B331" s="241"/>
      <c r="C331" s="242"/>
      <c r="D331" s="232" t="s">
        <v>153</v>
      </c>
      <c r="E331" s="243" t="s">
        <v>1</v>
      </c>
      <c r="F331" s="244" t="s">
        <v>418</v>
      </c>
      <c r="G331" s="242"/>
      <c r="H331" s="245">
        <v>21.5</v>
      </c>
      <c r="I331" s="246"/>
      <c r="J331" s="242"/>
      <c r="K331" s="242"/>
      <c r="L331" s="247"/>
      <c r="M331" s="248"/>
      <c r="N331" s="249"/>
      <c r="O331" s="249"/>
      <c r="P331" s="249"/>
      <c r="Q331" s="249"/>
      <c r="R331" s="249"/>
      <c r="S331" s="249"/>
      <c r="T331" s="250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1" t="s">
        <v>153</v>
      </c>
      <c r="AU331" s="251" t="s">
        <v>151</v>
      </c>
      <c r="AV331" s="14" t="s">
        <v>151</v>
      </c>
      <c r="AW331" s="14" t="s">
        <v>31</v>
      </c>
      <c r="AX331" s="14" t="s">
        <v>75</v>
      </c>
      <c r="AY331" s="251" t="s">
        <v>142</v>
      </c>
    </row>
    <row r="332" s="13" customFormat="1">
      <c r="A332" s="13"/>
      <c r="B332" s="230"/>
      <c r="C332" s="231"/>
      <c r="D332" s="232" t="s">
        <v>153</v>
      </c>
      <c r="E332" s="233" t="s">
        <v>1</v>
      </c>
      <c r="F332" s="234" t="s">
        <v>419</v>
      </c>
      <c r="G332" s="231"/>
      <c r="H332" s="233" t="s">
        <v>1</v>
      </c>
      <c r="I332" s="235"/>
      <c r="J332" s="231"/>
      <c r="K332" s="231"/>
      <c r="L332" s="236"/>
      <c r="M332" s="237"/>
      <c r="N332" s="238"/>
      <c r="O332" s="238"/>
      <c r="P332" s="238"/>
      <c r="Q332" s="238"/>
      <c r="R332" s="238"/>
      <c r="S332" s="238"/>
      <c r="T332" s="239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0" t="s">
        <v>153</v>
      </c>
      <c r="AU332" s="240" t="s">
        <v>151</v>
      </c>
      <c r="AV332" s="13" t="s">
        <v>83</v>
      </c>
      <c r="AW332" s="13" t="s">
        <v>31</v>
      </c>
      <c r="AX332" s="13" t="s">
        <v>75</v>
      </c>
      <c r="AY332" s="240" t="s">
        <v>142</v>
      </c>
    </row>
    <row r="333" s="14" customFormat="1">
      <c r="A333" s="14"/>
      <c r="B333" s="241"/>
      <c r="C333" s="242"/>
      <c r="D333" s="232" t="s">
        <v>153</v>
      </c>
      <c r="E333" s="243" t="s">
        <v>1</v>
      </c>
      <c r="F333" s="244" t="s">
        <v>420</v>
      </c>
      <c r="G333" s="242"/>
      <c r="H333" s="245">
        <v>62</v>
      </c>
      <c r="I333" s="246"/>
      <c r="J333" s="242"/>
      <c r="K333" s="242"/>
      <c r="L333" s="247"/>
      <c r="M333" s="248"/>
      <c r="N333" s="249"/>
      <c r="O333" s="249"/>
      <c r="P333" s="249"/>
      <c r="Q333" s="249"/>
      <c r="R333" s="249"/>
      <c r="S333" s="249"/>
      <c r="T333" s="250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1" t="s">
        <v>153</v>
      </c>
      <c r="AU333" s="251" t="s">
        <v>151</v>
      </c>
      <c r="AV333" s="14" t="s">
        <v>151</v>
      </c>
      <c r="AW333" s="14" t="s">
        <v>31</v>
      </c>
      <c r="AX333" s="14" t="s">
        <v>75</v>
      </c>
      <c r="AY333" s="251" t="s">
        <v>142</v>
      </c>
    </row>
    <row r="334" s="13" customFormat="1">
      <c r="A334" s="13"/>
      <c r="B334" s="230"/>
      <c r="C334" s="231"/>
      <c r="D334" s="232" t="s">
        <v>153</v>
      </c>
      <c r="E334" s="233" t="s">
        <v>1</v>
      </c>
      <c r="F334" s="234" t="s">
        <v>421</v>
      </c>
      <c r="G334" s="231"/>
      <c r="H334" s="233" t="s">
        <v>1</v>
      </c>
      <c r="I334" s="235"/>
      <c r="J334" s="231"/>
      <c r="K334" s="231"/>
      <c r="L334" s="236"/>
      <c r="M334" s="237"/>
      <c r="N334" s="238"/>
      <c r="O334" s="238"/>
      <c r="P334" s="238"/>
      <c r="Q334" s="238"/>
      <c r="R334" s="238"/>
      <c r="S334" s="238"/>
      <c r="T334" s="239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0" t="s">
        <v>153</v>
      </c>
      <c r="AU334" s="240" t="s">
        <v>151</v>
      </c>
      <c r="AV334" s="13" t="s">
        <v>83</v>
      </c>
      <c r="AW334" s="13" t="s">
        <v>31</v>
      </c>
      <c r="AX334" s="13" t="s">
        <v>75</v>
      </c>
      <c r="AY334" s="240" t="s">
        <v>142</v>
      </c>
    </row>
    <row r="335" s="14" customFormat="1">
      <c r="A335" s="14"/>
      <c r="B335" s="241"/>
      <c r="C335" s="242"/>
      <c r="D335" s="232" t="s">
        <v>153</v>
      </c>
      <c r="E335" s="243" t="s">
        <v>1</v>
      </c>
      <c r="F335" s="244" t="s">
        <v>422</v>
      </c>
      <c r="G335" s="242"/>
      <c r="H335" s="245">
        <v>1.5</v>
      </c>
      <c r="I335" s="246"/>
      <c r="J335" s="242"/>
      <c r="K335" s="242"/>
      <c r="L335" s="247"/>
      <c r="M335" s="248"/>
      <c r="N335" s="249"/>
      <c r="O335" s="249"/>
      <c r="P335" s="249"/>
      <c r="Q335" s="249"/>
      <c r="R335" s="249"/>
      <c r="S335" s="249"/>
      <c r="T335" s="250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1" t="s">
        <v>153</v>
      </c>
      <c r="AU335" s="251" t="s">
        <v>151</v>
      </c>
      <c r="AV335" s="14" t="s">
        <v>151</v>
      </c>
      <c r="AW335" s="14" t="s">
        <v>31</v>
      </c>
      <c r="AX335" s="14" t="s">
        <v>75</v>
      </c>
      <c r="AY335" s="251" t="s">
        <v>142</v>
      </c>
    </row>
    <row r="336" s="15" customFormat="1">
      <c r="A336" s="15"/>
      <c r="B336" s="252"/>
      <c r="C336" s="253"/>
      <c r="D336" s="232" t="s">
        <v>153</v>
      </c>
      <c r="E336" s="254" t="s">
        <v>1</v>
      </c>
      <c r="F336" s="255" t="s">
        <v>166</v>
      </c>
      <c r="G336" s="253"/>
      <c r="H336" s="256">
        <v>923</v>
      </c>
      <c r="I336" s="257"/>
      <c r="J336" s="253"/>
      <c r="K336" s="253"/>
      <c r="L336" s="258"/>
      <c r="M336" s="259"/>
      <c r="N336" s="260"/>
      <c r="O336" s="260"/>
      <c r="P336" s="260"/>
      <c r="Q336" s="260"/>
      <c r="R336" s="260"/>
      <c r="S336" s="260"/>
      <c r="T336" s="261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62" t="s">
        <v>153</v>
      </c>
      <c r="AU336" s="262" t="s">
        <v>151</v>
      </c>
      <c r="AV336" s="15" t="s">
        <v>150</v>
      </c>
      <c r="AW336" s="15" t="s">
        <v>31</v>
      </c>
      <c r="AX336" s="15" t="s">
        <v>83</v>
      </c>
      <c r="AY336" s="262" t="s">
        <v>142</v>
      </c>
    </row>
    <row r="337" s="2" customFormat="1" ht="24.15" customHeight="1">
      <c r="A337" s="38"/>
      <c r="B337" s="39"/>
      <c r="C337" s="218" t="s">
        <v>289</v>
      </c>
      <c r="D337" s="218" t="s">
        <v>145</v>
      </c>
      <c r="E337" s="219" t="s">
        <v>423</v>
      </c>
      <c r="F337" s="220" t="s">
        <v>424</v>
      </c>
      <c r="G337" s="221" t="s">
        <v>148</v>
      </c>
      <c r="H337" s="222">
        <v>99</v>
      </c>
      <c r="I337" s="223"/>
      <c r="J337" s="222">
        <f>ROUND(I337*H337,2)</f>
        <v>0</v>
      </c>
      <c r="K337" s="220" t="s">
        <v>149</v>
      </c>
      <c r="L337" s="44"/>
      <c r="M337" s="224" t="s">
        <v>1</v>
      </c>
      <c r="N337" s="225" t="s">
        <v>41</v>
      </c>
      <c r="O337" s="91"/>
      <c r="P337" s="226">
        <f>O337*H337</f>
        <v>0</v>
      </c>
      <c r="Q337" s="226">
        <v>0</v>
      </c>
      <c r="R337" s="226">
        <f>Q337*H337</f>
        <v>0</v>
      </c>
      <c r="S337" s="226">
        <v>0</v>
      </c>
      <c r="T337" s="227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8" t="s">
        <v>210</v>
      </c>
      <c r="AT337" s="228" t="s">
        <v>145</v>
      </c>
      <c r="AU337" s="228" t="s">
        <v>151</v>
      </c>
      <c r="AY337" s="17" t="s">
        <v>142</v>
      </c>
      <c r="BE337" s="229">
        <f>IF(N337="základní",J337,0)</f>
        <v>0</v>
      </c>
      <c r="BF337" s="229">
        <f>IF(N337="snížená",J337,0)</f>
        <v>0</v>
      </c>
      <c r="BG337" s="229">
        <f>IF(N337="zákl. přenesená",J337,0)</f>
        <v>0</v>
      </c>
      <c r="BH337" s="229">
        <f>IF(N337="sníž. přenesená",J337,0)</f>
        <v>0</v>
      </c>
      <c r="BI337" s="229">
        <f>IF(N337="nulová",J337,0)</f>
        <v>0</v>
      </c>
      <c r="BJ337" s="17" t="s">
        <v>151</v>
      </c>
      <c r="BK337" s="229">
        <f>ROUND(I337*H337,2)</f>
        <v>0</v>
      </c>
      <c r="BL337" s="17" t="s">
        <v>210</v>
      </c>
      <c r="BM337" s="228" t="s">
        <v>425</v>
      </c>
    </row>
    <row r="338" s="13" customFormat="1">
      <c r="A338" s="13"/>
      <c r="B338" s="230"/>
      <c r="C338" s="231"/>
      <c r="D338" s="232" t="s">
        <v>153</v>
      </c>
      <c r="E338" s="233" t="s">
        <v>1</v>
      </c>
      <c r="F338" s="234" t="s">
        <v>426</v>
      </c>
      <c r="G338" s="231"/>
      <c r="H338" s="233" t="s">
        <v>1</v>
      </c>
      <c r="I338" s="235"/>
      <c r="J338" s="231"/>
      <c r="K338" s="231"/>
      <c r="L338" s="236"/>
      <c r="M338" s="237"/>
      <c r="N338" s="238"/>
      <c r="O338" s="238"/>
      <c r="P338" s="238"/>
      <c r="Q338" s="238"/>
      <c r="R338" s="238"/>
      <c r="S338" s="238"/>
      <c r="T338" s="239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0" t="s">
        <v>153</v>
      </c>
      <c r="AU338" s="240" t="s">
        <v>151</v>
      </c>
      <c r="AV338" s="13" t="s">
        <v>83</v>
      </c>
      <c r="AW338" s="13" t="s">
        <v>31</v>
      </c>
      <c r="AX338" s="13" t="s">
        <v>75</v>
      </c>
      <c r="AY338" s="240" t="s">
        <v>142</v>
      </c>
    </row>
    <row r="339" s="14" customFormat="1">
      <c r="A339" s="14"/>
      <c r="B339" s="241"/>
      <c r="C339" s="242"/>
      <c r="D339" s="232" t="s">
        <v>153</v>
      </c>
      <c r="E339" s="243" t="s">
        <v>1</v>
      </c>
      <c r="F339" s="244" t="s">
        <v>427</v>
      </c>
      <c r="G339" s="242"/>
      <c r="H339" s="245">
        <v>86</v>
      </c>
      <c r="I339" s="246"/>
      <c r="J339" s="242"/>
      <c r="K339" s="242"/>
      <c r="L339" s="247"/>
      <c r="M339" s="248"/>
      <c r="N339" s="249"/>
      <c r="O339" s="249"/>
      <c r="P339" s="249"/>
      <c r="Q339" s="249"/>
      <c r="R339" s="249"/>
      <c r="S339" s="249"/>
      <c r="T339" s="250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1" t="s">
        <v>153</v>
      </c>
      <c r="AU339" s="251" t="s">
        <v>151</v>
      </c>
      <c r="AV339" s="14" t="s">
        <v>151</v>
      </c>
      <c r="AW339" s="14" t="s">
        <v>31</v>
      </c>
      <c r="AX339" s="14" t="s">
        <v>75</v>
      </c>
      <c r="AY339" s="251" t="s">
        <v>142</v>
      </c>
    </row>
    <row r="340" s="13" customFormat="1">
      <c r="A340" s="13"/>
      <c r="B340" s="230"/>
      <c r="C340" s="231"/>
      <c r="D340" s="232" t="s">
        <v>153</v>
      </c>
      <c r="E340" s="233" t="s">
        <v>1</v>
      </c>
      <c r="F340" s="234" t="s">
        <v>428</v>
      </c>
      <c r="G340" s="231"/>
      <c r="H340" s="233" t="s">
        <v>1</v>
      </c>
      <c r="I340" s="235"/>
      <c r="J340" s="231"/>
      <c r="K340" s="231"/>
      <c r="L340" s="236"/>
      <c r="M340" s="237"/>
      <c r="N340" s="238"/>
      <c r="O340" s="238"/>
      <c r="P340" s="238"/>
      <c r="Q340" s="238"/>
      <c r="R340" s="238"/>
      <c r="S340" s="238"/>
      <c r="T340" s="239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0" t="s">
        <v>153</v>
      </c>
      <c r="AU340" s="240" t="s">
        <v>151</v>
      </c>
      <c r="AV340" s="13" t="s">
        <v>83</v>
      </c>
      <c r="AW340" s="13" t="s">
        <v>31</v>
      </c>
      <c r="AX340" s="13" t="s">
        <v>75</v>
      </c>
      <c r="AY340" s="240" t="s">
        <v>142</v>
      </c>
    </row>
    <row r="341" s="14" customFormat="1">
      <c r="A341" s="14"/>
      <c r="B341" s="241"/>
      <c r="C341" s="242"/>
      <c r="D341" s="232" t="s">
        <v>153</v>
      </c>
      <c r="E341" s="243" t="s">
        <v>1</v>
      </c>
      <c r="F341" s="244" t="s">
        <v>245</v>
      </c>
      <c r="G341" s="242"/>
      <c r="H341" s="245">
        <v>13</v>
      </c>
      <c r="I341" s="246"/>
      <c r="J341" s="242"/>
      <c r="K341" s="242"/>
      <c r="L341" s="247"/>
      <c r="M341" s="248"/>
      <c r="N341" s="249"/>
      <c r="O341" s="249"/>
      <c r="P341" s="249"/>
      <c r="Q341" s="249"/>
      <c r="R341" s="249"/>
      <c r="S341" s="249"/>
      <c r="T341" s="250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1" t="s">
        <v>153</v>
      </c>
      <c r="AU341" s="251" t="s">
        <v>151</v>
      </c>
      <c r="AV341" s="14" t="s">
        <v>151</v>
      </c>
      <c r="AW341" s="14" t="s">
        <v>31</v>
      </c>
      <c r="AX341" s="14" t="s">
        <v>75</v>
      </c>
      <c r="AY341" s="251" t="s">
        <v>142</v>
      </c>
    </row>
    <row r="342" s="15" customFormat="1">
      <c r="A342" s="15"/>
      <c r="B342" s="252"/>
      <c r="C342" s="253"/>
      <c r="D342" s="232" t="s">
        <v>153</v>
      </c>
      <c r="E342" s="254" t="s">
        <v>1</v>
      </c>
      <c r="F342" s="255" t="s">
        <v>166</v>
      </c>
      <c r="G342" s="253"/>
      <c r="H342" s="256">
        <v>99</v>
      </c>
      <c r="I342" s="257"/>
      <c r="J342" s="253"/>
      <c r="K342" s="253"/>
      <c r="L342" s="258"/>
      <c r="M342" s="259"/>
      <c r="N342" s="260"/>
      <c r="O342" s="260"/>
      <c r="P342" s="260"/>
      <c r="Q342" s="260"/>
      <c r="R342" s="260"/>
      <c r="S342" s="260"/>
      <c r="T342" s="261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2" t="s">
        <v>153</v>
      </c>
      <c r="AU342" s="262" t="s">
        <v>151</v>
      </c>
      <c r="AV342" s="15" t="s">
        <v>150</v>
      </c>
      <c r="AW342" s="15" t="s">
        <v>31</v>
      </c>
      <c r="AX342" s="15" t="s">
        <v>83</v>
      </c>
      <c r="AY342" s="262" t="s">
        <v>142</v>
      </c>
    </row>
    <row r="343" s="2" customFormat="1" ht="16.5" customHeight="1">
      <c r="A343" s="38"/>
      <c r="B343" s="39"/>
      <c r="C343" s="267" t="s">
        <v>429</v>
      </c>
      <c r="D343" s="267" t="s">
        <v>225</v>
      </c>
      <c r="E343" s="268" t="s">
        <v>430</v>
      </c>
      <c r="F343" s="269" t="s">
        <v>431</v>
      </c>
      <c r="G343" s="270" t="s">
        <v>281</v>
      </c>
      <c r="H343" s="271">
        <v>0.029999999999999999</v>
      </c>
      <c r="I343" s="272"/>
      <c r="J343" s="271">
        <f>ROUND(I343*H343,2)</f>
        <v>0</v>
      </c>
      <c r="K343" s="269" t="s">
        <v>149</v>
      </c>
      <c r="L343" s="273"/>
      <c r="M343" s="274" t="s">
        <v>1</v>
      </c>
      <c r="N343" s="275" t="s">
        <v>41</v>
      </c>
      <c r="O343" s="91"/>
      <c r="P343" s="226">
        <f>O343*H343</f>
        <v>0</v>
      </c>
      <c r="Q343" s="226">
        <v>1</v>
      </c>
      <c r="R343" s="226">
        <f>Q343*H343</f>
        <v>0.029999999999999999</v>
      </c>
      <c r="S343" s="226">
        <v>0</v>
      </c>
      <c r="T343" s="227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8" t="s">
        <v>306</v>
      </c>
      <c r="AT343" s="228" t="s">
        <v>225</v>
      </c>
      <c r="AU343" s="228" t="s">
        <v>151</v>
      </c>
      <c r="AY343" s="17" t="s">
        <v>142</v>
      </c>
      <c r="BE343" s="229">
        <f>IF(N343="základní",J343,0)</f>
        <v>0</v>
      </c>
      <c r="BF343" s="229">
        <f>IF(N343="snížená",J343,0)</f>
        <v>0</v>
      </c>
      <c r="BG343" s="229">
        <f>IF(N343="zákl. přenesená",J343,0)</f>
        <v>0</v>
      </c>
      <c r="BH343" s="229">
        <f>IF(N343="sníž. přenesená",J343,0)</f>
        <v>0</v>
      </c>
      <c r="BI343" s="229">
        <f>IF(N343="nulová",J343,0)</f>
        <v>0</v>
      </c>
      <c r="BJ343" s="17" t="s">
        <v>151</v>
      </c>
      <c r="BK343" s="229">
        <f>ROUND(I343*H343,2)</f>
        <v>0</v>
      </c>
      <c r="BL343" s="17" t="s">
        <v>210</v>
      </c>
      <c r="BM343" s="228" t="s">
        <v>432</v>
      </c>
    </row>
    <row r="344" s="2" customFormat="1">
      <c r="A344" s="38"/>
      <c r="B344" s="39"/>
      <c r="C344" s="40"/>
      <c r="D344" s="232" t="s">
        <v>200</v>
      </c>
      <c r="E344" s="40"/>
      <c r="F344" s="263" t="s">
        <v>433</v>
      </c>
      <c r="G344" s="40"/>
      <c r="H344" s="40"/>
      <c r="I344" s="264"/>
      <c r="J344" s="40"/>
      <c r="K344" s="40"/>
      <c r="L344" s="44"/>
      <c r="M344" s="265"/>
      <c r="N344" s="266"/>
      <c r="O344" s="91"/>
      <c r="P344" s="91"/>
      <c r="Q344" s="91"/>
      <c r="R344" s="91"/>
      <c r="S344" s="91"/>
      <c r="T344" s="92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200</v>
      </c>
      <c r="AU344" s="17" t="s">
        <v>151</v>
      </c>
    </row>
    <row r="345" s="14" customFormat="1">
      <c r="A345" s="14"/>
      <c r="B345" s="241"/>
      <c r="C345" s="242"/>
      <c r="D345" s="232" t="s">
        <v>153</v>
      </c>
      <c r="E345" s="243" t="s">
        <v>1</v>
      </c>
      <c r="F345" s="244" t="s">
        <v>434</v>
      </c>
      <c r="G345" s="242"/>
      <c r="H345" s="245">
        <v>0.029999999999999999</v>
      </c>
      <c r="I345" s="246"/>
      <c r="J345" s="242"/>
      <c r="K345" s="242"/>
      <c r="L345" s="247"/>
      <c r="M345" s="248"/>
      <c r="N345" s="249"/>
      <c r="O345" s="249"/>
      <c r="P345" s="249"/>
      <c r="Q345" s="249"/>
      <c r="R345" s="249"/>
      <c r="S345" s="249"/>
      <c r="T345" s="250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1" t="s">
        <v>153</v>
      </c>
      <c r="AU345" s="251" t="s">
        <v>151</v>
      </c>
      <c r="AV345" s="14" t="s">
        <v>151</v>
      </c>
      <c r="AW345" s="14" t="s">
        <v>31</v>
      </c>
      <c r="AX345" s="14" t="s">
        <v>83</v>
      </c>
      <c r="AY345" s="251" t="s">
        <v>142</v>
      </c>
    </row>
    <row r="346" s="2" customFormat="1" ht="24.15" customHeight="1">
      <c r="A346" s="38"/>
      <c r="B346" s="39"/>
      <c r="C346" s="218" t="s">
        <v>435</v>
      </c>
      <c r="D346" s="218" t="s">
        <v>145</v>
      </c>
      <c r="E346" s="219" t="s">
        <v>436</v>
      </c>
      <c r="F346" s="220" t="s">
        <v>437</v>
      </c>
      <c r="G346" s="221" t="s">
        <v>148</v>
      </c>
      <c r="H346" s="222">
        <v>13</v>
      </c>
      <c r="I346" s="223"/>
      <c r="J346" s="222">
        <f>ROUND(I346*H346,2)</f>
        <v>0</v>
      </c>
      <c r="K346" s="220" t="s">
        <v>149</v>
      </c>
      <c r="L346" s="44"/>
      <c r="M346" s="224" t="s">
        <v>1</v>
      </c>
      <c r="N346" s="225" t="s">
        <v>41</v>
      </c>
      <c r="O346" s="91"/>
      <c r="P346" s="226">
        <f>O346*H346</f>
        <v>0</v>
      </c>
      <c r="Q346" s="226">
        <v>0</v>
      </c>
      <c r="R346" s="226">
        <f>Q346*H346</f>
        <v>0</v>
      </c>
      <c r="S346" s="226">
        <v>0</v>
      </c>
      <c r="T346" s="227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8" t="s">
        <v>210</v>
      </c>
      <c r="AT346" s="228" t="s">
        <v>145</v>
      </c>
      <c r="AU346" s="228" t="s">
        <v>151</v>
      </c>
      <c r="AY346" s="17" t="s">
        <v>142</v>
      </c>
      <c r="BE346" s="229">
        <f>IF(N346="základní",J346,0)</f>
        <v>0</v>
      </c>
      <c r="BF346" s="229">
        <f>IF(N346="snížená",J346,0)</f>
        <v>0</v>
      </c>
      <c r="BG346" s="229">
        <f>IF(N346="zákl. přenesená",J346,0)</f>
        <v>0</v>
      </c>
      <c r="BH346" s="229">
        <f>IF(N346="sníž. přenesená",J346,0)</f>
        <v>0</v>
      </c>
      <c r="BI346" s="229">
        <f>IF(N346="nulová",J346,0)</f>
        <v>0</v>
      </c>
      <c r="BJ346" s="17" t="s">
        <v>151</v>
      </c>
      <c r="BK346" s="229">
        <f>ROUND(I346*H346,2)</f>
        <v>0</v>
      </c>
      <c r="BL346" s="17" t="s">
        <v>210</v>
      </c>
      <c r="BM346" s="228" t="s">
        <v>438</v>
      </c>
    </row>
    <row r="347" s="13" customFormat="1">
      <c r="A347" s="13"/>
      <c r="B347" s="230"/>
      <c r="C347" s="231"/>
      <c r="D347" s="232" t="s">
        <v>153</v>
      </c>
      <c r="E347" s="233" t="s">
        <v>1</v>
      </c>
      <c r="F347" s="234" t="s">
        <v>428</v>
      </c>
      <c r="G347" s="231"/>
      <c r="H347" s="233" t="s">
        <v>1</v>
      </c>
      <c r="I347" s="235"/>
      <c r="J347" s="231"/>
      <c r="K347" s="231"/>
      <c r="L347" s="236"/>
      <c r="M347" s="237"/>
      <c r="N347" s="238"/>
      <c r="O347" s="238"/>
      <c r="P347" s="238"/>
      <c r="Q347" s="238"/>
      <c r="R347" s="238"/>
      <c r="S347" s="238"/>
      <c r="T347" s="239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0" t="s">
        <v>153</v>
      </c>
      <c r="AU347" s="240" t="s">
        <v>151</v>
      </c>
      <c r="AV347" s="13" t="s">
        <v>83</v>
      </c>
      <c r="AW347" s="13" t="s">
        <v>31</v>
      </c>
      <c r="AX347" s="13" t="s">
        <v>75</v>
      </c>
      <c r="AY347" s="240" t="s">
        <v>142</v>
      </c>
    </row>
    <row r="348" s="13" customFormat="1">
      <c r="A348" s="13"/>
      <c r="B348" s="230"/>
      <c r="C348" s="231"/>
      <c r="D348" s="232" t="s">
        <v>153</v>
      </c>
      <c r="E348" s="233" t="s">
        <v>1</v>
      </c>
      <c r="F348" s="234" t="s">
        <v>439</v>
      </c>
      <c r="G348" s="231"/>
      <c r="H348" s="233" t="s">
        <v>1</v>
      </c>
      <c r="I348" s="235"/>
      <c r="J348" s="231"/>
      <c r="K348" s="231"/>
      <c r="L348" s="236"/>
      <c r="M348" s="237"/>
      <c r="N348" s="238"/>
      <c r="O348" s="238"/>
      <c r="P348" s="238"/>
      <c r="Q348" s="238"/>
      <c r="R348" s="238"/>
      <c r="S348" s="238"/>
      <c r="T348" s="239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0" t="s">
        <v>153</v>
      </c>
      <c r="AU348" s="240" t="s">
        <v>151</v>
      </c>
      <c r="AV348" s="13" t="s">
        <v>83</v>
      </c>
      <c r="AW348" s="13" t="s">
        <v>31</v>
      </c>
      <c r="AX348" s="13" t="s">
        <v>75</v>
      </c>
      <c r="AY348" s="240" t="s">
        <v>142</v>
      </c>
    </row>
    <row r="349" s="14" customFormat="1">
      <c r="A349" s="14"/>
      <c r="B349" s="241"/>
      <c r="C349" s="242"/>
      <c r="D349" s="232" t="s">
        <v>153</v>
      </c>
      <c r="E349" s="243" t="s">
        <v>1</v>
      </c>
      <c r="F349" s="244" t="s">
        <v>245</v>
      </c>
      <c r="G349" s="242"/>
      <c r="H349" s="245">
        <v>13</v>
      </c>
      <c r="I349" s="246"/>
      <c r="J349" s="242"/>
      <c r="K349" s="242"/>
      <c r="L349" s="247"/>
      <c r="M349" s="248"/>
      <c r="N349" s="249"/>
      <c r="O349" s="249"/>
      <c r="P349" s="249"/>
      <c r="Q349" s="249"/>
      <c r="R349" s="249"/>
      <c r="S349" s="249"/>
      <c r="T349" s="250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1" t="s">
        <v>153</v>
      </c>
      <c r="AU349" s="251" t="s">
        <v>151</v>
      </c>
      <c r="AV349" s="14" t="s">
        <v>151</v>
      </c>
      <c r="AW349" s="14" t="s">
        <v>31</v>
      </c>
      <c r="AX349" s="14" t="s">
        <v>83</v>
      </c>
      <c r="AY349" s="251" t="s">
        <v>142</v>
      </c>
    </row>
    <row r="350" s="2" customFormat="1" ht="24.15" customHeight="1">
      <c r="A350" s="38"/>
      <c r="B350" s="39"/>
      <c r="C350" s="267" t="s">
        <v>440</v>
      </c>
      <c r="D350" s="267" t="s">
        <v>225</v>
      </c>
      <c r="E350" s="268" t="s">
        <v>441</v>
      </c>
      <c r="F350" s="269" t="s">
        <v>442</v>
      </c>
      <c r="G350" s="270" t="s">
        <v>148</v>
      </c>
      <c r="H350" s="271">
        <v>16</v>
      </c>
      <c r="I350" s="272"/>
      <c r="J350" s="271">
        <f>ROUND(I350*H350,2)</f>
        <v>0</v>
      </c>
      <c r="K350" s="269" t="s">
        <v>149</v>
      </c>
      <c r="L350" s="273"/>
      <c r="M350" s="274" t="s">
        <v>1</v>
      </c>
      <c r="N350" s="275" t="s">
        <v>41</v>
      </c>
      <c r="O350" s="91"/>
      <c r="P350" s="226">
        <f>O350*H350</f>
        <v>0</v>
      </c>
      <c r="Q350" s="226">
        <v>0.00064000000000000005</v>
      </c>
      <c r="R350" s="226">
        <f>Q350*H350</f>
        <v>0.010240000000000001</v>
      </c>
      <c r="S350" s="226">
        <v>0</v>
      </c>
      <c r="T350" s="227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8" t="s">
        <v>306</v>
      </c>
      <c r="AT350" s="228" t="s">
        <v>225</v>
      </c>
      <c r="AU350" s="228" t="s">
        <v>151</v>
      </c>
      <c r="AY350" s="17" t="s">
        <v>142</v>
      </c>
      <c r="BE350" s="229">
        <f>IF(N350="základní",J350,0)</f>
        <v>0</v>
      </c>
      <c r="BF350" s="229">
        <f>IF(N350="snížená",J350,0)</f>
        <v>0</v>
      </c>
      <c r="BG350" s="229">
        <f>IF(N350="zákl. přenesená",J350,0)</f>
        <v>0</v>
      </c>
      <c r="BH350" s="229">
        <f>IF(N350="sníž. přenesená",J350,0)</f>
        <v>0</v>
      </c>
      <c r="BI350" s="229">
        <f>IF(N350="nulová",J350,0)</f>
        <v>0</v>
      </c>
      <c r="BJ350" s="17" t="s">
        <v>151</v>
      </c>
      <c r="BK350" s="229">
        <f>ROUND(I350*H350,2)</f>
        <v>0</v>
      </c>
      <c r="BL350" s="17" t="s">
        <v>210</v>
      </c>
      <c r="BM350" s="228" t="s">
        <v>443</v>
      </c>
    </row>
    <row r="351" s="14" customFormat="1">
      <c r="A351" s="14"/>
      <c r="B351" s="241"/>
      <c r="C351" s="242"/>
      <c r="D351" s="232" t="s">
        <v>153</v>
      </c>
      <c r="E351" s="243" t="s">
        <v>1</v>
      </c>
      <c r="F351" s="244" t="s">
        <v>444</v>
      </c>
      <c r="G351" s="242"/>
      <c r="H351" s="245">
        <v>16</v>
      </c>
      <c r="I351" s="246"/>
      <c r="J351" s="242"/>
      <c r="K351" s="242"/>
      <c r="L351" s="247"/>
      <c r="M351" s="248"/>
      <c r="N351" s="249"/>
      <c r="O351" s="249"/>
      <c r="P351" s="249"/>
      <c r="Q351" s="249"/>
      <c r="R351" s="249"/>
      <c r="S351" s="249"/>
      <c r="T351" s="250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1" t="s">
        <v>153</v>
      </c>
      <c r="AU351" s="251" t="s">
        <v>151</v>
      </c>
      <c r="AV351" s="14" t="s">
        <v>151</v>
      </c>
      <c r="AW351" s="14" t="s">
        <v>31</v>
      </c>
      <c r="AX351" s="14" t="s">
        <v>83</v>
      </c>
      <c r="AY351" s="251" t="s">
        <v>142</v>
      </c>
    </row>
    <row r="352" s="2" customFormat="1" ht="24.15" customHeight="1">
      <c r="A352" s="38"/>
      <c r="B352" s="39"/>
      <c r="C352" s="218" t="s">
        <v>445</v>
      </c>
      <c r="D352" s="218" t="s">
        <v>145</v>
      </c>
      <c r="E352" s="219" t="s">
        <v>446</v>
      </c>
      <c r="F352" s="220" t="s">
        <v>447</v>
      </c>
      <c r="G352" s="221" t="s">
        <v>148</v>
      </c>
      <c r="H352" s="222">
        <v>139</v>
      </c>
      <c r="I352" s="223"/>
      <c r="J352" s="222">
        <f>ROUND(I352*H352,2)</f>
        <v>0</v>
      </c>
      <c r="K352" s="220" t="s">
        <v>149</v>
      </c>
      <c r="L352" s="44"/>
      <c r="M352" s="224" t="s">
        <v>1</v>
      </c>
      <c r="N352" s="225" t="s">
        <v>41</v>
      </c>
      <c r="O352" s="91"/>
      <c r="P352" s="226">
        <f>O352*H352</f>
        <v>0</v>
      </c>
      <c r="Q352" s="226">
        <v>0</v>
      </c>
      <c r="R352" s="226">
        <f>Q352*H352</f>
        <v>0</v>
      </c>
      <c r="S352" s="226">
        <v>0</v>
      </c>
      <c r="T352" s="227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28" t="s">
        <v>210</v>
      </c>
      <c r="AT352" s="228" t="s">
        <v>145</v>
      </c>
      <c r="AU352" s="228" t="s">
        <v>151</v>
      </c>
      <c r="AY352" s="17" t="s">
        <v>142</v>
      </c>
      <c r="BE352" s="229">
        <f>IF(N352="základní",J352,0)</f>
        <v>0</v>
      </c>
      <c r="BF352" s="229">
        <f>IF(N352="snížená",J352,0)</f>
        <v>0</v>
      </c>
      <c r="BG352" s="229">
        <f>IF(N352="zákl. přenesená",J352,0)</f>
        <v>0</v>
      </c>
      <c r="BH352" s="229">
        <f>IF(N352="sníž. přenesená",J352,0)</f>
        <v>0</v>
      </c>
      <c r="BI352" s="229">
        <f>IF(N352="nulová",J352,0)</f>
        <v>0</v>
      </c>
      <c r="BJ352" s="17" t="s">
        <v>151</v>
      </c>
      <c r="BK352" s="229">
        <f>ROUND(I352*H352,2)</f>
        <v>0</v>
      </c>
      <c r="BL352" s="17" t="s">
        <v>210</v>
      </c>
      <c r="BM352" s="228" t="s">
        <v>448</v>
      </c>
    </row>
    <row r="353" s="13" customFormat="1">
      <c r="A353" s="13"/>
      <c r="B353" s="230"/>
      <c r="C353" s="231"/>
      <c r="D353" s="232" t="s">
        <v>153</v>
      </c>
      <c r="E353" s="233" t="s">
        <v>1</v>
      </c>
      <c r="F353" s="234" t="s">
        <v>416</v>
      </c>
      <c r="G353" s="231"/>
      <c r="H353" s="233" t="s">
        <v>1</v>
      </c>
      <c r="I353" s="235"/>
      <c r="J353" s="231"/>
      <c r="K353" s="231"/>
      <c r="L353" s="236"/>
      <c r="M353" s="237"/>
      <c r="N353" s="238"/>
      <c r="O353" s="238"/>
      <c r="P353" s="238"/>
      <c r="Q353" s="238"/>
      <c r="R353" s="238"/>
      <c r="S353" s="238"/>
      <c r="T353" s="239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0" t="s">
        <v>153</v>
      </c>
      <c r="AU353" s="240" t="s">
        <v>151</v>
      </c>
      <c r="AV353" s="13" t="s">
        <v>83</v>
      </c>
      <c r="AW353" s="13" t="s">
        <v>31</v>
      </c>
      <c r="AX353" s="13" t="s">
        <v>75</v>
      </c>
      <c r="AY353" s="240" t="s">
        <v>142</v>
      </c>
    </row>
    <row r="354" s="13" customFormat="1">
      <c r="A354" s="13"/>
      <c r="B354" s="230"/>
      <c r="C354" s="231"/>
      <c r="D354" s="232" t="s">
        <v>153</v>
      </c>
      <c r="E354" s="233" t="s">
        <v>1</v>
      </c>
      <c r="F354" s="234" t="s">
        <v>449</v>
      </c>
      <c r="G354" s="231"/>
      <c r="H354" s="233" t="s">
        <v>1</v>
      </c>
      <c r="I354" s="235"/>
      <c r="J354" s="231"/>
      <c r="K354" s="231"/>
      <c r="L354" s="236"/>
      <c r="M354" s="237"/>
      <c r="N354" s="238"/>
      <c r="O354" s="238"/>
      <c r="P354" s="238"/>
      <c r="Q354" s="238"/>
      <c r="R354" s="238"/>
      <c r="S354" s="238"/>
      <c r="T354" s="239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0" t="s">
        <v>153</v>
      </c>
      <c r="AU354" s="240" t="s">
        <v>151</v>
      </c>
      <c r="AV354" s="13" t="s">
        <v>83</v>
      </c>
      <c r="AW354" s="13" t="s">
        <v>31</v>
      </c>
      <c r="AX354" s="13" t="s">
        <v>75</v>
      </c>
      <c r="AY354" s="240" t="s">
        <v>142</v>
      </c>
    </row>
    <row r="355" s="13" customFormat="1">
      <c r="A355" s="13"/>
      <c r="B355" s="230"/>
      <c r="C355" s="231"/>
      <c r="D355" s="232" t="s">
        <v>153</v>
      </c>
      <c r="E355" s="233" t="s">
        <v>1</v>
      </c>
      <c r="F355" s="234" t="s">
        <v>411</v>
      </c>
      <c r="G355" s="231"/>
      <c r="H355" s="233" t="s">
        <v>1</v>
      </c>
      <c r="I355" s="235"/>
      <c r="J355" s="231"/>
      <c r="K355" s="231"/>
      <c r="L355" s="236"/>
      <c r="M355" s="237"/>
      <c r="N355" s="238"/>
      <c r="O355" s="238"/>
      <c r="P355" s="238"/>
      <c r="Q355" s="238"/>
      <c r="R355" s="238"/>
      <c r="S355" s="238"/>
      <c r="T355" s="239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0" t="s">
        <v>153</v>
      </c>
      <c r="AU355" s="240" t="s">
        <v>151</v>
      </c>
      <c r="AV355" s="13" t="s">
        <v>83</v>
      </c>
      <c r="AW355" s="13" t="s">
        <v>31</v>
      </c>
      <c r="AX355" s="13" t="s">
        <v>75</v>
      </c>
      <c r="AY355" s="240" t="s">
        <v>142</v>
      </c>
    </row>
    <row r="356" s="14" customFormat="1">
      <c r="A356" s="14"/>
      <c r="B356" s="241"/>
      <c r="C356" s="242"/>
      <c r="D356" s="232" t="s">
        <v>153</v>
      </c>
      <c r="E356" s="243" t="s">
        <v>1</v>
      </c>
      <c r="F356" s="244" t="s">
        <v>363</v>
      </c>
      <c r="G356" s="242"/>
      <c r="H356" s="245">
        <v>34</v>
      </c>
      <c r="I356" s="246"/>
      <c r="J356" s="242"/>
      <c r="K356" s="242"/>
      <c r="L356" s="247"/>
      <c r="M356" s="248"/>
      <c r="N356" s="249"/>
      <c r="O356" s="249"/>
      <c r="P356" s="249"/>
      <c r="Q356" s="249"/>
      <c r="R356" s="249"/>
      <c r="S356" s="249"/>
      <c r="T356" s="250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1" t="s">
        <v>153</v>
      </c>
      <c r="AU356" s="251" t="s">
        <v>151</v>
      </c>
      <c r="AV356" s="14" t="s">
        <v>151</v>
      </c>
      <c r="AW356" s="14" t="s">
        <v>31</v>
      </c>
      <c r="AX356" s="14" t="s">
        <v>75</v>
      </c>
      <c r="AY356" s="251" t="s">
        <v>142</v>
      </c>
    </row>
    <row r="357" s="13" customFormat="1">
      <c r="A357" s="13"/>
      <c r="B357" s="230"/>
      <c r="C357" s="231"/>
      <c r="D357" s="232" t="s">
        <v>153</v>
      </c>
      <c r="E357" s="233" t="s">
        <v>1</v>
      </c>
      <c r="F357" s="234" t="s">
        <v>450</v>
      </c>
      <c r="G357" s="231"/>
      <c r="H357" s="233" t="s">
        <v>1</v>
      </c>
      <c r="I357" s="235"/>
      <c r="J357" s="231"/>
      <c r="K357" s="231"/>
      <c r="L357" s="236"/>
      <c r="M357" s="237"/>
      <c r="N357" s="238"/>
      <c r="O357" s="238"/>
      <c r="P357" s="238"/>
      <c r="Q357" s="238"/>
      <c r="R357" s="238"/>
      <c r="S357" s="238"/>
      <c r="T357" s="239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0" t="s">
        <v>153</v>
      </c>
      <c r="AU357" s="240" t="s">
        <v>151</v>
      </c>
      <c r="AV357" s="13" t="s">
        <v>83</v>
      </c>
      <c r="AW357" s="13" t="s">
        <v>31</v>
      </c>
      <c r="AX357" s="13" t="s">
        <v>75</v>
      </c>
      <c r="AY357" s="240" t="s">
        <v>142</v>
      </c>
    </row>
    <row r="358" s="14" customFormat="1">
      <c r="A358" s="14"/>
      <c r="B358" s="241"/>
      <c r="C358" s="242"/>
      <c r="D358" s="232" t="s">
        <v>153</v>
      </c>
      <c r="E358" s="243" t="s">
        <v>1</v>
      </c>
      <c r="F358" s="244" t="s">
        <v>451</v>
      </c>
      <c r="G358" s="242"/>
      <c r="H358" s="245">
        <v>47</v>
      </c>
      <c r="I358" s="246"/>
      <c r="J358" s="242"/>
      <c r="K358" s="242"/>
      <c r="L358" s="247"/>
      <c r="M358" s="248"/>
      <c r="N358" s="249"/>
      <c r="O358" s="249"/>
      <c r="P358" s="249"/>
      <c r="Q358" s="249"/>
      <c r="R358" s="249"/>
      <c r="S358" s="249"/>
      <c r="T358" s="250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1" t="s">
        <v>153</v>
      </c>
      <c r="AU358" s="251" t="s">
        <v>151</v>
      </c>
      <c r="AV358" s="14" t="s">
        <v>151</v>
      </c>
      <c r="AW358" s="14" t="s">
        <v>31</v>
      </c>
      <c r="AX358" s="14" t="s">
        <v>75</v>
      </c>
      <c r="AY358" s="251" t="s">
        <v>142</v>
      </c>
    </row>
    <row r="359" s="13" customFormat="1">
      <c r="A359" s="13"/>
      <c r="B359" s="230"/>
      <c r="C359" s="231"/>
      <c r="D359" s="232" t="s">
        <v>153</v>
      </c>
      <c r="E359" s="233" t="s">
        <v>1</v>
      </c>
      <c r="F359" s="234" t="s">
        <v>428</v>
      </c>
      <c r="G359" s="231"/>
      <c r="H359" s="233" t="s">
        <v>1</v>
      </c>
      <c r="I359" s="235"/>
      <c r="J359" s="231"/>
      <c r="K359" s="231"/>
      <c r="L359" s="236"/>
      <c r="M359" s="237"/>
      <c r="N359" s="238"/>
      <c r="O359" s="238"/>
      <c r="P359" s="238"/>
      <c r="Q359" s="238"/>
      <c r="R359" s="238"/>
      <c r="S359" s="238"/>
      <c r="T359" s="239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0" t="s">
        <v>153</v>
      </c>
      <c r="AU359" s="240" t="s">
        <v>151</v>
      </c>
      <c r="AV359" s="13" t="s">
        <v>83</v>
      </c>
      <c r="AW359" s="13" t="s">
        <v>31</v>
      </c>
      <c r="AX359" s="13" t="s">
        <v>75</v>
      </c>
      <c r="AY359" s="240" t="s">
        <v>142</v>
      </c>
    </row>
    <row r="360" s="14" customFormat="1">
      <c r="A360" s="14"/>
      <c r="B360" s="241"/>
      <c r="C360" s="242"/>
      <c r="D360" s="232" t="s">
        <v>153</v>
      </c>
      <c r="E360" s="243" t="s">
        <v>1</v>
      </c>
      <c r="F360" s="244" t="s">
        <v>245</v>
      </c>
      <c r="G360" s="242"/>
      <c r="H360" s="245">
        <v>13</v>
      </c>
      <c r="I360" s="246"/>
      <c r="J360" s="242"/>
      <c r="K360" s="242"/>
      <c r="L360" s="247"/>
      <c r="M360" s="248"/>
      <c r="N360" s="249"/>
      <c r="O360" s="249"/>
      <c r="P360" s="249"/>
      <c r="Q360" s="249"/>
      <c r="R360" s="249"/>
      <c r="S360" s="249"/>
      <c r="T360" s="250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1" t="s">
        <v>153</v>
      </c>
      <c r="AU360" s="251" t="s">
        <v>151</v>
      </c>
      <c r="AV360" s="14" t="s">
        <v>151</v>
      </c>
      <c r="AW360" s="14" t="s">
        <v>31</v>
      </c>
      <c r="AX360" s="14" t="s">
        <v>75</v>
      </c>
      <c r="AY360" s="251" t="s">
        <v>142</v>
      </c>
    </row>
    <row r="361" s="13" customFormat="1">
      <c r="A361" s="13"/>
      <c r="B361" s="230"/>
      <c r="C361" s="231"/>
      <c r="D361" s="232" t="s">
        <v>153</v>
      </c>
      <c r="E361" s="233" t="s">
        <v>1</v>
      </c>
      <c r="F361" s="234" t="s">
        <v>452</v>
      </c>
      <c r="G361" s="231"/>
      <c r="H361" s="233" t="s">
        <v>1</v>
      </c>
      <c r="I361" s="235"/>
      <c r="J361" s="231"/>
      <c r="K361" s="231"/>
      <c r="L361" s="236"/>
      <c r="M361" s="237"/>
      <c r="N361" s="238"/>
      <c r="O361" s="238"/>
      <c r="P361" s="238"/>
      <c r="Q361" s="238"/>
      <c r="R361" s="238"/>
      <c r="S361" s="238"/>
      <c r="T361" s="239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0" t="s">
        <v>153</v>
      </c>
      <c r="AU361" s="240" t="s">
        <v>151</v>
      </c>
      <c r="AV361" s="13" t="s">
        <v>83</v>
      </c>
      <c r="AW361" s="13" t="s">
        <v>31</v>
      </c>
      <c r="AX361" s="13" t="s">
        <v>75</v>
      </c>
      <c r="AY361" s="240" t="s">
        <v>142</v>
      </c>
    </row>
    <row r="362" s="13" customFormat="1">
      <c r="A362" s="13"/>
      <c r="B362" s="230"/>
      <c r="C362" s="231"/>
      <c r="D362" s="232" t="s">
        <v>153</v>
      </c>
      <c r="E362" s="233" t="s">
        <v>1</v>
      </c>
      <c r="F362" s="234" t="s">
        <v>453</v>
      </c>
      <c r="G362" s="231"/>
      <c r="H362" s="233" t="s">
        <v>1</v>
      </c>
      <c r="I362" s="235"/>
      <c r="J362" s="231"/>
      <c r="K362" s="231"/>
      <c r="L362" s="236"/>
      <c r="M362" s="237"/>
      <c r="N362" s="238"/>
      <c r="O362" s="238"/>
      <c r="P362" s="238"/>
      <c r="Q362" s="238"/>
      <c r="R362" s="238"/>
      <c r="S362" s="238"/>
      <c r="T362" s="239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0" t="s">
        <v>153</v>
      </c>
      <c r="AU362" s="240" t="s">
        <v>151</v>
      </c>
      <c r="AV362" s="13" t="s">
        <v>83</v>
      </c>
      <c r="AW362" s="13" t="s">
        <v>31</v>
      </c>
      <c r="AX362" s="13" t="s">
        <v>75</v>
      </c>
      <c r="AY362" s="240" t="s">
        <v>142</v>
      </c>
    </row>
    <row r="363" s="13" customFormat="1">
      <c r="A363" s="13"/>
      <c r="B363" s="230"/>
      <c r="C363" s="231"/>
      <c r="D363" s="232" t="s">
        <v>153</v>
      </c>
      <c r="E363" s="233" t="s">
        <v>1</v>
      </c>
      <c r="F363" s="234" t="s">
        <v>411</v>
      </c>
      <c r="G363" s="231"/>
      <c r="H363" s="233" t="s">
        <v>1</v>
      </c>
      <c r="I363" s="235"/>
      <c r="J363" s="231"/>
      <c r="K363" s="231"/>
      <c r="L363" s="236"/>
      <c r="M363" s="237"/>
      <c r="N363" s="238"/>
      <c r="O363" s="238"/>
      <c r="P363" s="238"/>
      <c r="Q363" s="238"/>
      <c r="R363" s="238"/>
      <c r="S363" s="238"/>
      <c r="T363" s="239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0" t="s">
        <v>153</v>
      </c>
      <c r="AU363" s="240" t="s">
        <v>151</v>
      </c>
      <c r="AV363" s="13" t="s">
        <v>83</v>
      </c>
      <c r="AW363" s="13" t="s">
        <v>31</v>
      </c>
      <c r="AX363" s="13" t="s">
        <v>75</v>
      </c>
      <c r="AY363" s="240" t="s">
        <v>142</v>
      </c>
    </row>
    <row r="364" s="14" customFormat="1">
      <c r="A364" s="14"/>
      <c r="B364" s="241"/>
      <c r="C364" s="242"/>
      <c r="D364" s="232" t="s">
        <v>153</v>
      </c>
      <c r="E364" s="243" t="s">
        <v>1</v>
      </c>
      <c r="F364" s="244" t="s">
        <v>454</v>
      </c>
      <c r="G364" s="242"/>
      <c r="H364" s="245">
        <v>45</v>
      </c>
      <c r="I364" s="246"/>
      <c r="J364" s="242"/>
      <c r="K364" s="242"/>
      <c r="L364" s="247"/>
      <c r="M364" s="248"/>
      <c r="N364" s="249"/>
      <c r="O364" s="249"/>
      <c r="P364" s="249"/>
      <c r="Q364" s="249"/>
      <c r="R364" s="249"/>
      <c r="S364" s="249"/>
      <c r="T364" s="250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1" t="s">
        <v>153</v>
      </c>
      <c r="AU364" s="251" t="s">
        <v>151</v>
      </c>
      <c r="AV364" s="14" t="s">
        <v>151</v>
      </c>
      <c r="AW364" s="14" t="s">
        <v>31</v>
      </c>
      <c r="AX364" s="14" t="s">
        <v>75</v>
      </c>
      <c r="AY364" s="251" t="s">
        <v>142</v>
      </c>
    </row>
    <row r="365" s="15" customFormat="1">
      <c r="A365" s="15"/>
      <c r="B365" s="252"/>
      <c r="C365" s="253"/>
      <c r="D365" s="232" t="s">
        <v>153</v>
      </c>
      <c r="E365" s="254" t="s">
        <v>1</v>
      </c>
      <c r="F365" s="255" t="s">
        <v>166</v>
      </c>
      <c r="G365" s="253"/>
      <c r="H365" s="256">
        <v>139</v>
      </c>
      <c r="I365" s="257"/>
      <c r="J365" s="253"/>
      <c r="K365" s="253"/>
      <c r="L365" s="258"/>
      <c r="M365" s="259"/>
      <c r="N365" s="260"/>
      <c r="O365" s="260"/>
      <c r="P365" s="260"/>
      <c r="Q365" s="260"/>
      <c r="R365" s="260"/>
      <c r="S365" s="260"/>
      <c r="T365" s="261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62" t="s">
        <v>153</v>
      </c>
      <c r="AU365" s="262" t="s">
        <v>151</v>
      </c>
      <c r="AV365" s="15" t="s">
        <v>150</v>
      </c>
      <c r="AW365" s="15" t="s">
        <v>31</v>
      </c>
      <c r="AX365" s="15" t="s">
        <v>83</v>
      </c>
      <c r="AY365" s="262" t="s">
        <v>142</v>
      </c>
    </row>
    <row r="366" s="2" customFormat="1" ht="24.15" customHeight="1">
      <c r="A366" s="38"/>
      <c r="B366" s="39"/>
      <c r="C366" s="218" t="s">
        <v>455</v>
      </c>
      <c r="D366" s="218" t="s">
        <v>145</v>
      </c>
      <c r="E366" s="219" t="s">
        <v>456</v>
      </c>
      <c r="F366" s="220" t="s">
        <v>457</v>
      </c>
      <c r="G366" s="221" t="s">
        <v>148</v>
      </c>
      <c r="H366" s="222">
        <v>852</v>
      </c>
      <c r="I366" s="223"/>
      <c r="J366" s="222">
        <f>ROUND(I366*H366,2)</f>
        <v>0</v>
      </c>
      <c r="K366" s="220" t="s">
        <v>149</v>
      </c>
      <c r="L366" s="44"/>
      <c r="M366" s="224" t="s">
        <v>1</v>
      </c>
      <c r="N366" s="225" t="s">
        <v>41</v>
      </c>
      <c r="O366" s="91"/>
      <c r="P366" s="226">
        <f>O366*H366</f>
        <v>0</v>
      </c>
      <c r="Q366" s="226">
        <v>0</v>
      </c>
      <c r="R366" s="226">
        <f>Q366*H366</f>
        <v>0</v>
      </c>
      <c r="S366" s="226">
        <v>0</v>
      </c>
      <c r="T366" s="227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28" t="s">
        <v>210</v>
      </c>
      <c r="AT366" s="228" t="s">
        <v>145</v>
      </c>
      <c r="AU366" s="228" t="s">
        <v>151</v>
      </c>
      <c r="AY366" s="17" t="s">
        <v>142</v>
      </c>
      <c r="BE366" s="229">
        <f>IF(N366="základní",J366,0)</f>
        <v>0</v>
      </c>
      <c r="BF366" s="229">
        <f>IF(N366="snížená",J366,0)</f>
        <v>0</v>
      </c>
      <c r="BG366" s="229">
        <f>IF(N366="zákl. přenesená",J366,0)</f>
        <v>0</v>
      </c>
      <c r="BH366" s="229">
        <f>IF(N366="sníž. přenesená",J366,0)</f>
        <v>0</v>
      </c>
      <c r="BI366" s="229">
        <f>IF(N366="nulová",J366,0)</f>
        <v>0</v>
      </c>
      <c r="BJ366" s="17" t="s">
        <v>151</v>
      </c>
      <c r="BK366" s="229">
        <f>ROUND(I366*H366,2)</f>
        <v>0</v>
      </c>
      <c r="BL366" s="17" t="s">
        <v>210</v>
      </c>
      <c r="BM366" s="228" t="s">
        <v>458</v>
      </c>
    </row>
    <row r="367" s="13" customFormat="1">
      <c r="A367" s="13"/>
      <c r="B367" s="230"/>
      <c r="C367" s="231"/>
      <c r="D367" s="232" t="s">
        <v>153</v>
      </c>
      <c r="E367" s="233" t="s">
        <v>1</v>
      </c>
      <c r="F367" s="234" t="s">
        <v>459</v>
      </c>
      <c r="G367" s="231"/>
      <c r="H367" s="233" t="s">
        <v>1</v>
      </c>
      <c r="I367" s="235"/>
      <c r="J367" s="231"/>
      <c r="K367" s="231"/>
      <c r="L367" s="236"/>
      <c r="M367" s="237"/>
      <c r="N367" s="238"/>
      <c r="O367" s="238"/>
      <c r="P367" s="238"/>
      <c r="Q367" s="238"/>
      <c r="R367" s="238"/>
      <c r="S367" s="238"/>
      <c r="T367" s="239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0" t="s">
        <v>153</v>
      </c>
      <c r="AU367" s="240" t="s">
        <v>151</v>
      </c>
      <c r="AV367" s="13" t="s">
        <v>83</v>
      </c>
      <c r="AW367" s="13" t="s">
        <v>31</v>
      </c>
      <c r="AX367" s="13" t="s">
        <v>75</v>
      </c>
      <c r="AY367" s="240" t="s">
        <v>142</v>
      </c>
    </row>
    <row r="368" s="13" customFormat="1">
      <c r="A368" s="13"/>
      <c r="B368" s="230"/>
      <c r="C368" s="231"/>
      <c r="D368" s="232" t="s">
        <v>153</v>
      </c>
      <c r="E368" s="233" t="s">
        <v>1</v>
      </c>
      <c r="F368" s="234" t="s">
        <v>449</v>
      </c>
      <c r="G368" s="231"/>
      <c r="H368" s="233" t="s">
        <v>1</v>
      </c>
      <c r="I368" s="235"/>
      <c r="J368" s="231"/>
      <c r="K368" s="231"/>
      <c r="L368" s="236"/>
      <c r="M368" s="237"/>
      <c r="N368" s="238"/>
      <c r="O368" s="238"/>
      <c r="P368" s="238"/>
      <c r="Q368" s="238"/>
      <c r="R368" s="238"/>
      <c r="S368" s="238"/>
      <c r="T368" s="239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0" t="s">
        <v>153</v>
      </c>
      <c r="AU368" s="240" t="s">
        <v>151</v>
      </c>
      <c r="AV368" s="13" t="s">
        <v>83</v>
      </c>
      <c r="AW368" s="13" t="s">
        <v>31</v>
      </c>
      <c r="AX368" s="13" t="s">
        <v>75</v>
      </c>
      <c r="AY368" s="240" t="s">
        <v>142</v>
      </c>
    </row>
    <row r="369" s="13" customFormat="1">
      <c r="A369" s="13"/>
      <c r="B369" s="230"/>
      <c r="C369" s="231"/>
      <c r="D369" s="232" t="s">
        <v>153</v>
      </c>
      <c r="E369" s="233" t="s">
        <v>1</v>
      </c>
      <c r="F369" s="234" t="s">
        <v>411</v>
      </c>
      <c r="G369" s="231"/>
      <c r="H369" s="233" t="s">
        <v>1</v>
      </c>
      <c r="I369" s="235"/>
      <c r="J369" s="231"/>
      <c r="K369" s="231"/>
      <c r="L369" s="236"/>
      <c r="M369" s="237"/>
      <c r="N369" s="238"/>
      <c r="O369" s="238"/>
      <c r="P369" s="238"/>
      <c r="Q369" s="238"/>
      <c r="R369" s="238"/>
      <c r="S369" s="238"/>
      <c r="T369" s="239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0" t="s">
        <v>153</v>
      </c>
      <c r="AU369" s="240" t="s">
        <v>151</v>
      </c>
      <c r="AV369" s="13" t="s">
        <v>83</v>
      </c>
      <c r="AW369" s="13" t="s">
        <v>31</v>
      </c>
      <c r="AX369" s="13" t="s">
        <v>75</v>
      </c>
      <c r="AY369" s="240" t="s">
        <v>142</v>
      </c>
    </row>
    <row r="370" s="14" customFormat="1">
      <c r="A370" s="14"/>
      <c r="B370" s="241"/>
      <c r="C370" s="242"/>
      <c r="D370" s="232" t="s">
        <v>153</v>
      </c>
      <c r="E370" s="243" t="s">
        <v>1</v>
      </c>
      <c r="F370" s="244" t="s">
        <v>413</v>
      </c>
      <c r="G370" s="242"/>
      <c r="H370" s="245">
        <v>710</v>
      </c>
      <c r="I370" s="246"/>
      <c r="J370" s="242"/>
      <c r="K370" s="242"/>
      <c r="L370" s="247"/>
      <c r="M370" s="248"/>
      <c r="N370" s="249"/>
      <c r="O370" s="249"/>
      <c r="P370" s="249"/>
      <c r="Q370" s="249"/>
      <c r="R370" s="249"/>
      <c r="S370" s="249"/>
      <c r="T370" s="250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1" t="s">
        <v>153</v>
      </c>
      <c r="AU370" s="251" t="s">
        <v>151</v>
      </c>
      <c r="AV370" s="14" t="s">
        <v>151</v>
      </c>
      <c r="AW370" s="14" t="s">
        <v>31</v>
      </c>
      <c r="AX370" s="14" t="s">
        <v>75</v>
      </c>
      <c r="AY370" s="251" t="s">
        <v>142</v>
      </c>
    </row>
    <row r="371" s="14" customFormat="1">
      <c r="A371" s="14"/>
      <c r="B371" s="241"/>
      <c r="C371" s="242"/>
      <c r="D371" s="232" t="s">
        <v>153</v>
      </c>
      <c r="E371" s="243" t="s">
        <v>1</v>
      </c>
      <c r="F371" s="244" t="s">
        <v>460</v>
      </c>
      <c r="G371" s="242"/>
      <c r="H371" s="245">
        <v>80</v>
      </c>
      <c r="I371" s="246"/>
      <c r="J371" s="242"/>
      <c r="K371" s="242"/>
      <c r="L371" s="247"/>
      <c r="M371" s="248"/>
      <c r="N371" s="249"/>
      <c r="O371" s="249"/>
      <c r="P371" s="249"/>
      <c r="Q371" s="249"/>
      <c r="R371" s="249"/>
      <c r="S371" s="249"/>
      <c r="T371" s="250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1" t="s">
        <v>153</v>
      </c>
      <c r="AU371" s="251" t="s">
        <v>151</v>
      </c>
      <c r="AV371" s="14" t="s">
        <v>151</v>
      </c>
      <c r="AW371" s="14" t="s">
        <v>31</v>
      </c>
      <c r="AX371" s="14" t="s">
        <v>75</v>
      </c>
      <c r="AY371" s="251" t="s">
        <v>142</v>
      </c>
    </row>
    <row r="372" s="13" customFormat="1">
      <c r="A372" s="13"/>
      <c r="B372" s="230"/>
      <c r="C372" s="231"/>
      <c r="D372" s="232" t="s">
        <v>153</v>
      </c>
      <c r="E372" s="233" t="s">
        <v>1</v>
      </c>
      <c r="F372" s="234" t="s">
        <v>461</v>
      </c>
      <c r="G372" s="231"/>
      <c r="H372" s="233" t="s">
        <v>1</v>
      </c>
      <c r="I372" s="235"/>
      <c r="J372" s="231"/>
      <c r="K372" s="231"/>
      <c r="L372" s="236"/>
      <c r="M372" s="237"/>
      <c r="N372" s="238"/>
      <c r="O372" s="238"/>
      <c r="P372" s="238"/>
      <c r="Q372" s="238"/>
      <c r="R372" s="238"/>
      <c r="S372" s="238"/>
      <c r="T372" s="239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0" t="s">
        <v>153</v>
      </c>
      <c r="AU372" s="240" t="s">
        <v>151</v>
      </c>
      <c r="AV372" s="13" t="s">
        <v>83</v>
      </c>
      <c r="AW372" s="13" t="s">
        <v>31</v>
      </c>
      <c r="AX372" s="13" t="s">
        <v>75</v>
      </c>
      <c r="AY372" s="240" t="s">
        <v>142</v>
      </c>
    </row>
    <row r="373" s="14" customFormat="1">
      <c r="A373" s="14"/>
      <c r="B373" s="241"/>
      <c r="C373" s="242"/>
      <c r="D373" s="232" t="s">
        <v>153</v>
      </c>
      <c r="E373" s="243" t="s">
        <v>1</v>
      </c>
      <c r="F373" s="244" t="s">
        <v>462</v>
      </c>
      <c r="G373" s="242"/>
      <c r="H373" s="245">
        <v>62</v>
      </c>
      <c r="I373" s="246"/>
      <c r="J373" s="242"/>
      <c r="K373" s="242"/>
      <c r="L373" s="247"/>
      <c r="M373" s="248"/>
      <c r="N373" s="249"/>
      <c r="O373" s="249"/>
      <c r="P373" s="249"/>
      <c r="Q373" s="249"/>
      <c r="R373" s="249"/>
      <c r="S373" s="249"/>
      <c r="T373" s="250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1" t="s">
        <v>153</v>
      </c>
      <c r="AU373" s="251" t="s">
        <v>151</v>
      </c>
      <c r="AV373" s="14" t="s">
        <v>151</v>
      </c>
      <c r="AW373" s="14" t="s">
        <v>31</v>
      </c>
      <c r="AX373" s="14" t="s">
        <v>75</v>
      </c>
      <c r="AY373" s="251" t="s">
        <v>142</v>
      </c>
    </row>
    <row r="374" s="15" customFormat="1">
      <c r="A374" s="15"/>
      <c r="B374" s="252"/>
      <c r="C374" s="253"/>
      <c r="D374" s="232" t="s">
        <v>153</v>
      </c>
      <c r="E374" s="254" t="s">
        <v>1</v>
      </c>
      <c r="F374" s="255" t="s">
        <v>166</v>
      </c>
      <c r="G374" s="253"/>
      <c r="H374" s="256">
        <v>852</v>
      </c>
      <c r="I374" s="257"/>
      <c r="J374" s="253"/>
      <c r="K374" s="253"/>
      <c r="L374" s="258"/>
      <c r="M374" s="259"/>
      <c r="N374" s="260"/>
      <c r="O374" s="260"/>
      <c r="P374" s="260"/>
      <c r="Q374" s="260"/>
      <c r="R374" s="260"/>
      <c r="S374" s="260"/>
      <c r="T374" s="261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62" t="s">
        <v>153</v>
      </c>
      <c r="AU374" s="262" t="s">
        <v>151</v>
      </c>
      <c r="AV374" s="15" t="s">
        <v>150</v>
      </c>
      <c r="AW374" s="15" t="s">
        <v>31</v>
      </c>
      <c r="AX374" s="15" t="s">
        <v>83</v>
      </c>
      <c r="AY374" s="262" t="s">
        <v>142</v>
      </c>
    </row>
    <row r="375" s="2" customFormat="1" ht="49.05" customHeight="1">
      <c r="A375" s="38"/>
      <c r="B375" s="39"/>
      <c r="C375" s="267" t="s">
        <v>463</v>
      </c>
      <c r="D375" s="267" t="s">
        <v>225</v>
      </c>
      <c r="E375" s="268" t="s">
        <v>464</v>
      </c>
      <c r="F375" s="269" t="s">
        <v>465</v>
      </c>
      <c r="G375" s="270" t="s">
        <v>148</v>
      </c>
      <c r="H375" s="271">
        <v>1140</v>
      </c>
      <c r="I375" s="272"/>
      <c r="J375" s="271">
        <f>ROUND(I375*H375,2)</f>
        <v>0</v>
      </c>
      <c r="K375" s="269" t="s">
        <v>149</v>
      </c>
      <c r="L375" s="273"/>
      <c r="M375" s="274" t="s">
        <v>1</v>
      </c>
      <c r="N375" s="275" t="s">
        <v>41</v>
      </c>
      <c r="O375" s="91"/>
      <c r="P375" s="226">
        <f>O375*H375</f>
        <v>0</v>
      </c>
      <c r="Q375" s="226">
        <v>0.0023</v>
      </c>
      <c r="R375" s="226">
        <f>Q375*H375</f>
        <v>2.6219999999999999</v>
      </c>
      <c r="S375" s="226">
        <v>0</v>
      </c>
      <c r="T375" s="227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28" t="s">
        <v>306</v>
      </c>
      <c r="AT375" s="228" t="s">
        <v>225</v>
      </c>
      <c r="AU375" s="228" t="s">
        <v>151</v>
      </c>
      <c r="AY375" s="17" t="s">
        <v>142</v>
      </c>
      <c r="BE375" s="229">
        <f>IF(N375="základní",J375,0)</f>
        <v>0</v>
      </c>
      <c r="BF375" s="229">
        <f>IF(N375="snížená",J375,0)</f>
        <v>0</v>
      </c>
      <c r="BG375" s="229">
        <f>IF(N375="zákl. přenesená",J375,0)</f>
        <v>0</v>
      </c>
      <c r="BH375" s="229">
        <f>IF(N375="sníž. přenesená",J375,0)</f>
        <v>0</v>
      </c>
      <c r="BI375" s="229">
        <f>IF(N375="nulová",J375,0)</f>
        <v>0</v>
      </c>
      <c r="BJ375" s="17" t="s">
        <v>151</v>
      </c>
      <c r="BK375" s="229">
        <f>ROUND(I375*H375,2)</f>
        <v>0</v>
      </c>
      <c r="BL375" s="17" t="s">
        <v>210</v>
      </c>
      <c r="BM375" s="228" t="s">
        <v>466</v>
      </c>
    </row>
    <row r="376" s="13" customFormat="1">
      <c r="A376" s="13"/>
      <c r="B376" s="230"/>
      <c r="C376" s="231"/>
      <c r="D376" s="232" t="s">
        <v>153</v>
      </c>
      <c r="E376" s="233" t="s">
        <v>1</v>
      </c>
      <c r="F376" s="234" t="s">
        <v>453</v>
      </c>
      <c r="G376" s="231"/>
      <c r="H376" s="233" t="s">
        <v>1</v>
      </c>
      <c r="I376" s="235"/>
      <c r="J376" s="231"/>
      <c r="K376" s="231"/>
      <c r="L376" s="236"/>
      <c r="M376" s="237"/>
      <c r="N376" s="238"/>
      <c r="O376" s="238"/>
      <c r="P376" s="238"/>
      <c r="Q376" s="238"/>
      <c r="R376" s="238"/>
      <c r="S376" s="238"/>
      <c r="T376" s="239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0" t="s">
        <v>153</v>
      </c>
      <c r="AU376" s="240" t="s">
        <v>151</v>
      </c>
      <c r="AV376" s="13" t="s">
        <v>83</v>
      </c>
      <c r="AW376" s="13" t="s">
        <v>31</v>
      </c>
      <c r="AX376" s="13" t="s">
        <v>75</v>
      </c>
      <c r="AY376" s="240" t="s">
        <v>142</v>
      </c>
    </row>
    <row r="377" s="14" customFormat="1">
      <c r="A377" s="14"/>
      <c r="B377" s="241"/>
      <c r="C377" s="242"/>
      <c r="D377" s="232" t="s">
        <v>153</v>
      </c>
      <c r="E377" s="243" t="s">
        <v>1</v>
      </c>
      <c r="F377" s="244" t="s">
        <v>467</v>
      </c>
      <c r="G377" s="242"/>
      <c r="H377" s="245">
        <v>1140</v>
      </c>
      <c r="I377" s="246"/>
      <c r="J377" s="242"/>
      <c r="K377" s="242"/>
      <c r="L377" s="247"/>
      <c r="M377" s="248"/>
      <c r="N377" s="249"/>
      <c r="O377" s="249"/>
      <c r="P377" s="249"/>
      <c r="Q377" s="249"/>
      <c r="R377" s="249"/>
      <c r="S377" s="249"/>
      <c r="T377" s="250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1" t="s">
        <v>153</v>
      </c>
      <c r="AU377" s="251" t="s">
        <v>151</v>
      </c>
      <c r="AV377" s="14" t="s">
        <v>151</v>
      </c>
      <c r="AW377" s="14" t="s">
        <v>31</v>
      </c>
      <c r="AX377" s="14" t="s">
        <v>83</v>
      </c>
      <c r="AY377" s="251" t="s">
        <v>142</v>
      </c>
    </row>
    <row r="378" s="2" customFormat="1" ht="37.8" customHeight="1">
      <c r="A378" s="38"/>
      <c r="B378" s="39"/>
      <c r="C378" s="218" t="s">
        <v>468</v>
      </c>
      <c r="D378" s="218" t="s">
        <v>145</v>
      </c>
      <c r="E378" s="219" t="s">
        <v>469</v>
      </c>
      <c r="F378" s="220" t="s">
        <v>470</v>
      </c>
      <c r="G378" s="221" t="s">
        <v>148</v>
      </c>
      <c r="H378" s="222">
        <v>107</v>
      </c>
      <c r="I378" s="223"/>
      <c r="J378" s="222">
        <f>ROUND(I378*H378,2)</f>
        <v>0</v>
      </c>
      <c r="K378" s="220" t="s">
        <v>149</v>
      </c>
      <c r="L378" s="44"/>
      <c r="M378" s="224" t="s">
        <v>1</v>
      </c>
      <c r="N378" s="225" t="s">
        <v>41</v>
      </c>
      <c r="O378" s="91"/>
      <c r="P378" s="226">
        <f>O378*H378</f>
        <v>0</v>
      </c>
      <c r="Q378" s="226">
        <v>0</v>
      </c>
      <c r="R378" s="226">
        <f>Q378*H378</f>
        <v>0</v>
      </c>
      <c r="S378" s="226">
        <v>0</v>
      </c>
      <c r="T378" s="227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28" t="s">
        <v>210</v>
      </c>
      <c r="AT378" s="228" t="s">
        <v>145</v>
      </c>
      <c r="AU378" s="228" t="s">
        <v>151</v>
      </c>
      <c r="AY378" s="17" t="s">
        <v>142</v>
      </c>
      <c r="BE378" s="229">
        <f>IF(N378="základní",J378,0)</f>
        <v>0</v>
      </c>
      <c r="BF378" s="229">
        <f>IF(N378="snížená",J378,0)</f>
        <v>0</v>
      </c>
      <c r="BG378" s="229">
        <f>IF(N378="zákl. přenesená",J378,0)</f>
        <v>0</v>
      </c>
      <c r="BH378" s="229">
        <f>IF(N378="sníž. přenesená",J378,0)</f>
        <v>0</v>
      </c>
      <c r="BI378" s="229">
        <f>IF(N378="nulová",J378,0)</f>
        <v>0</v>
      </c>
      <c r="BJ378" s="17" t="s">
        <v>151</v>
      </c>
      <c r="BK378" s="229">
        <f>ROUND(I378*H378,2)</f>
        <v>0</v>
      </c>
      <c r="BL378" s="17" t="s">
        <v>210</v>
      </c>
      <c r="BM378" s="228" t="s">
        <v>471</v>
      </c>
    </row>
    <row r="379" s="13" customFormat="1">
      <c r="A379" s="13"/>
      <c r="B379" s="230"/>
      <c r="C379" s="231"/>
      <c r="D379" s="232" t="s">
        <v>153</v>
      </c>
      <c r="E379" s="233" t="s">
        <v>1</v>
      </c>
      <c r="F379" s="234" t="s">
        <v>472</v>
      </c>
      <c r="G379" s="231"/>
      <c r="H379" s="233" t="s">
        <v>1</v>
      </c>
      <c r="I379" s="235"/>
      <c r="J379" s="231"/>
      <c r="K379" s="231"/>
      <c r="L379" s="236"/>
      <c r="M379" s="237"/>
      <c r="N379" s="238"/>
      <c r="O379" s="238"/>
      <c r="P379" s="238"/>
      <c r="Q379" s="238"/>
      <c r="R379" s="238"/>
      <c r="S379" s="238"/>
      <c r="T379" s="239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0" t="s">
        <v>153</v>
      </c>
      <c r="AU379" s="240" t="s">
        <v>151</v>
      </c>
      <c r="AV379" s="13" t="s">
        <v>83</v>
      </c>
      <c r="AW379" s="13" t="s">
        <v>31</v>
      </c>
      <c r="AX379" s="13" t="s">
        <v>75</v>
      </c>
      <c r="AY379" s="240" t="s">
        <v>142</v>
      </c>
    </row>
    <row r="380" s="13" customFormat="1">
      <c r="A380" s="13"/>
      <c r="B380" s="230"/>
      <c r="C380" s="231"/>
      <c r="D380" s="232" t="s">
        <v>153</v>
      </c>
      <c r="E380" s="233" t="s">
        <v>1</v>
      </c>
      <c r="F380" s="234" t="s">
        <v>473</v>
      </c>
      <c r="G380" s="231"/>
      <c r="H380" s="233" t="s">
        <v>1</v>
      </c>
      <c r="I380" s="235"/>
      <c r="J380" s="231"/>
      <c r="K380" s="231"/>
      <c r="L380" s="236"/>
      <c r="M380" s="237"/>
      <c r="N380" s="238"/>
      <c r="O380" s="238"/>
      <c r="P380" s="238"/>
      <c r="Q380" s="238"/>
      <c r="R380" s="238"/>
      <c r="S380" s="238"/>
      <c r="T380" s="239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0" t="s">
        <v>153</v>
      </c>
      <c r="AU380" s="240" t="s">
        <v>151</v>
      </c>
      <c r="AV380" s="13" t="s">
        <v>83</v>
      </c>
      <c r="AW380" s="13" t="s">
        <v>31</v>
      </c>
      <c r="AX380" s="13" t="s">
        <v>75</v>
      </c>
      <c r="AY380" s="240" t="s">
        <v>142</v>
      </c>
    </row>
    <row r="381" s="14" customFormat="1">
      <c r="A381" s="14"/>
      <c r="B381" s="241"/>
      <c r="C381" s="242"/>
      <c r="D381" s="232" t="s">
        <v>153</v>
      </c>
      <c r="E381" s="243" t="s">
        <v>1</v>
      </c>
      <c r="F381" s="244" t="s">
        <v>474</v>
      </c>
      <c r="G381" s="242"/>
      <c r="H381" s="245">
        <v>42.420000000000002</v>
      </c>
      <c r="I381" s="246"/>
      <c r="J381" s="242"/>
      <c r="K381" s="242"/>
      <c r="L381" s="247"/>
      <c r="M381" s="248"/>
      <c r="N381" s="249"/>
      <c r="O381" s="249"/>
      <c r="P381" s="249"/>
      <c r="Q381" s="249"/>
      <c r="R381" s="249"/>
      <c r="S381" s="249"/>
      <c r="T381" s="250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1" t="s">
        <v>153</v>
      </c>
      <c r="AU381" s="251" t="s">
        <v>151</v>
      </c>
      <c r="AV381" s="14" t="s">
        <v>151</v>
      </c>
      <c r="AW381" s="14" t="s">
        <v>31</v>
      </c>
      <c r="AX381" s="14" t="s">
        <v>75</v>
      </c>
      <c r="AY381" s="251" t="s">
        <v>142</v>
      </c>
    </row>
    <row r="382" s="14" customFormat="1">
      <c r="A382" s="14"/>
      <c r="B382" s="241"/>
      <c r="C382" s="242"/>
      <c r="D382" s="232" t="s">
        <v>153</v>
      </c>
      <c r="E382" s="243" t="s">
        <v>1</v>
      </c>
      <c r="F382" s="244" t="s">
        <v>475</v>
      </c>
      <c r="G382" s="242"/>
      <c r="H382" s="245">
        <v>6.5800000000000001</v>
      </c>
      <c r="I382" s="246"/>
      <c r="J382" s="242"/>
      <c r="K382" s="242"/>
      <c r="L382" s="247"/>
      <c r="M382" s="248"/>
      <c r="N382" s="249"/>
      <c r="O382" s="249"/>
      <c r="P382" s="249"/>
      <c r="Q382" s="249"/>
      <c r="R382" s="249"/>
      <c r="S382" s="249"/>
      <c r="T382" s="250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1" t="s">
        <v>153</v>
      </c>
      <c r="AU382" s="251" t="s">
        <v>151</v>
      </c>
      <c r="AV382" s="14" t="s">
        <v>151</v>
      </c>
      <c r="AW382" s="14" t="s">
        <v>31</v>
      </c>
      <c r="AX382" s="14" t="s">
        <v>75</v>
      </c>
      <c r="AY382" s="251" t="s">
        <v>142</v>
      </c>
    </row>
    <row r="383" s="13" customFormat="1">
      <c r="A383" s="13"/>
      <c r="B383" s="230"/>
      <c r="C383" s="231"/>
      <c r="D383" s="232" t="s">
        <v>153</v>
      </c>
      <c r="E383" s="233" t="s">
        <v>1</v>
      </c>
      <c r="F383" s="234" t="s">
        <v>452</v>
      </c>
      <c r="G383" s="231"/>
      <c r="H383" s="233" t="s">
        <v>1</v>
      </c>
      <c r="I383" s="235"/>
      <c r="J383" s="231"/>
      <c r="K383" s="231"/>
      <c r="L383" s="236"/>
      <c r="M383" s="237"/>
      <c r="N383" s="238"/>
      <c r="O383" s="238"/>
      <c r="P383" s="238"/>
      <c r="Q383" s="238"/>
      <c r="R383" s="238"/>
      <c r="S383" s="238"/>
      <c r="T383" s="239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0" t="s">
        <v>153</v>
      </c>
      <c r="AU383" s="240" t="s">
        <v>151</v>
      </c>
      <c r="AV383" s="13" t="s">
        <v>83</v>
      </c>
      <c r="AW383" s="13" t="s">
        <v>31</v>
      </c>
      <c r="AX383" s="13" t="s">
        <v>75</v>
      </c>
      <c r="AY383" s="240" t="s">
        <v>142</v>
      </c>
    </row>
    <row r="384" s="13" customFormat="1">
      <c r="A384" s="13"/>
      <c r="B384" s="230"/>
      <c r="C384" s="231"/>
      <c r="D384" s="232" t="s">
        <v>153</v>
      </c>
      <c r="E384" s="233" t="s">
        <v>1</v>
      </c>
      <c r="F384" s="234" t="s">
        <v>411</v>
      </c>
      <c r="G384" s="231"/>
      <c r="H384" s="233" t="s">
        <v>1</v>
      </c>
      <c r="I384" s="235"/>
      <c r="J384" s="231"/>
      <c r="K384" s="231"/>
      <c r="L384" s="236"/>
      <c r="M384" s="237"/>
      <c r="N384" s="238"/>
      <c r="O384" s="238"/>
      <c r="P384" s="238"/>
      <c r="Q384" s="238"/>
      <c r="R384" s="238"/>
      <c r="S384" s="238"/>
      <c r="T384" s="239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0" t="s">
        <v>153</v>
      </c>
      <c r="AU384" s="240" t="s">
        <v>151</v>
      </c>
      <c r="AV384" s="13" t="s">
        <v>83</v>
      </c>
      <c r="AW384" s="13" t="s">
        <v>31</v>
      </c>
      <c r="AX384" s="13" t="s">
        <v>75</v>
      </c>
      <c r="AY384" s="240" t="s">
        <v>142</v>
      </c>
    </row>
    <row r="385" s="14" customFormat="1">
      <c r="A385" s="14"/>
      <c r="B385" s="241"/>
      <c r="C385" s="242"/>
      <c r="D385" s="232" t="s">
        <v>153</v>
      </c>
      <c r="E385" s="243" t="s">
        <v>1</v>
      </c>
      <c r="F385" s="244" t="s">
        <v>454</v>
      </c>
      <c r="G385" s="242"/>
      <c r="H385" s="245">
        <v>45</v>
      </c>
      <c r="I385" s="246"/>
      <c r="J385" s="242"/>
      <c r="K385" s="242"/>
      <c r="L385" s="247"/>
      <c r="M385" s="248"/>
      <c r="N385" s="249"/>
      <c r="O385" s="249"/>
      <c r="P385" s="249"/>
      <c r="Q385" s="249"/>
      <c r="R385" s="249"/>
      <c r="S385" s="249"/>
      <c r="T385" s="250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1" t="s">
        <v>153</v>
      </c>
      <c r="AU385" s="251" t="s">
        <v>151</v>
      </c>
      <c r="AV385" s="14" t="s">
        <v>151</v>
      </c>
      <c r="AW385" s="14" t="s">
        <v>31</v>
      </c>
      <c r="AX385" s="14" t="s">
        <v>75</v>
      </c>
      <c r="AY385" s="251" t="s">
        <v>142</v>
      </c>
    </row>
    <row r="386" s="13" customFormat="1">
      <c r="A386" s="13"/>
      <c r="B386" s="230"/>
      <c r="C386" s="231"/>
      <c r="D386" s="232" t="s">
        <v>153</v>
      </c>
      <c r="E386" s="233" t="s">
        <v>1</v>
      </c>
      <c r="F386" s="234" t="s">
        <v>476</v>
      </c>
      <c r="G386" s="231"/>
      <c r="H386" s="233" t="s">
        <v>1</v>
      </c>
      <c r="I386" s="235"/>
      <c r="J386" s="231"/>
      <c r="K386" s="231"/>
      <c r="L386" s="236"/>
      <c r="M386" s="237"/>
      <c r="N386" s="238"/>
      <c r="O386" s="238"/>
      <c r="P386" s="238"/>
      <c r="Q386" s="238"/>
      <c r="R386" s="238"/>
      <c r="S386" s="238"/>
      <c r="T386" s="239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0" t="s">
        <v>153</v>
      </c>
      <c r="AU386" s="240" t="s">
        <v>151</v>
      </c>
      <c r="AV386" s="13" t="s">
        <v>83</v>
      </c>
      <c r="AW386" s="13" t="s">
        <v>31</v>
      </c>
      <c r="AX386" s="13" t="s">
        <v>75</v>
      </c>
      <c r="AY386" s="240" t="s">
        <v>142</v>
      </c>
    </row>
    <row r="387" s="13" customFormat="1">
      <c r="A387" s="13"/>
      <c r="B387" s="230"/>
      <c r="C387" s="231"/>
      <c r="D387" s="232" t="s">
        <v>153</v>
      </c>
      <c r="E387" s="233" t="s">
        <v>1</v>
      </c>
      <c r="F387" s="234" t="s">
        <v>261</v>
      </c>
      <c r="G387" s="231"/>
      <c r="H387" s="233" t="s">
        <v>1</v>
      </c>
      <c r="I387" s="235"/>
      <c r="J387" s="231"/>
      <c r="K387" s="231"/>
      <c r="L387" s="236"/>
      <c r="M387" s="237"/>
      <c r="N387" s="238"/>
      <c r="O387" s="238"/>
      <c r="P387" s="238"/>
      <c r="Q387" s="238"/>
      <c r="R387" s="238"/>
      <c r="S387" s="238"/>
      <c r="T387" s="239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0" t="s">
        <v>153</v>
      </c>
      <c r="AU387" s="240" t="s">
        <v>151</v>
      </c>
      <c r="AV387" s="13" t="s">
        <v>83</v>
      </c>
      <c r="AW387" s="13" t="s">
        <v>31</v>
      </c>
      <c r="AX387" s="13" t="s">
        <v>75</v>
      </c>
      <c r="AY387" s="240" t="s">
        <v>142</v>
      </c>
    </row>
    <row r="388" s="14" customFormat="1">
      <c r="A388" s="14"/>
      <c r="B388" s="241"/>
      <c r="C388" s="242"/>
      <c r="D388" s="232" t="s">
        <v>153</v>
      </c>
      <c r="E388" s="243" t="s">
        <v>1</v>
      </c>
      <c r="F388" s="244" t="s">
        <v>245</v>
      </c>
      <c r="G388" s="242"/>
      <c r="H388" s="245">
        <v>13</v>
      </c>
      <c r="I388" s="246"/>
      <c r="J388" s="242"/>
      <c r="K388" s="242"/>
      <c r="L388" s="247"/>
      <c r="M388" s="248"/>
      <c r="N388" s="249"/>
      <c r="O388" s="249"/>
      <c r="P388" s="249"/>
      <c r="Q388" s="249"/>
      <c r="R388" s="249"/>
      <c r="S388" s="249"/>
      <c r="T388" s="250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1" t="s">
        <v>153</v>
      </c>
      <c r="AU388" s="251" t="s">
        <v>151</v>
      </c>
      <c r="AV388" s="14" t="s">
        <v>151</v>
      </c>
      <c r="AW388" s="14" t="s">
        <v>31</v>
      </c>
      <c r="AX388" s="14" t="s">
        <v>75</v>
      </c>
      <c r="AY388" s="251" t="s">
        <v>142</v>
      </c>
    </row>
    <row r="389" s="15" customFormat="1">
      <c r="A389" s="15"/>
      <c r="B389" s="252"/>
      <c r="C389" s="253"/>
      <c r="D389" s="232" t="s">
        <v>153</v>
      </c>
      <c r="E389" s="254" t="s">
        <v>1</v>
      </c>
      <c r="F389" s="255" t="s">
        <v>166</v>
      </c>
      <c r="G389" s="253"/>
      <c r="H389" s="256">
        <v>107</v>
      </c>
      <c r="I389" s="257"/>
      <c r="J389" s="253"/>
      <c r="K389" s="253"/>
      <c r="L389" s="258"/>
      <c r="M389" s="259"/>
      <c r="N389" s="260"/>
      <c r="O389" s="260"/>
      <c r="P389" s="260"/>
      <c r="Q389" s="260"/>
      <c r="R389" s="260"/>
      <c r="S389" s="260"/>
      <c r="T389" s="261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62" t="s">
        <v>153</v>
      </c>
      <c r="AU389" s="262" t="s">
        <v>151</v>
      </c>
      <c r="AV389" s="15" t="s">
        <v>150</v>
      </c>
      <c r="AW389" s="15" t="s">
        <v>31</v>
      </c>
      <c r="AX389" s="15" t="s">
        <v>83</v>
      </c>
      <c r="AY389" s="262" t="s">
        <v>142</v>
      </c>
    </row>
    <row r="390" s="2" customFormat="1" ht="24.15" customHeight="1">
      <c r="A390" s="38"/>
      <c r="B390" s="39"/>
      <c r="C390" s="218" t="s">
        <v>477</v>
      </c>
      <c r="D390" s="218" t="s">
        <v>145</v>
      </c>
      <c r="E390" s="219" t="s">
        <v>478</v>
      </c>
      <c r="F390" s="220" t="s">
        <v>479</v>
      </c>
      <c r="G390" s="221" t="s">
        <v>189</v>
      </c>
      <c r="H390" s="222">
        <v>107</v>
      </c>
      <c r="I390" s="223"/>
      <c r="J390" s="222">
        <f>ROUND(I390*H390,2)</f>
        <v>0</v>
      </c>
      <c r="K390" s="220" t="s">
        <v>149</v>
      </c>
      <c r="L390" s="44"/>
      <c r="M390" s="224" t="s">
        <v>1</v>
      </c>
      <c r="N390" s="225" t="s">
        <v>41</v>
      </c>
      <c r="O390" s="91"/>
      <c r="P390" s="226">
        <f>O390*H390</f>
        <v>0</v>
      </c>
      <c r="Q390" s="226">
        <v>0</v>
      </c>
      <c r="R390" s="226">
        <f>Q390*H390</f>
        <v>0</v>
      </c>
      <c r="S390" s="226">
        <v>0</v>
      </c>
      <c r="T390" s="227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28" t="s">
        <v>210</v>
      </c>
      <c r="AT390" s="228" t="s">
        <v>145</v>
      </c>
      <c r="AU390" s="228" t="s">
        <v>151</v>
      </c>
      <c r="AY390" s="17" t="s">
        <v>142</v>
      </c>
      <c r="BE390" s="229">
        <f>IF(N390="základní",J390,0)</f>
        <v>0</v>
      </c>
      <c r="BF390" s="229">
        <f>IF(N390="snížená",J390,0)</f>
        <v>0</v>
      </c>
      <c r="BG390" s="229">
        <f>IF(N390="zákl. přenesená",J390,0)</f>
        <v>0</v>
      </c>
      <c r="BH390" s="229">
        <f>IF(N390="sníž. přenesená",J390,0)</f>
        <v>0</v>
      </c>
      <c r="BI390" s="229">
        <f>IF(N390="nulová",J390,0)</f>
        <v>0</v>
      </c>
      <c r="BJ390" s="17" t="s">
        <v>151</v>
      </c>
      <c r="BK390" s="229">
        <f>ROUND(I390*H390,2)</f>
        <v>0</v>
      </c>
      <c r="BL390" s="17" t="s">
        <v>210</v>
      </c>
      <c r="BM390" s="228" t="s">
        <v>480</v>
      </c>
    </row>
    <row r="391" s="2" customFormat="1" ht="24.15" customHeight="1">
      <c r="A391" s="38"/>
      <c r="B391" s="39"/>
      <c r="C391" s="267" t="s">
        <v>481</v>
      </c>
      <c r="D391" s="267" t="s">
        <v>225</v>
      </c>
      <c r="E391" s="268" t="s">
        <v>482</v>
      </c>
      <c r="F391" s="269" t="s">
        <v>483</v>
      </c>
      <c r="G391" s="270" t="s">
        <v>148</v>
      </c>
      <c r="H391" s="271">
        <v>110</v>
      </c>
      <c r="I391" s="272"/>
      <c r="J391" s="271">
        <f>ROUND(I391*H391,2)</f>
        <v>0</v>
      </c>
      <c r="K391" s="269" t="s">
        <v>149</v>
      </c>
      <c r="L391" s="273"/>
      <c r="M391" s="274" t="s">
        <v>1</v>
      </c>
      <c r="N391" s="275" t="s">
        <v>41</v>
      </c>
      <c r="O391" s="91"/>
      <c r="P391" s="226">
        <f>O391*H391</f>
        <v>0</v>
      </c>
      <c r="Q391" s="226">
        <v>0.0019</v>
      </c>
      <c r="R391" s="226">
        <f>Q391*H391</f>
        <v>0.20899999999999999</v>
      </c>
      <c r="S391" s="226">
        <v>0</v>
      </c>
      <c r="T391" s="227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28" t="s">
        <v>306</v>
      </c>
      <c r="AT391" s="228" t="s">
        <v>225</v>
      </c>
      <c r="AU391" s="228" t="s">
        <v>151</v>
      </c>
      <c r="AY391" s="17" t="s">
        <v>142</v>
      </c>
      <c r="BE391" s="229">
        <f>IF(N391="základní",J391,0)</f>
        <v>0</v>
      </c>
      <c r="BF391" s="229">
        <f>IF(N391="snížená",J391,0)</f>
        <v>0</v>
      </c>
      <c r="BG391" s="229">
        <f>IF(N391="zákl. přenesená",J391,0)</f>
        <v>0</v>
      </c>
      <c r="BH391" s="229">
        <f>IF(N391="sníž. přenesená",J391,0)</f>
        <v>0</v>
      </c>
      <c r="BI391" s="229">
        <f>IF(N391="nulová",J391,0)</f>
        <v>0</v>
      </c>
      <c r="BJ391" s="17" t="s">
        <v>151</v>
      </c>
      <c r="BK391" s="229">
        <f>ROUND(I391*H391,2)</f>
        <v>0</v>
      </c>
      <c r="BL391" s="17" t="s">
        <v>210</v>
      </c>
      <c r="BM391" s="228" t="s">
        <v>484</v>
      </c>
    </row>
    <row r="392" s="13" customFormat="1">
      <c r="A392" s="13"/>
      <c r="B392" s="230"/>
      <c r="C392" s="231"/>
      <c r="D392" s="232" t="s">
        <v>153</v>
      </c>
      <c r="E392" s="233" t="s">
        <v>1</v>
      </c>
      <c r="F392" s="234" t="s">
        <v>485</v>
      </c>
      <c r="G392" s="231"/>
      <c r="H392" s="233" t="s">
        <v>1</v>
      </c>
      <c r="I392" s="235"/>
      <c r="J392" s="231"/>
      <c r="K392" s="231"/>
      <c r="L392" s="236"/>
      <c r="M392" s="237"/>
      <c r="N392" s="238"/>
      <c r="O392" s="238"/>
      <c r="P392" s="238"/>
      <c r="Q392" s="238"/>
      <c r="R392" s="238"/>
      <c r="S392" s="238"/>
      <c r="T392" s="239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0" t="s">
        <v>153</v>
      </c>
      <c r="AU392" s="240" t="s">
        <v>151</v>
      </c>
      <c r="AV392" s="13" t="s">
        <v>83</v>
      </c>
      <c r="AW392" s="13" t="s">
        <v>31</v>
      </c>
      <c r="AX392" s="13" t="s">
        <v>75</v>
      </c>
      <c r="AY392" s="240" t="s">
        <v>142</v>
      </c>
    </row>
    <row r="393" s="14" customFormat="1">
      <c r="A393" s="14"/>
      <c r="B393" s="241"/>
      <c r="C393" s="242"/>
      <c r="D393" s="232" t="s">
        <v>153</v>
      </c>
      <c r="E393" s="243" t="s">
        <v>1</v>
      </c>
      <c r="F393" s="244" t="s">
        <v>486</v>
      </c>
      <c r="G393" s="242"/>
      <c r="H393" s="245">
        <v>110</v>
      </c>
      <c r="I393" s="246"/>
      <c r="J393" s="242"/>
      <c r="K393" s="242"/>
      <c r="L393" s="247"/>
      <c r="M393" s="248"/>
      <c r="N393" s="249"/>
      <c r="O393" s="249"/>
      <c r="P393" s="249"/>
      <c r="Q393" s="249"/>
      <c r="R393" s="249"/>
      <c r="S393" s="249"/>
      <c r="T393" s="250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1" t="s">
        <v>153</v>
      </c>
      <c r="AU393" s="251" t="s">
        <v>151</v>
      </c>
      <c r="AV393" s="14" t="s">
        <v>151</v>
      </c>
      <c r="AW393" s="14" t="s">
        <v>31</v>
      </c>
      <c r="AX393" s="14" t="s">
        <v>83</v>
      </c>
      <c r="AY393" s="251" t="s">
        <v>142</v>
      </c>
    </row>
    <row r="394" s="2" customFormat="1" ht="24.15" customHeight="1">
      <c r="A394" s="38"/>
      <c r="B394" s="39"/>
      <c r="C394" s="267" t="s">
        <v>487</v>
      </c>
      <c r="D394" s="267" t="s">
        <v>225</v>
      </c>
      <c r="E394" s="268" t="s">
        <v>488</v>
      </c>
      <c r="F394" s="269" t="s">
        <v>489</v>
      </c>
      <c r="G394" s="270" t="s">
        <v>148</v>
      </c>
      <c r="H394" s="271">
        <v>16</v>
      </c>
      <c r="I394" s="272"/>
      <c r="J394" s="271">
        <f>ROUND(I394*H394,2)</f>
        <v>0</v>
      </c>
      <c r="K394" s="269" t="s">
        <v>149</v>
      </c>
      <c r="L394" s="273"/>
      <c r="M394" s="274" t="s">
        <v>1</v>
      </c>
      <c r="N394" s="275" t="s">
        <v>41</v>
      </c>
      <c r="O394" s="91"/>
      <c r="P394" s="226">
        <f>O394*H394</f>
        <v>0</v>
      </c>
      <c r="Q394" s="226">
        <v>0.0025000000000000001</v>
      </c>
      <c r="R394" s="226">
        <f>Q394*H394</f>
        <v>0.040000000000000001</v>
      </c>
      <c r="S394" s="226">
        <v>0</v>
      </c>
      <c r="T394" s="227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28" t="s">
        <v>306</v>
      </c>
      <c r="AT394" s="228" t="s">
        <v>225</v>
      </c>
      <c r="AU394" s="228" t="s">
        <v>151</v>
      </c>
      <c r="AY394" s="17" t="s">
        <v>142</v>
      </c>
      <c r="BE394" s="229">
        <f>IF(N394="základní",J394,0)</f>
        <v>0</v>
      </c>
      <c r="BF394" s="229">
        <f>IF(N394="snížená",J394,0)</f>
        <v>0</v>
      </c>
      <c r="BG394" s="229">
        <f>IF(N394="zákl. přenesená",J394,0)</f>
        <v>0</v>
      </c>
      <c r="BH394" s="229">
        <f>IF(N394="sníž. přenesená",J394,0)</f>
        <v>0</v>
      </c>
      <c r="BI394" s="229">
        <f>IF(N394="nulová",J394,0)</f>
        <v>0</v>
      </c>
      <c r="BJ394" s="17" t="s">
        <v>151</v>
      </c>
      <c r="BK394" s="229">
        <f>ROUND(I394*H394,2)</f>
        <v>0</v>
      </c>
      <c r="BL394" s="17" t="s">
        <v>210</v>
      </c>
      <c r="BM394" s="228" t="s">
        <v>490</v>
      </c>
    </row>
    <row r="395" s="13" customFormat="1">
      <c r="A395" s="13"/>
      <c r="B395" s="230"/>
      <c r="C395" s="231"/>
      <c r="D395" s="232" t="s">
        <v>153</v>
      </c>
      <c r="E395" s="233" t="s">
        <v>1</v>
      </c>
      <c r="F395" s="234" t="s">
        <v>261</v>
      </c>
      <c r="G395" s="231"/>
      <c r="H395" s="233" t="s">
        <v>1</v>
      </c>
      <c r="I395" s="235"/>
      <c r="J395" s="231"/>
      <c r="K395" s="231"/>
      <c r="L395" s="236"/>
      <c r="M395" s="237"/>
      <c r="N395" s="238"/>
      <c r="O395" s="238"/>
      <c r="P395" s="238"/>
      <c r="Q395" s="238"/>
      <c r="R395" s="238"/>
      <c r="S395" s="238"/>
      <c r="T395" s="239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0" t="s">
        <v>153</v>
      </c>
      <c r="AU395" s="240" t="s">
        <v>151</v>
      </c>
      <c r="AV395" s="13" t="s">
        <v>83</v>
      </c>
      <c r="AW395" s="13" t="s">
        <v>31</v>
      </c>
      <c r="AX395" s="13" t="s">
        <v>75</v>
      </c>
      <c r="AY395" s="240" t="s">
        <v>142</v>
      </c>
    </row>
    <row r="396" s="14" customFormat="1">
      <c r="A396" s="14"/>
      <c r="B396" s="241"/>
      <c r="C396" s="242"/>
      <c r="D396" s="232" t="s">
        <v>153</v>
      </c>
      <c r="E396" s="243" t="s">
        <v>1</v>
      </c>
      <c r="F396" s="244" t="s">
        <v>444</v>
      </c>
      <c r="G396" s="242"/>
      <c r="H396" s="245">
        <v>16</v>
      </c>
      <c r="I396" s="246"/>
      <c r="J396" s="242"/>
      <c r="K396" s="242"/>
      <c r="L396" s="247"/>
      <c r="M396" s="248"/>
      <c r="N396" s="249"/>
      <c r="O396" s="249"/>
      <c r="P396" s="249"/>
      <c r="Q396" s="249"/>
      <c r="R396" s="249"/>
      <c r="S396" s="249"/>
      <c r="T396" s="250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1" t="s">
        <v>153</v>
      </c>
      <c r="AU396" s="251" t="s">
        <v>151</v>
      </c>
      <c r="AV396" s="14" t="s">
        <v>151</v>
      </c>
      <c r="AW396" s="14" t="s">
        <v>31</v>
      </c>
      <c r="AX396" s="14" t="s">
        <v>83</v>
      </c>
      <c r="AY396" s="251" t="s">
        <v>142</v>
      </c>
    </row>
    <row r="397" s="2" customFormat="1" ht="24.15" customHeight="1">
      <c r="A397" s="38"/>
      <c r="B397" s="39"/>
      <c r="C397" s="218" t="s">
        <v>491</v>
      </c>
      <c r="D397" s="218" t="s">
        <v>145</v>
      </c>
      <c r="E397" s="219" t="s">
        <v>492</v>
      </c>
      <c r="F397" s="220" t="s">
        <v>493</v>
      </c>
      <c r="G397" s="221" t="s">
        <v>494</v>
      </c>
      <c r="H397" s="222">
        <v>1</v>
      </c>
      <c r="I397" s="223"/>
      <c r="J397" s="222">
        <f>ROUND(I397*H397,2)</f>
        <v>0</v>
      </c>
      <c r="K397" s="220" t="s">
        <v>1</v>
      </c>
      <c r="L397" s="44"/>
      <c r="M397" s="224" t="s">
        <v>1</v>
      </c>
      <c r="N397" s="225" t="s">
        <v>41</v>
      </c>
      <c r="O397" s="91"/>
      <c r="P397" s="226">
        <f>O397*H397</f>
        <v>0</v>
      </c>
      <c r="Q397" s="226">
        <v>0</v>
      </c>
      <c r="R397" s="226">
        <f>Q397*H397</f>
        <v>0</v>
      </c>
      <c r="S397" s="226">
        <v>0</v>
      </c>
      <c r="T397" s="227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28" t="s">
        <v>210</v>
      </c>
      <c r="AT397" s="228" t="s">
        <v>145</v>
      </c>
      <c r="AU397" s="228" t="s">
        <v>151</v>
      </c>
      <c r="AY397" s="17" t="s">
        <v>142</v>
      </c>
      <c r="BE397" s="229">
        <f>IF(N397="základní",J397,0)</f>
        <v>0</v>
      </c>
      <c r="BF397" s="229">
        <f>IF(N397="snížená",J397,0)</f>
        <v>0</v>
      </c>
      <c r="BG397" s="229">
        <f>IF(N397="zákl. přenesená",J397,0)</f>
        <v>0</v>
      </c>
      <c r="BH397" s="229">
        <f>IF(N397="sníž. přenesená",J397,0)</f>
        <v>0</v>
      </c>
      <c r="BI397" s="229">
        <f>IF(N397="nulová",J397,0)</f>
        <v>0</v>
      </c>
      <c r="BJ397" s="17" t="s">
        <v>151</v>
      </c>
      <c r="BK397" s="229">
        <f>ROUND(I397*H397,2)</f>
        <v>0</v>
      </c>
      <c r="BL397" s="17" t="s">
        <v>210</v>
      </c>
      <c r="BM397" s="228" t="s">
        <v>495</v>
      </c>
    </row>
    <row r="398" s="2" customFormat="1" ht="24.15" customHeight="1">
      <c r="A398" s="38"/>
      <c r="B398" s="39"/>
      <c r="C398" s="218" t="s">
        <v>496</v>
      </c>
      <c r="D398" s="218" t="s">
        <v>145</v>
      </c>
      <c r="E398" s="219" t="s">
        <v>497</v>
      </c>
      <c r="F398" s="220" t="s">
        <v>498</v>
      </c>
      <c r="G398" s="221" t="s">
        <v>303</v>
      </c>
      <c r="H398" s="222">
        <v>570</v>
      </c>
      <c r="I398" s="223"/>
      <c r="J398" s="222">
        <f>ROUND(I398*H398,2)</f>
        <v>0</v>
      </c>
      <c r="K398" s="220" t="s">
        <v>1</v>
      </c>
      <c r="L398" s="44"/>
      <c r="M398" s="224" t="s">
        <v>1</v>
      </c>
      <c r="N398" s="225" t="s">
        <v>41</v>
      </c>
      <c r="O398" s="91"/>
      <c r="P398" s="226">
        <f>O398*H398</f>
        <v>0</v>
      </c>
      <c r="Q398" s="226">
        <v>0</v>
      </c>
      <c r="R398" s="226">
        <f>Q398*H398</f>
        <v>0</v>
      </c>
      <c r="S398" s="226">
        <v>0</v>
      </c>
      <c r="T398" s="227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28" t="s">
        <v>210</v>
      </c>
      <c r="AT398" s="228" t="s">
        <v>145</v>
      </c>
      <c r="AU398" s="228" t="s">
        <v>151</v>
      </c>
      <c r="AY398" s="17" t="s">
        <v>142</v>
      </c>
      <c r="BE398" s="229">
        <f>IF(N398="základní",J398,0)</f>
        <v>0</v>
      </c>
      <c r="BF398" s="229">
        <f>IF(N398="snížená",J398,0)</f>
        <v>0</v>
      </c>
      <c r="BG398" s="229">
        <f>IF(N398="zákl. přenesená",J398,0)</f>
        <v>0</v>
      </c>
      <c r="BH398" s="229">
        <f>IF(N398="sníž. přenesená",J398,0)</f>
        <v>0</v>
      </c>
      <c r="BI398" s="229">
        <f>IF(N398="nulová",J398,0)</f>
        <v>0</v>
      </c>
      <c r="BJ398" s="17" t="s">
        <v>151</v>
      </c>
      <c r="BK398" s="229">
        <f>ROUND(I398*H398,2)</f>
        <v>0</v>
      </c>
      <c r="BL398" s="17" t="s">
        <v>210</v>
      </c>
      <c r="BM398" s="228" t="s">
        <v>499</v>
      </c>
    </row>
    <row r="399" s="13" customFormat="1">
      <c r="A399" s="13"/>
      <c r="B399" s="230"/>
      <c r="C399" s="231"/>
      <c r="D399" s="232" t="s">
        <v>153</v>
      </c>
      <c r="E399" s="233" t="s">
        <v>1</v>
      </c>
      <c r="F399" s="234" t="s">
        <v>500</v>
      </c>
      <c r="G399" s="231"/>
      <c r="H399" s="233" t="s">
        <v>1</v>
      </c>
      <c r="I399" s="235"/>
      <c r="J399" s="231"/>
      <c r="K399" s="231"/>
      <c r="L399" s="236"/>
      <c r="M399" s="237"/>
      <c r="N399" s="238"/>
      <c r="O399" s="238"/>
      <c r="P399" s="238"/>
      <c r="Q399" s="238"/>
      <c r="R399" s="238"/>
      <c r="S399" s="238"/>
      <c r="T399" s="239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0" t="s">
        <v>153</v>
      </c>
      <c r="AU399" s="240" t="s">
        <v>151</v>
      </c>
      <c r="AV399" s="13" t="s">
        <v>83</v>
      </c>
      <c r="AW399" s="13" t="s">
        <v>31</v>
      </c>
      <c r="AX399" s="13" t="s">
        <v>75</v>
      </c>
      <c r="AY399" s="240" t="s">
        <v>142</v>
      </c>
    </row>
    <row r="400" s="14" customFormat="1">
      <c r="A400" s="14"/>
      <c r="B400" s="241"/>
      <c r="C400" s="242"/>
      <c r="D400" s="232" t="s">
        <v>153</v>
      </c>
      <c r="E400" s="243" t="s">
        <v>1</v>
      </c>
      <c r="F400" s="244" t="s">
        <v>501</v>
      </c>
      <c r="G400" s="242"/>
      <c r="H400" s="245">
        <v>570</v>
      </c>
      <c r="I400" s="246"/>
      <c r="J400" s="242"/>
      <c r="K400" s="242"/>
      <c r="L400" s="247"/>
      <c r="M400" s="248"/>
      <c r="N400" s="249"/>
      <c r="O400" s="249"/>
      <c r="P400" s="249"/>
      <c r="Q400" s="249"/>
      <c r="R400" s="249"/>
      <c r="S400" s="249"/>
      <c r="T400" s="250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1" t="s">
        <v>153</v>
      </c>
      <c r="AU400" s="251" t="s">
        <v>151</v>
      </c>
      <c r="AV400" s="14" t="s">
        <v>151</v>
      </c>
      <c r="AW400" s="14" t="s">
        <v>31</v>
      </c>
      <c r="AX400" s="14" t="s">
        <v>83</v>
      </c>
      <c r="AY400" s="251" t="s">
        <v>142</v>
      </c>
    </row>
    <row r="401" s="2" customFormat="1" ht="21.75" customHeight="1">
      <c r="A401" s="38"/>
      <c r="B401" s="39"/>
      <c r="C401" s="267" t="s">
        <v>502</v>
      </c>
      <c r="D401" s="267" t="s">
        <v>225</v>
      </c>
      <c r="E401" s="268" t="s">
        <v>503</v>
      </c>
      <c r="F401" s="269" t="s">
        <v>504</v>
      </c>
      <c r="G401" s="270" t="s">
        <v>303</v>
      </c>
      <c r="H401" s="271">
        <v>570</v>
      </c>
      <c r="I401" s="272"/>
      <c r="J401" s="271">
        <f>ROUND(I401*H401,2)</f>
        <v>0</v>
      </c>
      <c r="K401" s="269" t="s">
        <v>1</v>
      </c>
      <c r="L401" s="273"/>
      <c r="M401" s="274" t="s">
        <v>1</v>
      </c>
      <c r="N401" s="275" t="s">
        <v>41</v>
      </c>
      <c r="O401" s="91"/>
      <c r="P401" s="226">
        <f>O401*H401</f>
        <v>0</v>
      </c>
      <c r="Q401" s="226">
        <v>0</v>
      </c>
      <c r="R401" s="226">
        <f>Q401*H401</f>
        <v>0</v>
      </c>
      <c r="S401" s="226">
        <v>0</v>
      </c>
      <c r="T401" s="227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28" t="s">
        <v>306</v>
      </c>
      <c r="AT401" s="228" t="s">
        <v>225</v>
      </c>
      <c r="AU401" s="228" t="s">
        <v>151</v>
      </c>
      <c r="AY401" s="17" t="s">
        <v>142</v>
      </c>
      <c r="BE401" s="229">
        <f>IF(N401="základní",J401,0)</f>
        <v>0</v>
      </c>
      <c r="BF401" s="229">
        <f>IF(N401="snížená",J401,0)</f>
        <v>0</v>
      </c>
      <c r="BG401" s="229">
        <f>IF(N401="zákl. přenesená",J401,0)</f>
        <v>0</v>
      </c>
      <c r="BH401" s="229">
        <f>IF(N401="sníž. přenesená",J401,0)</f>
        <v>0</v>
      </c>
      <c r="BI401" s="229">
        <f>IF(N401="nulová",J401,0)</f>
        <v>0</v>
      </c>
      <c r="BJ401" s="17" t="s">
        <v>151</v>
      </c>
      <c r="BK401" s="229">
        <f>ROUND(I401*H401,2)</f>
        <v>0</v>
      </c>
      <c r="BL401" s="17" t="s">
        <v>210</v>
      </c>
      <c r="BM401" s="228" t="s">
        <v>505</v>
      </c>
    </row>
    <row r="402" s="2" customFormat="1" ht="37.8" customHeight="1">
      <c r="A402" s="38"/>
      <c r="B402" s="39"/>
      <c r="C402" s="218" t="s">
        <v>506</v>
      </c>
      <c r="D402" s="218" t="s">
        <v>145</v>
      </c>
      <c r="E402" s="219" t="s">
        <v>507</v>
      </c>
      <c r="F402" s="220" t="s">
        <v>508</v>
      </c>
      <c r="G402" s="221" t="s">
        <v>189</v>
      </c>
      <c r="H402" s="222">
        <v>3.6000000000000001</v>
      </c>
      <c r="I402" s="223"/>
      <c r="J402" s="222">
        <f>ROUND(I402*H402,2)</f>
        <v>0</v>
      </c>
      <c r="K402" s="220" t="s">
        <v>149</v>
      </c>
      <c r="L402" s="44"/>
      <c r="M402" s="224" t="s">
        <v>1</v>
      </c>
      <c r="N402" s="225" t="s">
        <v>41</v>
      </c>
      <c r="O402" s="91"/>
      <c r="P402" s="226">
        <f>O402*H402</f>
        <v>0</v>
      </c>
      <c r="Q402" s="226">
        <v>0.00059999999999999995</v>
      </c>
      <c r="R402" s="226">
        <f>Q402*H402</f>
        <v>0.00216</v>
      </c>
      <c r="S402" s="226">
        <v>0</v>
      </c>
      <c r="T402" s="227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28" t="s">
        <v>210</v>
      </c>
      <c r="AT402" s="228" t="s">
        <v>145</v>
      </c>
      <c r="AU402" s="228" t="s">
        <v>151</v>
      </c>
      <c r="AY402" s="17" t="s">
        <v>142</v>
      </c>
      <c r="BE402" s="229">
        <f>IF(N402="základní",J402,0)</f>
        <v>0</v>
      </c>
      <c r="BF402" s="229">
        <f>IF(N402="snížená",J402,0)</f>
        <v>0</v>
      </c>
      <c r="BG402" s="229">
        <f>IF(N402="zákl. přenesená",J402,0)</f>
        <v>0</v>
      </c>
      <c r="BH402" s="229">
        <f>IF(N402="sníž. přenesená",J402,0)</f>
        <v>0</v>
      </c>
      <c r="BI402" s="229">
        <f>IF(N402="nulová",J402,0)</f>
        <v>0</v>
      </c>
      <c r="BJ402" s="17" t="s">
        <v>151</v>
      </c>
      <c r="BK402" s="229">
        <f>ROUND(I402*H402,2)</f>
        <v>0</v>
      </c>
      <c r="BL402" s="17" t="s">
        <v>210</v>
      </c>
      <c r="BM402" s="228" t="s">
        <v>509</v>
      </c>
    </row>
    <row r="403" s="13" customFormat="1">
      <c r="A403" s="13"/>
      <c r="B403" s="230"/>
      <c r="C403" s="231"/>
      <c r="D403" s="232" t="s">
        <v>153</v>
      </c>
      <c r="E403" s="233" t="s">
        <v>1</v>
      </c>
      <c r="F403" s="234" t="s">
        <v>222</v>
      </c>
      <c r="G403" s="231"/>
      <c r="H403" s="233" t="s">
        <v>1</v>
      </c>
      <c r="I403" s="235"/>
      <c r="J403" s="231"/>
      <c r="K403" s="231"/>
      <c r="L403" s="236"/>
      <c r="M403" s="237"/>
      <c r="N403" s="238"/>
      <c r="O403" s="238"/>
      <c r="P403" s="238"/>
      <c r="Q403" s="238"/>
      <c r="R403" s="238"/>
      <c r="S403" s="238"/>
      <c r="T403" s="239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0" t="s">
        <v>153</v>
      </c>
      <c r="AU403" s="240" t="s">
        <v>151</v>
      </c>
      <c r="AV403" s="13" t="s">
        <v>83</v>
      </c>
      <c r="AW403" s="13" t="s">
        <v>31</v>
      </c>
      <c r="AX403" s="13" t="s">
        <v>75</v>
      </c>
      <c r="AY403" s="240" t="s">
        <v>142</v>
      </c>
    </row>
    <row r="404" s="14" customFormat="1">
      <c r="A404" s="14"/>
      <c r="B404" s="241"/>
      <c r="C404" s="242"/>
      <c r="D404" s="232" t="s">
        <v>153</v>
      </c>
      <c r="E404" s="243" t="s">
        <v>1</v>
      </c>
      <c r="F404" s="244" t="s">
        <v>298</v>
      </c>
      <c r="G404" s="242"/>
      <c r="H404" s="245">
        <v>3.6000000000000001</v>
      </c>
      <c r="I404" s="246"/>
      <c r="J404" s="242"/>
      <c r="K404" s="242"/>
      <c r="L404" s="247"/>
      <c r="M404" s="248"/>
      <c r="N404" s="249"/>
      <c r="O404" s="249"/>
      <c r="P404" s="249"/>
      <c r="Q404" s="249"/>
      <c r="R404" s="249"/>
      <c r="S404" s="249"/>
      <c r="T404" s="250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1" t="s">
        <v>153</v>
      </c>
      <c r="AU404" s="251" t="s">
        <v>151</v>
      </c>
      <c r="AV404" s="14" t="s">
        <v>151</v>
      </c>
      <c r="AW404" s="14" t="s">
        <v>31</v>
      </c>
      <c r="AX404" s="14" t="s">
        <v>83</v>
      </c>
      <c r="AY404" s="251" t="s">
        <v>142</v>
      </c>
    </row>
    <row r="405" s="2" customFormat="1" ht="37.8" customHeight="1">
      <c r="A405" s="38"/>
      <c r="B405" s="39"/>
      <c r="C405" s="218" t="s">
        <v>510</v>
      </c>
      <c r="D405" s="218" t="s">
        <v>145</v>
      </c>
      <c r="E405" s="219" t="s">
        <v>511</v>
      </c>
      <c r="F405" s="220" t="s">
        <v>512</v>
      </c>
      <c r="G405" s="221" t="s">
        <v>189</v>
      </c>
      <c r="H405" s="222">
        <v>35.799999999999997</v>
      </c>
      <c r="I405" s="223"/>
      <c r="J405" s="222">
        <f>ROUND(I405*H405,2)</f>
        <v>0</v>
      </c>
      <c r="K405" s="220" t="s">
        <v>149</v>
      </c>
      <c r="L405" s="44"/>
      <c r="M405" s="224" t="s">
        <v>1</v>
      </c>
      <c r="N405" s="225" t="s">
        <v>41</v>
      </c>
      <c r="O405" s="91"/>
      <c r="P405" s="226">
        <f>O405*H405</f>
        <v>0</v>
      </c>
      <c r="Q405" s="226">
        <v>0.0011999999999999999</v>
      </c>
      <c r="R405" s="226">
        <f>Q405*H405</f>
        <v>0.042959999999999991</v>
      </c>
      <c r="S405" s="226">
        <v>0</v>
      </c>
      <c r="T405" s="227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28" t="s">
        <v>210</v>
      </c>
      <c r="AT405" s="228" t="s">
        <v>145</v>
      </c>
      <c r="AU405" s="228" t="s">
        <v>151</v>
      </c>
      <c r="AY405" s="17" t="s">
        <v>142</v>
      </c>
      <c r="BE405" s="229">
        <f>IF(N405="základní",J405,0)</f>
        <v>0</v>
      </c>
      <c r="BF405" s="229">
        <f>IF(N405="snížená",J405,0)</f>
        <v>0</v>
      </c>
      <c r="BG405" s="229">
        <f>IF(N405="zákl. přenesená",J405,0)</f>
        <v>0</v>
      </c>
      <c r="BH405" s="229">
        <f>IF(N405="sníž. přenesená",J405,0)</f>
        <v>0</v>
      </c>
      <c r="BI405" s="229">
        <f>IF(N405="nulová",J405,0)</f>
        <v>0</v>
      </c>
      <c r="BJ405" s="17" t="s">
        <v>151</v>
      </c>
      <c r="BK405" s="229">
        <f>ROUND(I405*H405,2)</f>
        <v>0</v>
      </c>
      <c r="BL405" s="17" t="s">
        <v>210</v>
      </c>
      <c r="BM405" s="228" t="s">
        <v>513</v>
      </c>
    </row>
    <row r="406" s="13" customFormat="1">
      <c r="A406" s="13"/>
      <c r="B406" s="230"/>
      <c r="C406" s="231"/>
      <c r="D406" s="232" t="s">
        <v>153</v>
      </c>
      <c r="E406" s="233" t="s">
        <v>1</v>
      </c>
      <c r="F406" s="234" t="s">
        <v>514</v>
      </c>
      <c r="G406" s="231"/>
      <c r="H406" s="233" t="s">
        <v>1</v>
      </c>
      <c r="I406" s="235"/>
      <c r="J406" s="231"/>
      <c r="K406" s="231"/>
      <c r="L406" s="236"/>
      <c r="M406" s="237"/>
      <c r="N406" s="238"/>
      <c r="O406" s="238"/>
      <c r="P406" s="238"/>
      <c r="Q406" s="238"/>
      <c r="R406" s="238"/>
      <c r="S406" s="238"/>
      <c r="T406" s="239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0" t="s">
        <v>153</v>
      </c>
      <c r="AU406" s="240" t="s">
        <v>151</v>
      </c>
      <c r="AV406" s="13" t="s">
        <v>83</v>
      </c>
      <c r="AW406" s="13" t="s">
        <v>31</v>
      </c>
      <c r="AX406" s="13" t="s">
        <v>75</v>
      </c>
      <c r="AY406" s="240" t="s">
        <v>142</v>
      </c>
    </row>
    <row r="407" s="14" customFormat="1">
      <c r="A407" s="14"/>
      <c r="B407" s="241"/>
      <c r="C407" s="242"/>
      <c r="D407" s="232" t="s">
        <v>153</v>
      </c>
      <c r="E407" s="243" t="s">
        <v>1</v>
      </c>
      <c r="F407" s="244" t="s">
        <v>515</v>
      </c>
      <c r="G407" s="242"/>
      <c r="H407" s="245">
        <v>35.799999999999997</v>
      </c>
      <c r="I407" s="246"/>
      <c r="J407" s="242"/>
      <c r="K407" s="242"/>
      <c r="L407" s="247"/>
      <c r="M407" s="248"/>
      <c r="N407" s="249"/>
      <c r="O407" s="249"/>
      <c r="P407" s="249"/>
      <c r="Q407" s="249"/>
      <c r="R407" s="249"/>
      <c r="S407" s="249"/>
      <c r="T407" s="250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1" t="s">
        <v>153</v>
      </c>
      <c r="AU407" s="251" t="s">
        <v>151</v>
      </c>
      <c r="AV407" s="14" t="s">
        <v>151</v>
      </c>
      <c r="AW407" s="14" t="s">
        <v>31</v>
      </c>
      <c r="AX407" s="14" t="s">
        <v>83</v>
      </c>
      <c r="AY407" s="251" t="s">
        <v>142</v>
      </c>
    </row>
    <row r="408" s="2" customFormat="1" ht="37.8" customHeight="1">
      <c r="A408" s="38"/>
      <c r="B408" s="39"/>
      <c r="C408" s="218" t="s">
        <v>516</v>
      </c>
      <c r="D408" s="218" t="s">
        <v>145</v>
      </c>
      <c r="E408" s="219" t="s">
        <v>517</v>
      </c>
      <c r="F408" s="220" t="s">
        <v>518</v>
      </c>
      <c r="G408" s="221" t="s">
        <v>189</v>
      </c>
      <c r="H408" s="222">
        <v>29.100000000000001</v>
      </c>
      <c r="I408" s="223"/>
      <c r="J408" s="222">
        <f>ROUND(I408*H408,2)</f>
        <v>0</v>
      </c>
      <c r="K408" s="220" t="s">
        <v>149</v>
      </c>
      <c r="L408" s="44"/>
      <c r="M408" s="224" t="s">
        <v>1</v>
      </c>
      <c r="N408" s="225" t="s">
        <v>41</v>
      </c>
      <c r="O408" s="91"/>
      <c r="P408" s="226">
        <f>O408*H408</f>
        <v>0</v>
      </c>
      <c r="Q408" s="226">
        <v>0.0015</v>
      </c>
      <c r="R408" s="226">
        <f>Q408*H408</f>
        <v>0.043650000000000001</v>
      </c>
      <c r="S408" s="226">
        <v>0</v>
      </c>
      <c r="T408" s="227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28" t="s">
        <v>210</v>
      </c>
      <c r="AT408" s="228" t="s">
        <v>145</v>
      </c>
      <c r="AU408" s="228" t="s">
        <v>151</v>
      </c>
      <c r="AY408" s="17" t="s">
        <v>142</v>
      </c>
      <c r="BE408" s="229">
        <f>IF(N408="základní",J408,0)</f>
        <v>0</v>
      </c>
      <c r="BF408" s="229">
        <f>IF(N408="snížená",J408,0)</f>
        <v>0</v>
      </c>
      <c r="BG408" s="229">
        <f>IF(N408="zákl. přenesená",J408,0)</f>
        <v>0</v>
      </c>
      <c r="BH408" s="229">
        <f>IF(N408="sníž. přenesená",J408,0)</f>
        <v>0</v>
      </c>
      <c r="BI408" s="229">
        <f>IF(N408="nulová",J408,0)</f>
        <v>0</v>
      </c>
      <c r="BJ408" s="17" t="s">
        <v>151</v>
      </c>
      <c r="BK408" s="229">
        <f>ROUND(I408*H408,2)</f>
        <v>0</v>
      </c>
      <c r="BL408" s="17" t="s">
        <v>210</v>
      </c>
      <c r="BM408" s="228" t="s">
        <v>519</v>
      </c>
    </row>
    <row r="409" s="13" customFormat="1">
      <c r="A409" s="13"/>
      <c r="B409" s="230"/>
      <c r="C409" s="231"/>
      <c r="D409" s="232" t="s">
        <v>153</v>
      </c>
      <c r="E409" s="233" t="s">
        <v>1</v>
      </c>
      <c r="F409" s="234" t="s">
        <v>520</v>
      </c>
      <c r="G409" s="231"/>
      <c r="H409" s="233" t="s">
        <v>1</v>
      </c>
      <c r="I409" s="235"/>
      <c r="J409" s="231"/>
      <c r="K409" s="231"/>
      <c r="L409" s="236"/>
      <c r="M409" s="237"/>
      <c r="N409" s="238"/>
      <c r="O409" s="238"/>
      <c r="P409" s="238"/>
      <c r="Q409" s="238"/>
      <c r="R409" s="238"/>
      <c r="S409" s="238"/>
      <c r="T409" s="239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0" t="s">
        <v>153</v>
      </c>
      <c r="AU409" s="240" t="s">
        <v>151</v>
      </c>
      <c r="AV409" s="13" t="s">
        <v>83</v>
      </c>
      <c r="AW409" s="13" t="s">
        <v>31</v>
      </c>
      <c r="AX409" s="13" t="s">
        <v>75</v>
      </c>
      <c r="AY409" s="240" t="s">
        <v>142</v>
      </c>
    </row>
    <row r="410" s="14" customFormat="1">
      <c r="A410" s="14"/>
      <c r="B410" s="241"/>
      <c r="C410" s="242"/>
      <c r="D410" s="232" t="s">
        <v>153</v>
      </c>
      <c r="E410" s="243" t="s">
        <v>1</v>
      </c>
      <c r="F410" s="244" t="s">
        <v>521</v>
      </c>
      <c r="G410" s="242"/>
      <c r="H410" s="245">
        <v>29.100000000000001</v>
      </c>
      <c r="I410" s="246"/>
      <c r="J410" s="242"/>
      <c r="K410" s="242"/>
      <c r="L410" s="247"/>
      <c r="M410" s="248"/>
      <c r="N410" s="249"/>
      <c r="O410" s="249"/>
      <c r="P410" s="249"/>
      <c r="Q410" s="249"/>
      <c r="R410" s="249"/>
      <c r="S410" s="249"/>
      <c r="T410" s="250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1" t="s">
        <v>153</v>
      </c>
      <c r="AU410" s="251" t="s">
        <v>151</v>
      </c>
      <c r="AV410" s="14" t="s">
        <v>151</v>
      </c>
      <c r="AW410" s="14" t="s">
        <v>31</v>
      </c>
      <c r="AX410" s="14" t="s">
        <v>83</v>
      </c>
      <c r="AY410" s="251" t="s">
        <v>142</v>
      </c>
    </row>
    <row r="411" s="2" customFormat="1" ht="33" customHeight="1">
      <c r="A411" s="38"/>
      <c r="B411" s="39"/>
      <c r="C411" s="218" t="s">
        <v>522</v>
      </c>
      <c r="D411" s="218" t="s">
        <v>145</v>
      </c>
      <c r="E411" s="219" t="s">
        <v>523</v>
      </c>
      <c r="F411" s="220" t="s">
        <v>524</v>
      </c>
      <c r="G411" s="221" t="s">
        <v>189</v>
      </c>
      <c r="H411" s="222">
        <v>33.799999999999997</v>
      </c>
      <c r="I411" s="223"/>
      <c r="J411" s="222">
        <f>ROUND(I411*H411,2)</f>
        <v>0</v>
      </c>
      <c r="K411" s="220" t="s">
        <v>149</v>
      </c>
      <c r="L411" s="44"/>
      <c r="M411" s="224" t="s">
        <v>1</v>
      </c>
      <c r="N411" s="225" t="s">
        <v>41</v>
      </c>
      <c r="O411" s="91"/>
      <c r="P411" s="226">
        <f>O411*H411</f>
        <v>0</v>
      </c>
      <c r="Q411" s="226">
        <v>0.0016199999999999999</v>
      </c>
      <c r="R411" s="226">
        <f>Q411*H411</f>
        <v>0.054755999999999992</v>
      </c>
      <c r="S411" s="226">
        <v>0</v>
      </c>
      <c r="T411" s="227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28" t="s">
        <v>210</v>
      </c>
      <c r="AT411" s="228" t="s">
        <v>145</v>
      </c>
      <c r="AU411" s="228" t="s">
        <v>151</v>
      </c>
      <c r="AY411" s="17" t="s">
        <v>142</v>
      </c>
      <c r="BE411" s="229">
        <f>IF(N411="základní",J411,0)</f>
        <v>0</v>
      </c>
      <c r="BF411" s="229">
        <f>IF(N411="snížená",J411,0)</f>
        <v>0</v>
      </c>
      <c r="BG411" s="229">
        <f>IF(N411="zákl. přenesená",J411,0)</f>
        <v>0</v>
      </c>
      <c r="BH411" s="229">
        <f>IF(N411="sníž. přenesená",J411,0)</f>
        <v>0</v>
      </c>
      <c r="BI411" s="229">
        <f>IF(N411="nulová",J411,0)</f>
        <v>0</v>
      </c>
      <c r="BJ411" s="17" t="s">
        <v>151</v>
      </c>
      <c r="BK411" s="229">
        <f>ROUND(I411*H411,2)</f>
        <v>0</v>
      </c>
      <c r="BL411" s="17" t="s">
        <v>210</v>
      </c>
      <c r="BM411" s="228" t="s">
        <v>525</v>
      </c>
    </row>
    <row r="412" s="13" customFormat="1">
      <c r="A412" s="13"/>
      <c r="B412" s="230"/>
      <c r="C412" s="231"/>
      <c r="D412" s="232" t="s">
        <v>153</v>
      </c>
      <c r="E412" s="233" t="s">
        <v>1</v>
      </c>
      <c r="F412" s="234" t="s">
        <v>526</v>
      </c>
      <c r="G412" s="231"/>
      <c r="H412" s="233" t="s">
        <v>1</v>
      </c>
      <c r="I412" s="235"/>
      <c r="J412" s="231"/>
      <c r="K412" s="231"/>
      <c r="L412" s="236"/>
      <c r="M412" s="237"/>
      <c r="N412" s="238"/>
      <c r="O412" s="238"/>
      <c r="P412" s="238"/>
      <c r="Q412" s="238"/>
      <c r="R412" s="238"/>
      <c r="S412" s="238"/>
      <c r="T412" s="239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0" t="s">
        <v>153</v>
      </c>
      <c r="AU412" s="240" t="s">
        <v>151</v>
      </c>
      <c r="AV412" s="13" t="s">
        <v>83</v>
      </c>
      <c r="AW412" s="13" t="s">
        <v>31</v>
      </c>
      <c r="AX412" s="13" t="s">
        <v>75</v>
      </c>
      <c r="AY412" s="240" t="s">
        <v>142</v>
      </c>
    </row>
    <row r="413" s="14" customFormat="1">
      <c r="A413" s="14"/>
      <c r="B413" s="241"/>
      <c r="C413" s="242"/>
      <c r="D413" s="232" t="s">
        <v>153</v>
      </c>
      <c r="E413" s="243" t="s">
        <v>1</v>
      </c>
      <c r="F413" s="244" t="s">
        <v>527</v>
      </c>
      <c r="G413" s="242"/>
      <c r="H413" s="245">
        <v>33.799999999999997</v>
      </c>
      <c r="I413" s="246"/>
      <c r="J413" s="242"/>
      <c r="K413" s="242"/>
      <c r="L413" s="247"/>
      <c r="M413" s="248"/>
      <c r="N413" s="249"/>
      <c r="O413" s="249"/>
      <c r="P413" s="249"/>
      <c r="Q413" s="249"/>
      <c r="R413" s="249"/>
      <c r="S413" s="249"/>
      <c r="T413" s="250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1" t="s">
        <v>153</v>
      </c>
      <c r="AU413" s="251" t="s">
        <v>151</v>
      </c>
      <c r="AV413" s="14" t="s">
        <v>151</v>
      </c>
      <c r="AW413" s="14" t="s">
        <v>31</v>
      </c>
      <c r="AX413" s="14" t="s">
        <v>83</v>
      </c>
      <c r="AY413" s="251" t="s">
        <v>142</v>
      </c>
    </row>
    <row r="414" s="2" customFormat="1" ht="24.15" customHeight="1">
      <c r="A414" s="38"/>
      <c r="B414" s="39"/>
      <c r="C414" s="218" t="s">
        <v>528</v>
      </c>
      <c r="D414" s="218" t="s">
        <v>145</v>
      </c>
      <c r="E414" s="219" t="s">
        <v>529</v>
      </c>
      <c r="F414" s="220" t="s">
        <v>530</v>
      </c>
      <c r="G414" s="221" t="s">
        <v>148</v>
      </c>
      <c r="H414" s="222">
        <v>120</v>
      </c>
      <c r="I414" s="223"/>
      <c r="J414" s="222">
        <f>ROUND(I414*H414,2)</f>
        <v>0</v>
      </c>
      <c r="K414" s="220" t="s">
        <v>149</v>
      </c>
      <c r="L414" s="44"/>
      <c r="M414" s="224" t="s">
        <v>1</v>
      </c>
      <c r="N414" s="225" t="s">
        <v>41</v>
      </c>
      <c r="O414" s="91"/>
      <c r="P414" s="226">
        <f>O414*H414</f>
        <v>0</v>
      </c>
      <c r="Q414" s="226">
        <v>0</v>
      </c>
      <c r="R414" s="226">
        <f>Q414*H414</f>
        <v>0</v>
      </c>
      <c r="S414" s="226">
        <v>0</v>
      </c>
      <c r="T414" s="227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28" t="s">
        <v>210</v>
      </c>
      <c r="AT414" s="228" t="s">
        <v>145</v>
      </c>
      <c r="AU414" s="228" t="s">
        <v>151</v>
      </c>
      <c r="AY414" s="17" t="s">
        <v>142</v>
      </c>
      <c r="BE414" s="229">
        <f>IF(N414="základní",J414,0)</f>
        <v>0</v>
      </c>
      <c r="BF414" s="229">
        <f>IF(N414="snížená",J414,0)</f>
        <v>0</v>
      </c>
      <c r="BG414" s="229">
        <f>IF(N414="zákl. přenesená",J414,0)</f>
        <v>0</v>
      </c>
      <c r="BH414" s="229">
        <f>IF(N414="sníž. přenesená",J414,0)</f>
        <v>0</v>
      </c>
      <c r="BI414" s="229">
        <f>IF(N414="nulová",J414,0)</f>
        <v>0</v>
      </c>
      <c r="BJ414" s="17" t="s">
        <v>151</v>
      </c>
      <c r="BK414" s="229">
        <f>ROUND(I414*H414,2)</f>
        <v>0</v>
      </c>
      <c r="BL414" s="17" t="s">
        <v>210</v>
      </c>
      <c r="BM414" s="228" t="s">
        <v>531</v>
      </c>
    </row>
    <row r="415" s="13" customFormat="1">
      <c r="A415" s="13"/>
      <c r="B415" s="230"/>
      <c r="C415" s="231"/>
      <c r="D415" s="232" t="s">
        <v>153</v>
      </c>
      <c r="E415" s="233" t="s">
        <v>1</v>
      </c>
      <c r="F415" s="234" t="s">
        <v>532</v>
      </c>
      <c r="G415" s="231"/>
      <c r="H415" s="233" t="s">
        <v>1</v>
      </c>
      <c r="I415" s="235"/>
      <c r="J415" s="231"/>
      <c r="K415" s="231"/>
      <c r="L415" s="236"/>
      <c r="M415" s="237"/>
      <c r="N415" s="238"/>
      <c r="O415" s="238"/>
      <c r="P415" s="238"/>
      <c r="Q415" s="238"/>
      <c r="R415" s="238"/>
      <c r="S415" s="238"/>
      <c r="T415" s="239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0" t="s">
        <v>153</v>
      </c>
      <c r="AU415" s="240" t="s">
        <v>151</v>
      </c>
      <c r="AV415" s="13" t="s">
        <v>83</v>
      </c>
      <c r="AW415" s="13" t="s">
        <v>31</v>
      </c>
      <c r="AX415" s="13" t="s">
        <v>75</v>
      </c>
      <c r="AY415" s="240" t="s">
        <v>142</v>
      </c>
    </row>
    <row r="416" s="13" customFormat="1">
      <c r="A416" s="13"/>
      <c r="B416" s="230"/>
      <c r="C416" s="231"/>
      <c r="D416" s="232" t="s">
        <v>153</v>
      </c>
      <c r="E416" s="233" t="s">
        <v>1</v>
      </c>
      <c r="F416" s="234" t="s">
        <v>533</v>
      </c>
      <c r="G416" s="231"/>
      <c r="H416" s="233" t="s">
        <v>1</v>
      </c>
      <c r="I416" s="235"/>
      <c r="J416" s="231"/>
      <c r="K416" s="231"/>
      <c r="L416" s="236"/>
      <c r="M416" s="237"/>
      <c r="N416" s="238"/>
      <c r="O416" s="238"/>
      <c r="P416" s="238"/>
      <c r="Q416" s="238"/>
      <c r="R416" s="238"/>
      <c r="S416" s="238"/>
      <c r="T416" s="239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0" t="s">
        <v>153</v>
      </c>
      <c r="AU416" s="240" t="s">
        <v>151</v>
      </c>
      <c r="AV416" s="13" t="s">
        <v>83</v>
      </c>
      <c r="AW416" s="13" t="s">
        <v>31</v>
      </c>
      <c r="AX416" s="13" t="s">
        <v>75</v>
      </c>
      <c r="AY416" s="240" t="s">
        <v>142</v>
      </c>
    </row>
    <row r="417" s="14" customFormat="1">
      <c r="A417" s="14"/>
      <c r="B417" s="241"/>
      <c r="C417" s="242"/>
      <c r="D417" s="232" t="s">
        <v>153</v>
      </c>
      <c r="E417" s="243" t="s">
        <v>1</v>
      </c>
      <c r="F417" s="244" t="s">
        <v>463</v>
      </c>
      <c r="G417" s="242"/>
      <c r="H417" s="245">
        <v>49</v>
      </c>
      <c r="I417" s="246"/>
      <c r="J417" s="242"/>
      <c r="K417" s="242"/>
      <c r="L417" s="247"/>
      <c r="M417" s="248"/>
      <c r="N417" s="249"/>
      <c r="O417" s="249"/>
      <c r="P417" s="249"/>
      <c r="Q417" s="249"/>
      <c r="R417" s="249"/>
      <c r="S417" s="249"/>
      <c r="T417" s="250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1" t="s">
        <v>153</v>
      </c>
      <c r="AU417" s="251" t="s">
        <v>151</v>
      </c>
      <c r="AV417" s="14" t="s">
        <v>151</v>
      </c>
      <c r="AW417" s="14" t="s">
        <v>31</v>
      </c>
      <c r="AX417" s="14" t="s">
        <v>75</v>
      </c>
      <c r="AY417" s="251" t="s">
        <v>142</v>
      </c>
    </row>
    <row r="418" s="13" customFormat="1">
      <c r="A418" s="13"/>
      <c r="B418" s="230"/>
      <c r="C418" s="231"/>
      <c r="D418" s="232" t="s">
        <v>153</v>
      </c>
      <c r="E418" s="233" t="s">
        <v>1</v>
      </c>
      <c r="F418" s="234" t="s">
        <v>261</v>
      </c>
      <c r="G418" s="231"/>
      <c r="H418" s="233" t="s">
        <v>1</v>
      </c>
      <c r="I418" s="235"/>
      <c r="J418" s="231"/>
      <c r="K418" s="231"/>
      <c r="L418" s="236"/>
      <c r="M418" s="237"/>
      <c r="N418" s="238"/>
      <c r="O418" s="238"/>
      <c r="P418" s="238"/>
      <c r="Q418" s="238"/>
      <c r="R418" s="238"/>
      <c r="S418" s="238"/>
      <c r="T418" s="239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0" t="s">
        <v>153</v>
      </c>
      <c r="AU418" s="240" t="s">
        <v>151</v>
      </c>
      <c r="AV418" s="13" t="s">
        <v>83</v>
      </c>
      <c r="AW418" s="13" t="s">
        <v>31</v>
      </c>
      <c r="AX418" s="13" t="s">
        <v>75</v>
      </c>
      <c r="AY418" s="240" t="s">
        <v>142</v>
      </c>
    </row>
    <row r="419" s="14" customFormat="1">
      <c r="A419" s="14"/>
      <c r="B419" s="241"/>
      <c r="C419" s="242"/>
      <c r="D419" s="232" t="s">
        <v>153</v>
      </c>
      <c r="E419" s="243" t="s">
        <v>1</v>
      </c>
      <c r="F419" s="244" t="s">
        <v>534</v>
      </c>
      <c r="G419" s="242"/>
      <c r="H419" s="245">
        <v>26</v>
      </c>
      <c r="I419" s="246"/>
      <c r="J419" s="242"/>
      <c r="K419" s="242"/>
      <c r="L419" s="247"/>
      <c r="M419" s="248"/>
      <c r="N419" s="249"/>
      <c r="O419" s="249"/>
      <c r="P419" s="249"/>
      <c r="Q419" s="249"/>
      <c r="R419" s="249"/>
      <c r="S419" s="249"/>
      <c r="T419" s="250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1" t="s">
        <v>153</v>
      </c>
      <c r="AU419" s="251" t="s">
        <v>151</v>
      </c>
      <c r="AV419" s="14" t="s">
        <v>151</v>
      </c>
      <c r="AW419" s="14" t="s">
        <v>31</v>
      </c>
      <c r="AX419" s="14" t="s">
        <v>75</v>
      </c>
      <c r="AY419" s="251" t="s">
        <v>142</v>
      </c>
    </row>
    <row r="420" s="13" customFormat="1">
      <c r="A420" s="13"/>
      <c r="B420" s="230"/>
      <c r="C420" s="231"/>
      <c r="D420" s="232" t="s">
        <v>153</v>
      </c>
      <c r="E420" s="233" t="s">
        <v>1</v>
      </c>
      <c r="F420" s="234" t="s">
        <v>452</v>
      </c>
      <c r="G420" s="231"/>
      <c r="H420" s="233" t="s">
        <v>1</v>
      </c>
      <c r="I420" s="235"/>
      <c r="J420" s="231"/>
      <c r="K420" s="231"/>
      <c r="L420" s="236"/>
      <c r="M420" s="237"/>
      <c r="N420" s="238"/>
      <c r="O420" s="238"/>
      <c r="P420" s="238"/>
      <c r="Q420" s="238"/>
      <c r="R420" s="238"/>
      <c r="S420" s="238"/>
      <c r="T420" s="239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0" t="s">
        <v>153</v>
      </c>
      <c r="AU420" s="240" t="s">
        <v>151</v>
      </c>
      <c r="AV420" s="13" t="s">
        <v>83</v>
      </c>
      <c r="AW420" s="13" t="s">
        <v>31</v>
      </c>
      <c r="AX420" s="13" t="s">
        <v>75</v>
      </c>
      <c r="AY420" s="240" t="s">
        <v>142</v>
      </c>
    </row>
    <row r="421" s="13" customFormat="1">
      <c r="A421" s="13"/>
      <c r="B421" s="230"/>
      <c r="C421" s="231"/>
      <c r="D421" s="232" t="s">
        <v>153</v>
      </c>
      <c r="E421" s="233" t="s">
        <v>1</v>
      </c>
      <c r="F421" s="234" t="s">
        <v>411</v>
      </c>
      <c r="G421" s="231"/>
      <c r="H421" s="233" t="s">
        <v>1</v>
      </c>
      <c r="I421" s="235"/>
      <c r="J421" s="231"/>
      <c r="K421" s="231"/>
      <c r="L421" s="236"/>
      <c r="M421" s="237"/>
      <c r="N421" s="238"/>
      <c r="O421" s="238"/>
      <c r="P421" s="238"/>
      <c r="Q421" s="238"/>
      <c r="R421" s="238"/>
      <c r="S421" s="238"/>
      <c r="T421" s="239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0" t="s">
        <v>153</v>
      </c>
      <c r="AU421" s="240" t="s">
        <v>151</v>
      </c>
      <c r="AV421" s="13" t="s">
        <v>83</v>
      </c>
      <c r="AW421" s="13" t="s">
        <v>31</v>
      </c>
      <c r="AX421" s="13" t="s">
        <v>75</v>
      </c>
      <c r="AY421" s="240" t="s">
        <v>142</v>
      </c>
    </row>
    <row r="422" s="14" customFormat="1">
      <c r="A422" s="14"/>
      <c r="B422" s="241"/>
      <c r="C422" s="242"/>
      <c r="D422" s="232" t="s">
        <v>153</v>
      </c>
      <c r="E422" s="243" t="s">
        <v>1</v>
      </c>
      <c r="F422" s="244" t="s">
        <v>454</v>
      </c>
      <c r="G422" s="242"/>
      <c r="H422" s="245">
        <v>45</v>
      </c>
      <c r="I422" s="246"/>
      <c r="J422" s="242"/>
      <c r="K422" s="242"/>
      <c r="L422" s="247"/>
      <c r="M422" s="248"/>
      <c r="N422" s="249"/>
      <c r="O422" s="249"/>
      <c r="P422" s="249"/>
      <c r="Q422" s="249"/>
      <c r="R422" s="249"/>
      <c r="S422" s="249"/>
      <c r="T422" s="250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1" t="s">
        <v>153</v>
      </c>
      <c r="AU422" s="251" t="s">
        <v>151</v>
      </c>
      <c r="AV422" s="14" t="s">
        <v>151</v>
      </c>
      <c r="AW422" s="14" t="s">
        <v>31</v>
      </c>
      <c r="AX422" s="14" t="s">
        <v>75</v>
      </c>
      <c r="AY422" s="251" t="s">
        <v>142</v>
      </c>
    </row>
    <row r="423" s="15" customFormat="1">
      <c r="A423" s="15"/>
      <c r="B423" s="252"/>
      <c r="C423" s="253"/>
      <c r="D423" s="232" t="s">
        <v>153</v>
      </c>
      <c r="E423" s="254" t="s">
        <v>1</v>
      </c>
      <c r="F423" s="255" t="s">
        <v>166</v>
      </c>
      <c r="G423" s="253"/>
      <c r="H423" s="256">
        <v>120</v>
      </c>
      <c r="I423" s="257"/>
      <c r="J423" s="253"/>
      <c r="K423" s="253"/>
      <c r="L423" s="258"/>
      <c r="M423" s="259"/>
      <c r="N423" s="260"/>
      <c r="O423" s="260"/>
      <c r="P423" s="260"/>
      <c r="Q423" s="260"/>
      <c r="R423" s="260"/>
      <c r="S423" s="260"/>
      <c r="T423" s="261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62" t="s">
        <v>153</v>
      </c>
      <c r="AU423" s="262" t="s">
        <v>151</v>
      </c>
      <c r="AV423" s="15" t="s">
        <v>150</v>
      </c>
      <c r="AW423" s="15" t="s">
        <v>31</v>
      </c>
      <c r="AX423" s="15" t="s">
        <v>83</v>
      </c>
      <c r="AY423" s="262" t="s">
        <v>142</v>
      </c>
    </row>
    <row r="424" s="2" customFormat="1" ht="24.15" customHeight="1">
      <c r="A424" s="38"/>
      <c r="B424" s="39"/>
      <c r="C424" s="267" t="s">
        <v>535</v>
      </c>
      <c r="D424" s="267" t="s">
        <v>225</v>
      </c>
      <c r="E424" s="268" t="s">
        <v>536</v>
      </c>
      <c r="F424" s="269" t="s">
        <v>537</v>
      </c>
      <c r="G424" s="270" t="s">
        <v>148</v>
      </c>
      <c r="H424" s="271">
        <v>126</v>
      </c>
      <c r="I424" s="272"/>
      <c r="J424" s="271">
        <f>ROUND(I424*H424,2)</f>
        <v>0</v>
      </c>
      <c r="K424" s="269" t="s">
        <v>149</v>
      </c>
      <c r="L424" s="273"/>
      <c r="M424" s="274" t="s">
        <v>1</v>
      </c>
      <c r="N424" s="275" t="s">
        <v>41</v>
      </c>
      <c r="O424" s="91"/>
      <c r="P424" s="226">
        <f>O424*H424</f>
        <v>0</v>
      </c>
      <c r="Q424" s="226">
        <v>0.00020000000000000001</v>
      </c>
      <c r="R424" s="226">
        <f>Q424*H424</f>
        <v>0.0252</v>
      </c>
      <c r="S424" s="226">
        <v>0</v>
      </c>
      <c r="T424" s="227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28" t="s">
        <v>306</v>
      </c>
      <c r="AT424" s="228" t="s">
        <v>225</v>
      </c>
      <c r="AU424" s="228" t="s">
        <v>151</v>
      </c>
      <c r="AY424" s="17" t="s">
        <v>142</v>
      </c>
      <c r="BE424" s="229">
        <f>IF(N424="základní",J424,0)</f>
        <v>0</v>
      </c>
      <c r="BF424" s="229">
        <f>IF(N424="snížená",J424,0)</f>
        <v>0</v>
      </c>
      <c r="BG424" s="229">
        <f>IF(N424="zákl. přenesená",J424,0)</f>
        <v>0</v>
      </c>
      <c r="BH424" s="229">
        <f>IF(N424="sníž. přenesená",J424,0)</f>
        <v>0</v>
      </c>
      <c r="BI424" s="229">
        <f>IF(N424="nulová",J424,0)</f>
        <v>0</v>
      </c>
      <c r="BJ424" s="17" t="s">
        <v>151</v>
      </c>
      <c r="BK424" s="229">
        <f>ROUND(I424*H424,2)</f>
        <v>0</v>
      </c>
      <c r="BL424" s="17" t="s">
        <v>210</v>
      </c>
      <c r="BM424" s="228" t="s">
        <v>538</v>
      </c>
    </row>
    <row r="425" s="13" customFormat="1">
      <c r="A425" s="13"/>
      <c r="B425" s="230"/>
      <c r="C425" s="231"/>
      <c r="D425" s="232" t="s">
        <v>153</v>
      </c>
      <c r="E425" s="233" t="s">
        <v>1</v>
      </c>
      <c r="F425" s="234" t="s">
        <v>539</v>
      </c>
      <c r="G425" s="231"/>
      <c r="H425" s="233" t="s">
        <v>1</v>
      </c>
      <c r="I425" s="235"/>
      <c r="J425" s="231"/>
      <c r="K425" s="231"/>
      <c r="L425" s="236"/>
      <c r="M425" s="237"/>
      <c r="N425" s="238"/>
      <c r="O425" s="238"/>
      <c r="P425" s="238"/>
      <c r="Q425" s="238"/>
      <c r="R425" s="238"/>
      <c r="S425" s="238"/>
      <c r="T425" s="239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0" t="s">
        <v>153</v>
      </c>
      <c r="AU425" s="240" t="s">
        <v>151</v>
      </c>
      <c r="AV425" s="13" t="s">
        <v>83</v>
      </c>
      <c r="AW425" s="13" t="s">
        <v>31</v>
      </c>
      <c r="AX425" s="13" t="s">
        <v>75</v>
      </c>
      <c r="AY425" s="240" t="s">
        <v>142</v>
      </c>
    </row>
    <row r="426" s="14" customFormat="1">
      <c r="A426" s="14"/>
      <c r="B426" s="241"/>
      <c r="C426" s="242"/>
      <c r="D426" s="232" t="s">
        <v>153</v>
      </c>
      <c r="E426" s="243" t="s">
        <v>1</v>
      </c>
      <c r="F426" s="244" t="s">
        <v>540</v>
      </c>
      <c r="G426" s="242"/>
      <c r="H426" s="245">
        <v>126</v>
      </c>
      <c r="I426" s="246"/>
      <c r="J426" s="242"/>
      <c r="K426" s="242"/>
      <c r="L426" s="247"/>
      <c r="M426" s="248"/>
      <c r="N426" s="249"/>
      <c r="O426" s="249"/>
      <c r="P426" s="249"/>
      <c r="Q426" s="249"/>
      <c r="R426" s="249"/>
      <c r="S426" s="249"/>
      <c r="T426" s="250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1" t="s">
        <v>153</v>
      </c>
      <c r="AU426" s="251" t="s">
        <v>151</v>
      </c>
      <c r="AV426" s="14" t="s">
        <v>151</v>
      </c>
      <c r="AW426" s="14" t="s">
        <v>31</v>
      </c>
      <c r="AX426" s="14" t="s">
        <v>83</v>
      </c>
      <c r="AY426" s="251" t="s">
        <v>142</v>
      </c>
    </row>
    <row r="427" s="2" customFormat="1" ht="24.15" customHeight="1">
      <c r="A427" s="38"/>
      <c r="B427" s="39"/>
      <c r="C427" s="218" t="s">
        <v>541</v>
      </c>
      <c r="D427" s="218" t="s">
        <v>145</v>
      </c>
      <c r="E427" s="219" t="s">
        <v>542</v>
      </c>
      <c r="F427" s="220" t="s">
        <v>543</v>
      </c>
      <c r="G427" s="221" t="s">
        <v>148</v>
      </c>
      <c r="H427" s="222">
        <v>1.76</v>
      </c>
      <c r="I427" s="223"/>
      <c r="J427" s="222">
        <f>ROUND(I427*H427,2)</f>
        <v>0</v>
      </c>
      <c r="K427" s="220" t="s">
        <v>1</v>
      </c>
      <c r="L427" s="44"/>
      <c r="M427" s="224" t="s">
        <v>1</v>
      </c>
      <c r="N427" s="225" t="s">
        <v>41</v>
      </c>
      <c r="O427" s="91"/>
      <c r="P427" s="226">
        <f>O427*H427</f>
        <v>0</v>
      </c>
      <c r="Q427" s="226">
        <v>0</v>
      </c>
      <c r="R427" s="226">
        <f>Q427*H427</f>
        <v>0</v>
      </c>
      <c r="S427" s="226">
        <v>0</v>
      </c>
      <c r="T427" s="227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28" t="s">
        <v>210</v>
      </c>
      <c r="AT427" s="228" t="s">
        <v>145</v>
      </c>
      <c r="AU427" s="228" t="s">
        <v>151</v>
      </c>
      <c r="AY427" s="17" t="s">
        <v>142</v>
      </c>
      <c r="BE427" s="229">
        <f>IF(N427="základní",J427,0)</f>
        <v>0</v>
      </c>
      <c r="BF427" s="229">
        <f>IF(N427="snížená",J427,0)</f>
        <v>0</v>
      </c>
      <c r="BG427" s="229">
        <f>IF(N427="zákl. přenesená",J427,0)</f>
        <v>0</v>
      </c>
      <c r="BH427" s="229">
        <f>IF(N427="sníž. přenesená",J427,0)</f>
        <v>0</v>
      </c>
      <c r="BI427" s="229">
        <f>IF(N427="nulová",J427,0)</f>
        <v>0</v>
      </c>
      <c r="BJ427" s="17" t="s">
        <v>151</v>
      </c>
      <c r="BK427" s="229">
        <f>ROUND(I427*H427,2)</f>
        <v>0</v>
      </c>
      <c r="BL427" s="17" t="s">
        <v>210</v>
      </c>
      <c r="BM427" s="228" t="s">
        <v>544</v>
      </c>
    </row>
    <row r="428" s="13" customFormat="1">
      <c r="A428" s="13"/>
      <c r="B428" s="230"/>
      <c r="C428" s="231"/>
      <c r="D428" s="232" t="s">
        <v>153</v>
      </c>
      <c r="E428" s="233" t="s">
        <v>1</v>
      </c>
      <c r="F428" s="234" t="s">
        <v>545</v>
      </c>
      <c r="G428" s="231"/>
      <c r="H428" s="233" t="s">
        <v>1</v>
      </c>
      <c r="I428" s="235"/>
      <c r="J428" s="231"/>
      <c r="K428" s="231"/>
      <c r="L428" s="236"/>
      <c r="M428" s="237"/>
      <c r="N428" s="238"/>
      <c r="O428" s="238"/>
      <c r="P428" s="238"/>
      <c r="Q428" s="238"/>
      <c r="R428" s="238"/>
      <c r="S428" s="238"/>
      <c r="T428" s="239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0" t="s">
        <v>153</v>
      </c>
      <c r="AU428" s="240" t="s">
        <v>151</v>
      </c>
      <c r="AV428" s="13" t="s">
        <v>83</v>
      </c>
      <c r="AW428" s="13" t="s">
        <v>31</v>
      </c>
      <c r="AX428" s="13" t="s">
        <v>75</v>
      </c>
      <c r="AY428" s="240" t="s">
        <v>142</v>
      </c>
    </row>
    <row r="429" s="14" customFormat="1">
      <c r="A429" s="14"/>
      <c r="B429" s="241"/>
      <c r="C429" s="242"/>
      <c r="D429" s="232" t="s">
        <v>153</v>
      </c>
      <c r="E429" s="243" t="s">
        <v>1</v>
      </c>
      <c r="F429" s="244" t="s">
        <v>546</v>
      </c>
      <c r="G429" s="242"/>
      <c r="H429" s="245">
        <v>1.76</v>
      </c>
      <c r="I429" s="246"/>
      <c r="J429" s="242"/>
      <c r="K429" s="242"/>
      <c r="L429" s="247"/>
      <c r="M429" s="248"/>
      <c r="N429" s="249"/>
      <c r="O429" s="249"/>
      <c r="P429" s="249"/>
      <c r="Q429" s="249"/>
      <c r="R429" s="249"/>
      <c r="S429" s="249"/>
      <c r="T429" s="250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1" t="s">
        <v>153</v>
      </c>
      <c r="AU429" s="251" t="s">
        <v>151</v>
      </c>
      <c r="AV429" s="14" t="s">
        <v>151</v>
      </c>
      <c r="AW429" s="14" t="s">
        <v>31</v>
      </c>
      <c r="AX429" s="14" t="s">
        <v>83</v>
      </c>
      <c r="AY429" s="251" t="s">
        <v>142</v>
      </c>
    </row>
    <row r="430" s="2" customFormat="1" ht="24.15" customHeight="1">
      <c r="A430" s="38"/>
      <c r="B430" s="39"/>
      <c r="C430" s="218" t="s">
        <v>547</v>
      </c>
      <c r="D430" s="218" t="s">
        <v>145</v>
      </c>
      <c r="E430" s="219" t="s">
        <v>548</v>
      </c>
      <c r="F430" s="220" t="s">
        <v>549</v>
      </c>
      <c r="G430" s="221" t="s">
        <v>281</v>
      </c>
      <c r="H430" s="222">
        <v>3.0800000000000001</v>
      </c>
      <c r="I430" s="223"/>
      <c r="J430" s="222">
        <f>ROUND(I430*H430,2)</f>
        <v>0</v>
      </c>
      <c r="K430" s="220" t="s">
        <v>149</v>
      </c>
      <c r="L430" s="44"/>
      <c r="M430" s="224" t="s">
        <v>1</v>
      </c>
      <c r="N430" s="225" t="s">
        <v>41</v>
      </c>
      <c r="O430" s="91"/>
      <c r="P430" s="226">
        <f>O430*H430</f>
        <v>0</v>
      </c>
      <c r="Q430" s="226">
        <v>0</v>
      </c>
      <c r="R430" s="226">
        <f>Q430*H430</f>
        <v>0</v>
      </c>
      <c r="S430" s="226">
        <v>0</v>
      </c>
      <c r="T430" s="227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28" t="s">
        <v>210</v>
      </c>
      <c r="AT430" s="228" t="s">
        <v>145</v>
      </c>
      <c r="AU430" s="228" t="s">
        <v>151</v>
      </c>
      <c r="AY430" s="17" t="s">
        <v>142</v>
      </c>
      <c r="BE430" s="229">
        <f>IF(N430="základní",J430,0)</f>
        <v>0</v>
      </c>
      <c r="BF430" s="229">
        <f>IF(N430="snížená",J430,0)</f>
        <v>0</v>
      </c>
      <c r="BG430" s="229">
        <f>IF(N430="zákl. přenesená",J430,0)</f>
        <v>0</v>
      </c>
      <c r="BH430" s="229">
        <f>IF(N430="sníž. přenesená",J430,0)</f>
        <v>0</v>
      </c>
      <c r="BI430" s="229">
        <f>IF(N430="nulová",J430,0)</f>
        <v>0</v>
      </c>
      <c r="BJ430" s="17" t="s">
        <v>151</v>
      </c>
      <c r="BK430" s="229">
        <f>ROUND(I430*H430,2)</f>
        <v>0</v>
      </c>
      <c r="BL430" s="17" t="s">
        <v>210</v>
      </c>
      <c r="BM430" s="228" t="s">
        <v>550</v>
      </c>
    </row>
    <row r="431" s="12" customFormat="1" ht="22.8" customHeight="1">
      <c r="A431" s="12"/>
      <c r="B431" s="202"/>
      <c r="C431" s="203"/>
      <c r="D431" s="204" t="s">
        <v>74</v>
      </c>
      <c r="E431" s="216" t="s">
        <v>551</v>
      </c>
      <c r="F431" s="216" t="s">
        <v>552</v>
      </c>
      <c r="G431" s="203"/>
      <c r="H431" s="203"/>
      <c r="I431" s="206"/>
      <c r="J431" s="217">
        <f>BK431</f>
        <v>0</v>
      </c>
      <c r="K431" s="203"/>
      <c r="L431" s="208"/>
      <c r="M431" s="209"/>
      <c r="N431" s="210"/>
      <c r="O431" s="210"/>
      <c r="P431" s="211">
        <f>SUM(P432:P530)</f>
        <v>0</v>
      </c>
      <c r="Q431" s="210"/>
      <c r="R431" s="211">
        <f>SUM(R432:R530)</f>
        <v>11.089139000000001</v>
      </c>
      <c r="S431" s="210"/>
      <c r="T431" s="212">
        <f>SUM(T432:T530)</f>
        <v>0</v>
      </c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R431" s="213" t="s">
        <v>151</v>
      </c>
      <c r="AT431" s="214" t="s">
        <v>74</v>
      </c>
      <c r="AU431" s="214" t="s">
        <v>83</v>
      </c>
      <c r="AY431" s="213" t="s">
        <v>142</v>
      </c>
      <c r="BK431" s="215">
        <f>SUM(BK432:BK530)</f>
        <v>0</v>
      </c>
    </row>
    <row r="432" s="2" customFormat="1" ht="33" customHeight="1">
      <c r="A432" s="38"/>
      <c r="B432" s="39"/>
      <c r="C432" s="218" t="s">
        <v>553</v>
      </c>
      <c r="D432" s="218" t="s">
        <v>145</v>
      </c>
      <c r="E432" s="219" t="s">
        <v>554</v>
      </c>
      <c r="F432" s="220" t="s">
        <v>555</v>
      </c>
      <c r="G432" s="221" t="s">
        <v>148</v>
      </c>
      <c r="H432" s="222">
        <v>95</v>
      </c>
      <c r="I432" s="223"/>
      <c r="J432" s="222">
        <f>ROUND(I432*H432,2)</f>
        <v>0</v>
      </c>
      <c r="K432" s="220" t="s">
        <v>149</v>
      </c>
      <c r="L432" s="44"/>
      <c r="M432" s="224" t="s">
        <v>1</v>
      </c>
      <c r="N432" s="225" t="s">
        <v>41</v>
      </c>
      <c r="O432" s="91"/>
      <c r="P432" s="226">
        <f>O432*H432</f>
        <v>0</v>
      </c>
      <c r="Q432" s="226">
        <v>0.00116</v>
      </c>
      <c r="R432" s="226">
        <f>Q432*H432</f>
        <v>0.11020000000000001</v>
      </c>
      <c r="S432" s="226">
        <v>0</v>
      </c>
      <c r="T432" s="227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28" t="s">
        <v>210</v>
      </c>
      <c r="AT432" s="228" t="s">
        <v>145</v>
      </c>
      <c r="AU432" s="228" t="s">
        <v>151</v>
      </c>
      <c r="AY432" s="17" t="s">
        <v>142</v>
      </c>
      <c r="BE432" s="229">
        <f>IF(N432="základní",J432,0)</f>
        <v>0</v>
      </c>
      <c r="BF432" s="229">
        <f>IF(N432="snížená",J432,0)</f>
        <v>0</v>
      </c>
      <c r="BG432" s="229">
        <f>IF(N432="zákl. přenesená",J432,0)</f>
        <v>0</v>
      </c>
      <c r="BH432" s="229">
        <f>IF(N432="sníž. přenesená",J432,0)</f>
        <v>0</v>
      </c>
      <c r="BI432" s="229">
        <f>IF(N432="nulová",J432,0)</f>
        <v>0</v>
      </c>
      <c r="BJ432" s="17" t="s">
        <v>151</v>
      </c>
      <c r="BK432" s="229">
        <f>ROUND(I432*H432,2)</f>
        <v>0</v>
      </c>
      <c r="BL432" s="17" t="s">
        <v>210</v>
      </c>
      <c r="BM432" s="228" t="s">
        <v>556</v>
      </c>
    </row>
    <row r="433" s="13" customFormat="1">
      <c r="A433" s="13"/>
      <c r="B433" s="230"/>
      <c r="C433" s="231"/>
      <c r="D433" s="232" t="s">
        <v>153</v>
      </c>
      <c r="E433" s="233" t="s">
        <v>1</v>
      </c>
      <c r="F433" s="234" t="s">
        <v>426</v>
      </c>
      <c r="G433" s="231"/>
      <c r="H433" s="233" t="s">
        <v>1</v>
      </c>
      <c r="I433" s="235"/>
      <c r="J433" s="231"/>
      <c r="K433" s="231"/>
      <c r="L433" s="236"/>
      <c r="M433" s="237"/>
      <c r="N433" s="238"/>
      <c r="O433" s="238"/>
      <c r="P433" s="238"/>
      <c r="Q433" s="238"/>
      <c r="R433" s="238"/>
      <c r="S433" s="238"/>
      <c r="T433" s="239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0" t="s">
        <v>153</v>
      </c>
      <c r="AU433" s="240" t="s">
        <v>151</v>
      </c>
      <c r="AV433" s="13" t="s">
        <v>83</v>
      </c>
      <c r="AW433" s="13" t="s">
        <v>31</v>
      </c>
      <c r="AX433" s="13" t="s">
        <v>75</v>
      </c>
      <c r="AY433" s="240" t="s">
        <v>142</v>
      </c>
    </row>
    <row r="434" s="13" customFormat="1">
      <c r="A434" s="13"/>
      <c r="B434" s="230"/>
      <c r="C434" s="231"/>
      <c r="D434" s="232" t="s">
        <v>153</v>
      </c>
      <c r="E434" s="233" t="s">
        <v>1</v>
      </c>
      <c r="F434" s="234" t="s">
        <v>533</v>
      </c>
      <c r="G434" s="231"/>
      <c r="H434" s="233" t="s">
        <v>1</v>
      </c>
      <c r="I434" s="235"/>
      <c r="J434" s="231"/>
      <c r="K434" s="231"/>
      <c r="L434" s="236"/>
      <c r="M434" s="237"/>
      <c r="N434" s="238"/>
      <c r="O434" s="238"/>
      <c r="P434" s="238"/>
      <c r="Q434" s="238"/>
      <c r="R434" s="238"/>
      <c r="S434" s="238"/>
      <c r="T434" s="239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0" t="s">
        <v>153</v>
      </c>
      <c r="AU434" s="240" t="s">
        <v>151</v>
      </c>
      <c r="AV434" s="13" t="s">
        <v>83</v>
      </c>
      <c r="AW434" s="13" t="s">
        <v>31</v>
      </c>
      <c r="AX434" s="13" t="s">
        <v>75</v>
      </c>
      <c r="AY434" s="240" t="s">
        <v>142</v>
      </c>
    </row>
    <row r="435" s="14" customFormat="1">
      <c r="A435" s="14"/>
      <c r="B435" s="241"/>
      <c r="C435" s="242"/>
      <c r="D435" s="232" t="s">
        <v>153</v>
      </c>
      <c r="E435" s="243" t="s">
        <v>1</v>
      </c>
      <c r="F435" s="244" t="s">
        <v>289</v>
      </c>
      <c r="G435" s="242"/>
      <c r="H435" s="245">
        <v>43</v>
      </c>
      <c r="I435" s="246"/>
      <c r="J435" s="242"/>
      <c r="K435" s="242"/>
      <c r="L435" s="247"/>
      <c r="M435" s="248"/>
      <c r="N435" s="249"/>
      <c r="O435" s="249"/>
      <c r="P435" s="249"/>
      <c r="Q435" s="249"/>
      <c r="R435" s="249"/>
      <c r="S435" s="249"/>
      <c r="T435" s="250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1" t="s">
        <v>153</v>
      </c>
      <c r="AU435" s="251" t="s">
        <v>151</v>
      </c>
      <c r="AV435" s="14" t="s">
        <v>151</v>
      </c>
      <c r="AW435" s="14" t="s">
        <v>31</v>
      </c>
      <c r="AX435" s="14" t="s">
        <v>75</v>
      </c>
      <c r="AY435" s="251" t="s">
        <v>142</v>
      </c>
    </row>
    <row r="436" s="13" customFormat="1">
      <c r="A436" s="13"/>
      <c r="B436" s="230"/>
      <c r="C436" s="231"/>
      <c r="D436" s="232" t="s">
        <v>153</v>
      </c>
      <c r="E436" s="233" t="s">
        <v>1</v>
      </c>
      <c r="F436" s="234" t="s">
        <v>261</v>
      </c>
      <c r="G436" s="231"/>
      <c r="H436" s="233" t="s">
        <v>1</v>
      </c>
      <c r="I436" s="235"/>
      <c r="J436" s="231"/>
      <c r="K436" s="231"/>
      <c r="L436" s="236"/>
      <c r="M436" s="237"/>
      <c r="N436" s="238"/>
      <c r="O436" s="238"/>
      <c r="P436" s="238"/>
      <c r="Q436" s="238"/>
      <c r="R436" s="238"/>
      <c r="S436" s="238"/>
      <c r="T436" s="239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0" t="s">
        <v>153</v>
      </c>
      <c r="AU436" s="240" t="s">
        <v>151</v>
      </c>
      <c r="AV436" s="13" t="s">
        <v>83</v>
      </c>
      <c r="AW436" s="13" t="s">
        <v>31</v>
      </c>
      <c r="AX436" s="13" t="s">
        <v>75</v>
      </c>
      <c r="AY436" s="240" t="s">
        <v>142</v>
      </c>
    </row>
    <row r="437" s="14" customFormat="1">
      <c r="A437" s="14"/>
      <c r="B437" s="241"/>
      <c r="C437" s="242"/>
      <c r="D437" s="232" t="s">
        <v>153</v>
      </c>
      <c r="E437" s="243" t="s">
        <v>1</v>
      </c>
      <c r="F437" s="244" t="s">
        <v>245</v>
      </c>
      <c r="G437" s="242"/>
      <c r="H437" s="245">
        <v>13</v>
      </c>
      <c r="I437" s="246"/>
      <c r="J437" s="242"/>
      <c r="K437" s="242"/>
      <c r="L437" s="247"/>
      <c r="M437" s="248"/>
      <c r="N437" s="249"/>
      <c r="O437" s="249"/>
      <c r="P437" s="249"/>
      <c r="Q437" s="249"/>
      <c r="R437" s="249"/>
      <c r="S437" s="249"/>
      <c r="T437" s="250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1" t="s">
        <v>153</v>
      </c>
      <c r="AU437" s="251" t="s">
        <v>151</v>
      </c>
      <c r="AV437" s="14" t="s">
        <v>151</v>
      </c>
      <c r="AW437" s="14" t="s">
        <v>31</v>
      </c>
      <c r="AX437" s="14" t="s">
        <v>75</v>
      </c>
      <c r="AY437" s="251" t="s">
        <v>142</v>
      </c>
    </row>
    <row r="438" s="13" customFormat="1">
      <c r="A438" s="13"/>
      <c r="B438" s="230"/>
      <c r="C438" s="231"/>
      <c r="D438" s="232" t="s">
        <v>153</v>
      </c>
      <c r="E438" s="233" t="s">
        <v>1</v>
      </c>
      <c r="F438" s="234" t="s">
        <v>557</v>
      </c>
      <c r="G438" s="231"/>
      <c r="H438" s="233" t="s">
        <v>1</v>
      </c>
      <c r="I438" s="235"/>
      <c r="J438" s="231"/>
      <c r="K438" s="231"/>
      <c r="L438" s="236"/>
      <c r="M438" s="237"/>
      <c r="N438" s="238"/>
      <c r="O438" s="238"/>
      <c r="P438" s="238"/>
      <c r="Q438" s="238"/>
      <c r="R438" s="238"/>
      <c r="S438" s="238"/>
      <c r="T438" s="239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0" t="s">
        <v>153</v>
      </c>
      <c r="AU438" s="240" t="s">
        <v>151</v>
      </c>
      <c r="AV438" s="13" t="s">
        <v>83</v>
      </c>
      <c r="AW438" s="13" t="s">
        <v>31</v>
      </c>
      <c r="AX438" s="13" t="s">
        <v>75</v>
      </c>
      <c r="AY438" s="240" t="s">
        <v>142</v>
      </c>
    </row>
    <row r="439" s="13" customFormat="1">
      <c r="A439" s="13"/>
      <c r="B439" s="230"/>
      <c r="C439" s="231"/>
      <c r="D439" s="232" t="s">
        <v>153</v>
      </c>
      <c r="E439" s="233" t="s">
        <v>1</v>
      </c>
      <c r="F439" s="234" t="s">
        <v>411</v>
      </c>
      <c r="G439" s="231"/>
      <c r="H439" s="233" t="s">
        <v>1</v>
      </c>
      <c r="I439" s="235"/>
      <c r="J439" s="231"/>
      <c r="K439" s="231"/>
      <c r="L439" s="236"/>
      <c r="M439" s="237"/>
      <c r="N439" s="238"/>
      <c r="O439" s="238"/>
      <c r="P439" s="238"/>
      <c r="Q439" s="238"/>
      <c r="R439" s="238"/>
      <c r="S439" s="238"/>
      <c r="T439" s="239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0" t="s">
        <v>153</v>
      </c>
      <c r="AU439" s="240" t="s">
        <v>151</v>
      </c>
      <c r="AV439" s="13" t="s">
        <v>83</v>
      </c>
      <c r="AW439" s="13" t="s">
        <v>31</v>
      </c>
      <c r="AX439" s="13" t="s">
        <v>75</v>
      </c>
      <c r="AY439" s="240" t="s">
        <v>142</v>
      </c>
    </row>
    <row r="440" s="14" customFormat="1">
      <c r="A440" s="14"/>
      <c r="B440" s="241"/>
      <c r="C440" s="242"/>
      <c r="D440" s="232" t="s">
        <v>153</v>
      </c>
      <c r="E440" s="243" t="s">
        <v>1</v>
      </c>
      <c r="F440" s="244" t="s">
        <v>389</v>
      </c>
      <c r="G440" s="242"/>
      <c r="H440" s="245">
        <v>39</v>
      </c>
      <c r="I440" s="246"/>
      <c r="J440" s="242"/>
      <c r="K440" s="242"/>
      <c r="L440" s="247"/>
      <c r="M440" s="248"/>
      <c r="N440" s="249"/>
      <c r="O440" s="249"/>
      <c r="P440" s="249"/>
      <c r="Q440" s="249"/>
      <c r="R440" s="249"/>
      <c r="S440" s="249"/>
      <c r="T440" s="250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1" t="s">
        <v>153</v>
      </c>
      <c r="AU440" s="251" t="s">
        <v>151</v>
      </c>
      <c r="AV440" s="14" t="s">
        <v>151</v>
      </c>
      <c r="AW440" s="14" t="s">
        <v>31</v>
      </c>
      <c r="AX440" s="14" t="s">
        <v>75</v>
      </c>
      <c r="AY440" s="251" t="s">
        <v>142</v>
      </c>
    </row>
    <row r="441" s="15" customFormat="1">
      <c r="A441" s="15"/>
      <c r="B441" s="252"/>
      <c r="C441" s="253"/>
      <c r="D441" s="232" t="s">
        <v>153</v>
      </c>
      <c r="E441" s="254" t="s">
        <v>1</v>
      </c>
      <c r="F441" s="255" t="s">
        <v>166</v>
      </c>
      <c r="G441" s="253"/>
      <c r="H441" s="256">
        <v>95</v>
      </c>
      <c r="I441" s="257"/>
      <c r="J441" s="253"/>
      <c r="K441" s="253"/>
      <c r="L441" s="258"/>
      <c r="M441" s="259"/>
      <c r="N441" s="260"/>
      <c r="O441" s="260"/>
      <c r="P441" s="260"/>
      <c r="Q441" s="260"/>
      <c r="R441" s="260"/>
      <c r="S441" s="260"/>
      <c r="T441" s="261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62" t="s">
        <v>153</v>
      </c>
      <c r="AU441" s="262" t="s">
        <v>151</v>
      </c>
      <c r="AV441" s="15" t="s">
        <v>150</v>
      </c>
      <c r="AW441" s="15" t="s">
        <v>31</v>
      </c>
      <c r="AX441" s="15" t="s">
        <v>83</v>
      </c>
      <c r="AY441" s="262" t="s">
        <v>142</v>
      </c>
    </row>
    <row r="442" s="2" customFormat="1" ht="24.15" customHeight="1">
      <c r="A442" s="38"/>
      <c r="B442" s="39"/>
      <c r="C442" s="267" t="s">
        <v>558</v>
      </c>
      <c r="D442" s="267" t="s">
        <v>225</v>
      </c>
      <c r="E442" s="268" t="s">
        <v>559</v>
      </c>
      <c r="F442" s="269" t="s">
        <v>560</v>
      </c>
      <c r="G442" s="270" t="s">
        <v>148</v>
      </c>
      <c r="H442" s="271">
        <v>14</v>
      </c>
      <c r="I442" s="272"/>
      <c r="J442" s="271">
        <f>ROUND(I442*H442,2)</f>
        <v>0</v>
      </c>
      <c r="K442" s="269" t="s">
        <v>149</v>
      </c>
      <c r="L442" s="273"/>
      <c r="M442" s="274" t="s">
        <v>1</v>
      </c>
      <c r="N442" s="275" t="s">
        <v>41</v>
      </c>
      <c r="O442" s="91"/>
      <c r="P442" s="226">
        <f>O442*H442</f>
        <v>0</v>
      </c>
      <c r="Q442" s="226">
        <v>0.0032000000000000002</v>
      </c>
      <c r="R442" s="226">
        <f>Q442*H442</f>
        <v>0.0448</v>
      </c>
      <c r="S442" s="226">
        <v>0</v>
      </c>
      <c r="T442" s="227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28" t="s">
        <v>306</v>
      </c>
      <c r="AT442" s="228" t="s">
        <v>225</v>
      </c>
      <c r="AU442" s="228" t="s">
        <v>151</v>
      </c>
      <c r="AY442" s="17" t="s">
        <v>142</v>
      </c>
      <c r="BE442" s="229">
        <f>IF(N442="základní",J442,0)</f>
        <v>0</v>
      </c>
      <c r="BF442" s="229">
        <f>IF(N442="snížená",J442,0)</f>
        <v>0</v>
      </c>
      <c r="BG442" s="229">
        <f>IF(N442="zákl. přenesená",J442,0)</f>
        <v>0</v>
      </c>
      <c r="BH442" s="229">
        <f>IF(N442="sníž. přenesená",J442,0)</f>
        <v>0</v>
      </c>
      <c r="BI442" s="229">
        <f>IF(N442="nulová",J442,0)</f>
        <v>0</v>
      </c>
      <c r="BJ442" s="17" t="s">
        <v>151</v>
      </c>
      <c r="BK442" s="229">
        <f>ROUND(I442*H442,2)</f>
        <v>0</v>
      </c>
      <c r="BL442" s="17" t="s">
        <v>210</v>
      </c>
      <c r="BM442" s="228" t="s">
        <v>561</v>
      </c>
    </row>
    <row r="443" s="13" customFormat="1">
      <c r="A443" s="13"/>
      <c r="B443" s="230"/>
      <c r="C443" s="231"/>
      <c r="D443" s="232" t="s">
        <v>153</v>
      </c>
      <c r="E443" s="233" t="s">
        <v>1</v>
      </c>
      <c r="F443" s="234" t="s">
        <v>261</v>
      </c>
      <c r="G443" s="231"/>
      <c r="H443" s="233" t="s">
        <v>1</v>
      </c>
      <c r="I443" s="235"/>
      <c r="J443" s="231"/>
      <c r="K443" s="231"/>
      <c r="L443" s="236"/>
      <c r="M443" s="237"/>
      <c r="N443" s="238"/>
      <c r="O443" s="238"/>
      <c r="P443" s="238"/>
      <c r="Q443" s="238"/>
      <c r="R443" s="238"/>
      <c r="S443" s="238"/>
      <c r="T443" s="239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0" t="s">
        <v>153</v>
      </c>
      <c r="AU443" s="240" t="s">
        <v>151</v>
      </c>
      <c r="AV443" s="13" t="s">
        <v>83</v>
      </c>
      <c r="AW443" s="13" t="s">
        <v>31</v>
      </c>
      <c r="AX443" s="13" t="s">
        <v>75</v>
      </c>
      <c r="AY443" s="240" t="s">
        <v>142</v>
      </c>
    </row>
    <row r="444" s="14" customFormat="1">
      <c r="A444" s="14"/>
      <c r="B444" s="241"/>
      <c r="C444" s="242"/>
      <c r="D444" s="232" t="s">
        <v>153</v>
      </c>
      <c r="E444" s="243" t="s">
        <v>1</v>
      </c>
      <c r="F444" s="244" t="s">
        <v>562</v>
      </c>
      <c r="G444" s="242"/>
      <c r="H444" s="245">
        <v>14</v>
      </c>
      <c r="I444" s="246"/>
      <c r="J444" s="242"/>
      <c r="K444" s="242"/>
      <c r="L444" s="247"/>
      <c r="M444" s="248"/>
      <c r="N444" s="249"/>
      <c r="O444" s="249"/>
      <c r="P444" s="249"/>
      <c r="Q444" s="249"/>
      <c r="R444" s="249"/>
      <c r="S444" s="249"/>
      <c r="T444" s="250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1" t="s">
        <v>153</v>
      </c>
      <c r="AU444" s="251" t="s">
        <v>151</v>
      </c>
      <c r="AV444" s="14" t="s">
        <v>151</v>
      </c>
      <c r="AW444" s="14" t="s">
        <v>31</v>
      </c>
      <c r="AX444" s="14" t="s">
        <v>83</v>
      </c>
      <c r="AY444" s="251" t="s">
        <v>142</v>
      </c>
    </row>
    <row r="445" s="2" customFormat="1" ht="24.15" customHeight="1">
      <c r="A445" s="38"/>
      <c r="B445" s="39"/>
      <c r="C445" s="267" t="s">
        <v>563</v>
      </c>
      <c r="D445" s="267" t="s">
        <v>225</v>
      </c>
      <c r="E445" s="268" t="s">
        <v>564</v>
      </c>
      <c r="F445" s="269" t="s">
        <v>565</v>
      </c>
      <c r="G445" s="270" t="s">
        <v>148</v>
      </c>
      <c r="H445" s="271">
        <v>87</v>
      </c>
      <c r="I445" s="272"/>
      <c r="J445" s="271">
        <f>ROUND(I445*H445,2)</f>
        <v>0</v>
      </c>
      <c r="K445" s="269" t="s">
        <v>149</v>
      </c>
      <c r="L445" s="273"/>
      <c r="M445" s="274" t="s">
        <v>1</v>
      </c>
      <c r="N445" s="275" t="s">
        <v>41</v>
      </c>
      <c r="O445" s="91"/>
      <c r="P445" s="226">
        <f>O445*H445</f>
        <v>0</v>
      </c>
      <c r="Q445" s="226">
        <v>0.0038600000000000001</v>
      </c>
      <c r="R445" s="226">
        <f>Q445*H445</f>
        <v>0.33582000000000001</v>
      </c>
      <c r="S445" s="226">
        <v>0</v>
      </c>
      <c r="T445" s="227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28" t="s">
        <v>306</v>
      </c>
      <c r="AT445" s="228" t="s">
        <v>225</v>
      </c>
      <c r="AU445" s="228" t="s">
        <v>151</v>
      </c>
      <c r="AY445" s="17" t="s">
        <v>142</v>
      </c>
      <c r="BE445" s="229">
        <f>IF(N445="základní",J445,0)</f>
        <v>0</v>
      </c>
      <c r="BF445" s="229">
        <f>IF(N445="snížená",J445,0)</f>
        <v>0</v>
      </c>
      <c r="BG445" s="229">
        <f>IF(N445="zákl. přenesená",J445,0)</f>
        <v>0</v>
      </c>
      <c r="BH445" s="229">
        <f>IF(N445="sníž. přenesená",J445,0)</f>
        <v>0</v>
      </c>
      <c r="BI445" s="229">
        <f>IF(N445="nulová",J445,0)</f>
        <v>0</v>
      </c>
      <c r="BJ445" s="17" t="s">
        <v>151</v>
      </c>
      <c r="BK445" s="229">
        <f>ROUND(I445*H445,2)</f>
        <v>0</v>
      </c>
      <c r="BL445" s="17" t="s">
        <v>210</v>
      </c>
      <c r="BM445" s="228" t="s">
        <v>566</v>
      </c>
    </row>
    <row r="446" s="13" customFormat="1">
      <c r="A446" s="13"/>
      <c r="B446" s="230"/>
      <c r="C446" s="231"/>
      <c r="D446" s="232" t="s">
        <v>153</v>
      </c>
      <c r="E446" s="233" t="s">
        <v>1</v>
      </c>
      <c r="F446" s="234" t="s">
        <v>567</v>
      </c>
      <c r="G446" s="231"/>
      <c r="H446" s="233" t="s">
        <v>1</v>
      </c>
      <c r="I446" s="235"/>
      <c r="J446" s="231"/>
      <c r="K446" s="231"/>
      <c r="L446" s="236"/>
      <c r="M446" s="237"/>
      <c r="N446" s="238"/>
      <c r="O446" s="238"/>
      <c r="P446" s="238"/>
      <c r="Q446" s="238"/>
      <c r="R446" s="238"/>
      <c r="S446" s="238"/>
      <c r="T446" s="239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0" t="s">
        <v>153</v>
      </c>
      <c r="AU446" s="240" t="s">
        <v>151</v>
      </c>
      <c r="AV446" s="13" t="s">
        <v>83</v>
      </c>
      <c r="AW446" s="13" t="s">
        <v>31</v>
      </c>
      <c r="AX446" s="13" t="s">
        <v>75</v>
      </c>
      <c r="AY446" s="240" t="s">
        <v>142</v>
      </c>
    </row>
    <row r="447" s="14" customFormat="1">
      <c r="A447" s="14"/>
      <c r="B447" s="241"/>
      <c r="C447" s="242"/>
      <c r="D447" s="232" t="s">
        <v>153</v>
      </c>
      <c r="E447" s="243" t="s">
        <v>1</v>
      </c>
      <c r="F447" s="244" t="s">
        <v>568</v>
      </c>
      <c r="G447" s="242"/>
      <c r="H447" s="245">
        <v>87</v>
      </c>
      <c r="I447" s="246"/>
      <c r="J447" s="242"/>
      <c r="K447" s="242"/>
      <c r="L447" s="247"/>
      <c r="M447" s="248"/>
      <c r="N447" s="249"/>
      <c r="O447" s="249"/>
      <c r="P447" s="249"/>
      <c r="Q447" s="249"/>
      <c r="R447" s="249"/>
      <c r="S447" s="249"/>
      <c r="T447" s="250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1" t="s">
        <v>153</v>
      </c>
      <c r="AU447" s="251" t="s">
        <v>151</v>
      </c>
      <c r="AV447" s="14" t="s">
        <v>151</v>
      </c>
      <c r="AW447" s="14" t="s">
        <v>31</v>
      </c>
      <c r="AX447" s="14" t="s">
        <v>83</v>
      </c>
      <c r="AY447" s="251" t="s">
        <v>142</v>
      </c>
    </row>
    <row r="448" s="2" customFormat="1" ht="24.15" customHeight="1">
      <c r="A448" s="38"/>
      <c r="B448" s="39"/>
      <c r="C448" s="218" t="s">
        <v>569</v>
      </c>
      <c r="D448" s="218" t="s">
        <v>145</v>
      </c>
      <c r="E448" s="219" t="s">
        <v>570</v>
      </c>
      <c r="F448" s="220" t="s">
        <v>571</v>
      </c>
      <c r="G448" s="221" t="s">
        <v>148</v>
      </c>
      <c r="H448" s="222">
        <v>1567.4000000000001</v>
      </c>
      <c r="I448" s="223"/>
      <c r="J448" s="222">
        <f>ROUND(I448*H448,2)</f>
        <v>0</v>
      </c>
      <c r="K448" s="220" t="s">
        <v>149</v>
      </c>
      <c r="L448" s="44"/>
      <c r="M448" s="224" t="s">
        <v>1</v>
      </c>
      <c r="N448" s="225" t="s">
        <v>41</v>
      </c>
      <c r="O448" s="91"/>
      <c r="P448" s="226">
        <f>O448*H448</f>
        <v>0</v>
      </c>
      <c r="Q448" s="226">
        <v>0</v>
      </c>
      <c r="R448" s="226">
        <f>Q448*H448</f>
        <v>0</v>
      </c>
      <c r="S448" s="226">
        <v>0</v>
      </c>
      <c r="T448" s="227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28" t="s">
        <v>210</v>
      </c>
      <c r="AT448" s="228" t="s">
        <v>145</v>
      </c>
      <c r="AU448" s="228" t="s">
        <v>151</v>
      </c>
      <c r="AY448" s="17" t="s">
        <v>142</v>
      </c>
      <c r="BE448" s="229">
        <f>IF(N448="základní",J448,0)</f>
        <v>0</v>
      </c>
      <c r="BF448" s="229">
        <f>IF(N448="snížená",J448,0)</f>
        <v>0</v>
      </c>
      <c r="BG448" s="229">
        <f>IF(N448="zákl. přenesená",J448,0)</f>
        <v>0</v>
      </c>
      <c r="BH448" s="229">
        <f>IF(N448="sníž. přenesená",J448,0)</f>
        <v>0</v>
      </c>
      <c r="BI448" s="229">
        <f>IF(N448="nulová",J448,0)</f>
        <v>0</v>
      </c>
      <c r="BJ448" s="17" t="s">
        <v>151</v>
      </c>
      <c r="BK448" s="229">
        <f>ROUND(I448*H448,2)</f>
        <v>0</v>
      </c>
      <c r="BL448" s="17" t="s">
        <v>210</v>
      </c>
      <c r="BM448" s="228" t="s">
        <v>572</v>
      </c>
    </row>
    <row r="449" s="13" customFormat="1">
      <c r="A449" s="13"/>
      <c r="B449" s="230"/>
      <c r="C449" s="231"/>
      <c r="D449" s="232" t="s">
        <v>153</v>
      </c>
      <c r="E449" s="233" t="s">
        <v>1</v>
      </c>
      <c r="F449" s="234" t="s">
        <v>459</v>
      </c>
      <c r="G449" s="231"/>
      <c r="H449" s="233" t="s">
        <v>1</v>
      </c>
      <c r="I449" s="235"/>
      <c r="J449" s="231"/>
      <c r="K449" s="231"/>
      <c r="L449" s="236"/>
      <c r="M449" s="237"/>
      <c r="N449" s="238"/>
      <c r="O449" s="238"/>
      <c r="P449" s="238"/>
      <c r="Q449" s="238"/>
      <c r="R449" s="238"/>
      <c r="S449" s="238"/>
      <c r="T449" s="239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0" t="s">
        <v>153</v>
      </c>
      <c r="AU449" s="240" t="s">
        <v>151</v>
      </c>
      <c r="AV449" s="13" t="s">
        <v>83</v>
      </c>
      <c r="AW449" s="13" t="s">
        <v>31</v>
      </c>
      <c r="AX449" s="13" t="s">
        <v>75</v>
      </c>
      <c r="AY449" s="240" t="s">
        <v>142</v>
      </c>
    </row>
    <row r="450" s="13" customFormat="1">
      <c r="A450" s="13"/>
      <c r="B450" s="230"/>
      <c r="C450" s="231"/>
      <c r="D450" s="232" t="s">
        <v>153</v>
      </c>
      <c r="E450" s="233" t="s">
        <v>1</v>
      </c>
      <c r="F450" s="234" t="s">
        <v>573</v>
      </c>
      <c r="G450" s="231"/>
      <c r="H450" s="233" t="s">
        <v>1</v>
      </c>
      <c r="I450" s="235"/>
      <c r="J450" s="231"/>
      <c r="K450" s="231"/>
      <c r="L450" s="236"/>
      <c r="M450" s="237"/>
      <c r="N450" s="238"/>
      <c r="O450" s="238"/>
      <c r="P450" s="238"/>
      <c r="Q450" s="238"/>
      <c r="R450" s="238"/>
      <c r="S450" s="238"/>
      <c r="T450" s="239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0" t="s">
        <v>153</v>
      </c>
      <c r="AU450" s="240" t="s">
        <v>151</v>
      </c>
      <c r="AV450" s="13" t="s">
        <v>83</v>
      </c>
      <c r="AW450" s="13" t="s">
        <v>31</v>
      </c>
      <c r="AX450" s="13" t="s">
        <v>75</v>
      </c>
      <c r="AY450" s="240" t="s">
        <v>142</v>
      </c>
    </row>
    <row r="451" s="13" customFormat="1">
      <c r="A451" s="13"/>
      <c r="B451" s="230"/>
      <c r="C451" s="231"/>
      <c r="D451" s="232" t="s">
        <v>153</v>
      </c>
      <c r="E451" s="233" t="s">
        <v>1</v>
      </c>
      <c r="F451" s="234" t="s">
        <v>411</v>
      </c>
      <c r="G451" s="231"/>
      <c r="H451" s="233" t="s">
        <v>1</v>
      </c>
      <c r="I451" s="235"/>
      <c r="J451" s="231"/>
      <c r="K451" s="231"/>
      <c r="L451" s="236"/>
      <c r="M451" s="237"/>
      <c r="N451" s="238"/>
      <c r="O451" s="238"/>
      <c r="P451" s="238"/>
      <c r="Q451" s="238"/>
      <c r="R451" s="238"/>
      <c r="S451" s="238"/>
      <c r="T451" s="239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0" t="s">
        <v>153</v>
      </c>
      <c r="AU451" s="240" t="s">
        <v>151</v>
      </c>
      <c r="AV451" s="13" t="s">
        <v>83</v>
      </c>
      <c r="AW451" s="13" t="s">
        <v>31</v>
      </c>
      <c r="AX451" s="13" t="s">
        <v>75</v>
      </c>
      <c r="AY451" s="240" t="s">
        <v>142</v>
      </c>
    </row>
    <row r="452" s="14" customFormat="1">
      <c r="A452" s="14"/>
      <c r="B452" s="241"/>
      <c r="C452" s="242"/>
      <c r="D452" s="232" t="s">
        <v>153</v>
      </c>
      <c r="E452" s="243" t="s">
        <v>1</v>
      </c>
      <c r="F452" s="244" t="s">
        <v>574</v>
      </c>
      <c r="G452" s="242"/>
      <c r="H452" s="245">
        <v>1420</v>
      </c>
      <c r="I452" s="246"/>
      <c r="J452" s="242"/>
      <c r="K452" s="242"/>
      <c r="L452" s="247"/>
      <c r="M452" s="248"/>
      <c r="N452" s="249"/>
      <c r="O452" s="249"/>
      <c r="P452" s="249"/>
      <c r="Q452" s="249"/>
      <c r="R452" s="249"/>
      <c r="S452" s="249"/>
      <c r="T452" s="250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1" t="s">
        <v>153</v>
      </c>
      <c r="AU452" s="251" t="s">
        <v>151</v>
      </c>
      <c r="AV452" s="14" t="s">
        <v>151</v>
      </c>
      <c r="AW452" s="14" t="s">
        <v>31</v>
      </c>
      <c r="AX452" s="14" t="s">
        <v>75</v>
      </c>
      <c r="AY452" s="251" t="s">
        <v>142</v>
      </c>
    </row>
    <row r="453" s="13" customFormat="1">
      <c r="A453" s="13"/>
      <c r="B453" s="230"/>
      <c r="C453" s="231"/>
      <c r="D453" s="232" t="s">
        <v>153</v>
      </c>
      <c r="E453" s="233" t="s">
        <v>1</v>
      </c>
      <c r="F453" s="234" t="s">
        <v>416</v>
      </c>
      <c r="G453" s="231"/>
      <c r="H453" s="233" t="s">
        <v>1</v>
      </c>
      <c r="I453" s="235"/>
      <c r="J453" s="231"/>
      <c r="K453" s="231"/>
      <c r="L453" s="236"/>
      <c r="M453" s="237"/>
      <c r="N453" s="238"/>
      <c r="O453" s="238"/>
      <c r="P453" s="238"/>
      <c r="Q453" s="238"/>
      <c r="R453" s="238"/>
      <c r="S453" s="238"/>
      <c r="T453" s="239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0" t="s">
        <v>153</v>
      </c>
      <c r="AU453" s="240" t="s">
        <v>151</v>
      </c>
      <c r="AV453" s="13" t="s">
        <v>83</v>
      </c>
      <c r="AW453" s="13" t="s">
        <v>31</v>
      </c>
      <c r="AX453" s="13" t="s">
        <v>75</v>
      </c>
      <c r="AY453" s="240" t="s">
        <v>142</v>
      </c>
    </row>
    <row r="454" s="13" customFormat="1">
      <c r="A454" s="13"/>
      <c r="B454" s="230"/>
      <c r="C454" s="231"/>
      <c r="D454" s="232" t="s">
        <v>153</v>
      </c>
      <c r="E454" s="233" t="s">
        <v>1</v>
      </c>
      <c r="F454" s="234" t="s">
        <v>575</v>
      </c>
      <c r="G454" s="231"/>
      <c r="H454" s="233" t="s">
        <v>1</v>
      </c>
      <c r="I454" s="235"/>
      <c r="J454" s="231"/>
      <c r="K454" s="231"/>
      <c r="L454" s="236"/>
      <c r="M454" s="237"/>
      <c r="N454" s="238"/>
      <c r="O454" s="238"/>
      <c r="P454" s="238"/>
      <c r="Q454" s="238"/>
      <c r="R454" s="238"/>
      <c r="S454" s="238"/>
      <c r="T454" s="239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0" t="s">
        <v>153</v>
      </c>
      <c r="AU454" s="240" t="s">
        <v>151</v>
      </c>
      <c r="AV454" s="13" t="s">
        <v>83</v>
      </c>
      <c r="AW454" s="13" t="s">
        <v>31</v>
      </c>
      <c r="AX454" s="13" t="s">
        <v>75</v>
      </c>
      <c r="AY454" s="240" t="s">
        <v>142</v>
      </c>
    </row>
    <row r="455" s="13" customFormat="1">
      <c r="A455" s="13"/>
      <c r="B455" s="230"/>
      <c r="C455" s="231"/>
      <c r="D455" s="232" t="s">
        <v>153</v>
      </c>
      <c r="E455" s="233" t="s">
        <v>1</v>
      </c>
      <c r="F455" s="234" t="s">
        <v>411</v>
      </c>
      <c r="G455" s="231"/>
      <c r="H455" s="233" t="s">
        <v>1</v>
      </c>
      <c r="I455" s="235"/>
      <c r="J455" s="231"/>
      <c r="K455" s="231"/>
      <c r="L455" s="236"/>
      <c r="M455" s="237"/>
      <c r="N455" s="238"/>
      <c r="O455" s="238"/>
      <c r="P455" s="238"/>
      <c r="Q455" s="238"/>
      <c r="R455" s="238"/>
      <c r="S455" s="238"/>
      <c r="T455" s="239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0" t="s">
        <v>153</v>
      </c>
      <c r="AU455" s="240" t="s">
        <v>151</v>
      </c>
      <c r="AV455" s="13" t="s">
        <v>83</v>
      </c>
      <c r="AW455" s="13" t="s">
        <v>31</v>
      </c>
      <c r="AX455" s="13" t="s">
        <v>75</v>
      </c>
      <c r="AY455" s="240" t="s">
        <v>142</v>
      </c>
    </row>
    <row r="456" s="14" customFormat="1">
      <c r="A456" s="14"/>
      <c r="B456" s="241"/>
      <c r="C456" s="242"/>
      <c r="D456" s="232" t="s">
        <v>153</v>
      </c>
      <c r="E456" s="243" t="s">
        <v>1</v>
      </c>
      <c r="F456" s="244" t="s">
        <v>576</v>
      </c>
      <c r="G456" s="242"/>
      <c r="H456" s="245">
        <v>34.5</v>
      </c>
      <c r="I456" s="246"/>
      <c r="J456" s="242"/>
      <c r="K456" s="242"/>
      <c r="L456" s="247"/>
      <c r="M456" s="248"/>
      <c r="N456" s="249"/>
      <c r="O456" s="249"/>
      <c r="P456" s="249"/>
      <c r="Q456" s="249"/>
      <c r="R456" s="249"/>
      <c r="S456" s="249"/>
      <c r="T456" s="250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1" t="s">
        <v>153</v>
      </c>
      <c r="AU456" s="251" t="s">
        <v>151</v>
      </c>
      <c r="AV456" s="14" t="s">
        <v>151</v>
      </c>
      <c r="AW456" s="14" t="s">
        <v>31</v>
      </c>
      <c r="AX456" s="14" t="s">
        <v>75</v>
      </c>
      <c r="AY456" s="251" t="s">
        <v>142</v>
      </c>
    </row>
    <row r="457" s="13" customFormat="1">
      <c r="A457" s="13"/>
      <c r="B457" s="230"/>
      <c r="C457" s="231"/>
      <c r="D457" s="232" t="s">
        <v>153</v>
      </c>
      <c r="E457" s="233" t="s">
        <v>1</v>
      </c>
      <c r="F457" s="234" t="s">
        <v>358</v>
      </c>
      <c r="G457" s="231"/>
      <c r="H457" s="233" t="s">
        <v>1</v>
      </c>
      <c r="I457" s="235"/>
      <c r="J457" s="231"/>
      <c r="K457" s="231"/>
      <c r="L457" s="236"/>
      <c r="M457" s="237"/>
      <c r="N457" s="238"/>
      <c r="O457" s="238"/>
      <c r="P457" s="238"/>
      <c r="Q457" s="238"/>
      <c r="R457" s="238"/>
      <c r="S457" s="238"/>
      <c r="T457" s="239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0" t="s">
        <v>153</v>
      </c>
      <c r="AU457" s="240" t="s">
        <v>151</v>
      </c>
      <c r="AV457" s="13" t="s">
        <v>83</v>
      </c>
      <c r="AW457" s="13" t="s">
        <v>31</v>
      </c>
      <c r="AX457" s="13" t="s">
        <v>75</v>
      </c>
      <c r="AY457" s="240" t="s">
        <v>142</v>
      </c>
    </row>
    <row r="458" s="13" customFormat="1">
      <c r="A458" s="13"/>
      <c r="B458" s="230"/>
      <c r="C458" s="231"/>
      <c r="D458" s="232" t="s">
        <v>153</v>
      </c>
      <c r="E458" s="233" t="s">
        <v>1</v>
      </c>
      <c r="F458" s="234" t="s">
        <v>577</v>
      </c>
      <c r="G458" s="231"/>
      <c r="H458" s="233" t="s">
        <v>1</v>
      </c>
      <c r="I458" s="235"/>
      <c r="J458" s="231"/>
      <c r="K458" s="231"/>
      <c r="L458" s="236"/>
      <c r="M458" s="237"/>
      <c r="N458" s="238"/>
      <c r="O458" s="238"/>
      <c r="P458" s="238"/>
      <c r="Q458" s="238"/>
      <c r="R458" s="238"/>
      <c r="S458" s="238"/>
      <c r="T458" s="239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0" t="s">
        <v>153</v>
      </c>
      <c r="AU458" s="240" t="s">
        <v>151</v>
      </c>
      <c r="AV458" s="13" t="s">
        <v>83</v>
      </c>
      <c r="AW458" s="13" t="s">
        <v>31</v>
      </c>
      <c r="AX458" s="13" t="s">
        <v>75</v>
      </c>
      <c r="AY458" s="240" t="s">
        <v>142</v>
      </c>
    </row>
    <row r="459" s="14" customFormat="1">
      <c r="A459" s="14"/>
      <c r="B459" s="241"/>
      <c r="C459" s="242"/>
      <c r="D459" s="232" t="s">
        <v>153</v>
      </c>
      <c r="E459" s="243" t="s">
        <v>1</v>
      </c>
      <c r="F459" s="244" t="s">
        <v>578</v>
      </c>
      <c r="G459" s="242"/>
      <c r="H459" s="245">
        <v>16.149999999999999</v>
      </c>
      <c r="I459" s="246"/>
      <c r="J459" s="242"/>
      <c r="K459" s="242"/>
      <c r="L459" s="247"/>
      <c r="M459" s="248"/>
      <c r="N459" s="249"/>
      <c r="O459" s="249"/>
      <c r="P459" s="249"/>
      <c r="Q459" s="249"/>
      <c r="R459" s="249"/>
      <c r="S459" s="249"/>
      <c r="T459" s="250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1" t="s">
        <v>153</v>
      </c>
      <c r="AU459" s="251" t="s">
        <v>151</v>
      </c>
      <c r="AV459" s="14" t="s">
        <v>151</v>
      </c>
      <c r="AW459" s="14" t="s">
        <v>31</v>
      </c>
      <c r="AX459" s="14" t="s">
        <v>75</v>
      </c>
      <c r="AY459" s="251" t="s">
        <v>142</v>
      </c>
    </row>
    <row r="460" s="13" customFormat="1">
      <c r="A460" s="13"/>
      <c r="B460" s="230"/>
      <c r="C460" s="231"/>
      <c r="D460" s="232" t="s">
        <v>153</v>
      </c>
      <c r="E460" s="233" t="s">
        <v>1</v>
      </c>
      <c r="F460" s="234" t="s">
        <v>579</v>
      </c>
      <c r="G460" s="231"/>
      <c r="H460" s="233" t="s">
        <v>1</v>
      </c>
      <c r="I460" s="235"/>
      <c r="J460" s="231"/>
      <c r="K460" s="231"/>
      <c r="L460" s="236"/>
      <c r="M460" s="237"/>
      <c r="N460" s="238"/>
      <c r="O460" s="238"/>
      <c r="P460" s="238"/>
      <c r="Q460" s="238"/>
      <c r="R460" s="238"/>
      <c r="S460" s="238"/>
      <c r="T460" s="239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0" t="s">
        <v>153</v>
      </c>
      <c r="AU460" s="240" t="s">
        <v>151</v>
      </c>
      <c r="AV460" s="13" t="s">
        <v>83</v>
      </c>
      <c r="AW460" s="13" t="s">
        <v>31</v>
      </c>
      <c r="AX460" s="13" t="s">
        <v>75</v>
      </c>
      <c r="AY460" s="240" t="s">
        <v>142</v>
      </c>
    </row>
    <row r="461" s="13" customFormat="1">
      <c r="A461" s="13"/>
      <c r="B461" s="230"/>
      <c r="C461" s="231"/>
      <c r="D461" s="232" t="s">
        <v>153</v>
      </c>
      <c r="E461" s="233" t="s">
        <v>1</v>
      </c>
      <c r="F461" s="234" t="s">
        <v>580</v>
      </c>
      <c r="G461" s="231"/>
      <c r="H461" s="233" t="s">
        <v>1</v>
      </c>
      <c r="I461" s="235"/>
      <c r="J461" s="231"/>
      <c r="K461" s="231"/>
      <c r="L461" s="236"/>
      <c r="M461" s="237"/>
      <c r="N461" s="238"/>
      <c r="O461" s="238"/>
      <c r="P461" s="238"/>
      <c r="Q461" s="238"/>
      <c r="R461" s="238"/>
      <c r="S461" s="238"/>
      <c r="T461" s="239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0" t="s">
        <v>153</v>
      </c>
      <c r="AU461" s="240" t="s">
        <v>151</v>
      </c>
      <c r="AV461" s="13" t="s">
        <v>83</v>
      </c>
      <c r="AW461" s="13" t="s">
        <v>31</v>
      </c>
      <c r="AX461" s="13" t="s">
        <v>75</v>
      </c>
      <c r="AY461" s="240" t="s">
        <v>142</v>
      </c>
    </row>
    <row r="462" s="14" customFormat="1">
      <c r="A462" s="14"/>
      <c r="B462" s="241"/>
      <c r="C462" s="242"/>
      <c r="D462" s="232" t="s">
        <v>153</v>
      </c>
      <c r="E462" s="243" t="s">
        <v>1</v>
      </c>
      <c r="F462" s="244" t="s">
        <v>581</v>
      </c>
      <c r="G462" s="242"/>
      <c r="H462" s="245">
        <v>33</v>
      </c>
      <c r="I462" s="246"/>
      <c r="J462" s="242"/>
      <c r="K462" s="242"/>
      <c r="L462" s="247"/>
      <c r="M462" s="248"/>
      <c r="N462" s="249"/>
      <c r="O462" s="249"/>
      <c r="P462" s="249"/>
      <c r="Q462" s="249"/>
      <c r="R462" s="249"/>
      <c r="S462" s="249"/>
      <c r="T462" s="250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1" t="s">
        <v>153</v>
      </c>
      <c r="AU462" s="251" t="s">
        <v>151</v>
      </c>
      <c r="AV462" s="14" t="s">
        <v>151</v>
      </c>
      <c r="AW462" s="14" t="s">
        <v>31</v>
      </c>
      <c r="AX462" s="14" t="s">
        <v>75</v>
      </c>
      <c r="AY462" s="251" t="s">
        <v>142</v>
      </c>
    </row>
    <row r="463" s="13" customFormat="1">
      <c r="A463" s="13"/>
      <c r="B463" s="230"/>
      <c r="C463" s="231"/>
      <c r="D463" s="232" t="s">
        <v>153</v>
      </c>
      <c r="E463" s="233" t="s">
        <v>1</v>
      </c>
      <c r="F463" s="234" t="s">
        <v>360</v>
      </c>
      <c r="G463" s="231"/>
      <c r="H463" s="233" t="s">
        <v>1</v>
      </c>
      <c r="I463" s="235"/>
      <c r="J463" s="231"/>
      <c r="K463" s="231"/>
      <c r="L463" s="236"/>
      <c r="M463" s="237"/>
      <c r="N463" s="238"/>
      <c r="O463" s="238"/>
      <c r="P463" s="238"/>
      <c r="Q463" s="238"/>
      <c r="R463" s="238"/>
      <c r="S463" s="238"/>
      <c r="T463" s="239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0" t="s">
        <v>153</v>
      </c>
      <c r="AU463" s="240" t="s">
        <v>151</v>
      </c>
      <c r="AV463" s="13" t="s">
        <v>83</v>
      </c>
      <c r="AW463" s="13" t="s">
        <v>31</v>
      </c>
      <c r="AX463" s="13" t="s">
        <v>75</v>
      </c>
      <c r="AY463" s="240" t="s">
        <v>142</v>
      </c>
    </row>
    <row r="464" s="13" customFormat="1">
      <c r="A464" s="13"/>
      <c r="B464" s="230"/>
      <c r="C464" s="231"/>
      <c r="D464" s="232" t="s">
        <v>153</v>
      </c>
      <c r="E464" s="233" t="s">
        <v>1</v>
      </c>
      <c r="F464" s="234" t="s">
        <v>577</v>
      </c>
      <c r="G464" s="231"/>
      <c r="H464" s="233" t="s">
        <v>1</v>
      </c>
      <c r="I464" s="235"/>
      <c r="J464" s="231"/>
      <c r="K464" s="231"/>
      <c r="L464" s="236"/>
      <c r="M464" s="237"/>
      <c r="N464" s="238"/>
      <c r="O464" s="238"/>
      <c r="P464" s="238"/>
      <c r="Q464" s="238"/>
      <c r="R464" s="238"/>
      <c r="S464" s="238"/>
      <c r="T464" s="239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0" t="s">
        <v>153</v>
      </c>
      <c r="AU464" s="240" t="s">
        <v>151</v>
      </c>
      <c r="AV464" s="13" t="s">
        <v>83</v>
      </c>
      <c r="AW464" s="13" t="s">
        <v>31</v>
      </c>
      <c r="AX464" s="13" t="s">
        <v>75</v>
      </c>
      <c r="AY464" s="240" t="s">
        <v>142</v>
      </c>
    </row>
    <row r="465" s="14" customFormat="1">
      <c r="A465" s="14"/>
      <c r="B465" s="241"/>
      <c r="C465" s="242"/>
      <c r="D465" s="232" t="s">
        <v>153</v>
      </c>
      <c r="E465" s="243" t="s">
        <v>1</v>
      </c>
      <c r="F465" s="244" t="s">
        <v>582</v>
      </c>
      <c r="G465" s="242"/>
      <c r="H465" s="245">
        <v>26.75</v>
      </c>
      <c r="I465" s="246"/>
      <c r="J465" s="242"/>
      <c r="K465" s="242"/>
      <c r="L465" s="247"/>
      <c r="M465" s="248"/>
      <c r="N465" s="249"/>
      <c r="O465" s="249"/>
      <c r="P465" s="249"/>
      <c r="Q465" s="249"/>
      <c r="R465" s="249"/>
      <c r="S465" s="249"/>
      <c r="T465" s="250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1" t="s">
        <v>153</v>
      </c>
      <c r="AU465" s="251" t="s">
        <v>151</v>
      </c>
      <c r="AV465" s="14" t="s">
        <v>151</v>
      </c>
      <c r="AW465" s="14" t="s">
        <v>31</v>
      </c>
      <c r="AX465" s="14" t="s">
        <v>75</v>
      </c>
      <c r="AY465" s="251" t="s">
        <v>142</v>
      </c>
    </row>
    <row r="466" s="13" customFormat="1">
      <c r="A466" s="13"/>
      <c r="B466" s="230"/>
      <c r="C466" s="231"/>
      <c r="D466" s="232" t="s">
        <v>153</v>
      </c>
      <c r="E466" s="233" t="s">
        <v>1</v>
      </c>
      <c r="F466" s="234" t="s">
        <v>461</v>
      </c>
      <c r="G466" s="231"/>
      <c r="H466" s="233" t="s">
        <v>1</v>
      </c>
      <c r="I466" s="235"/>
      <c r="J466" s="231"/>
      <c r="K466" s="231"/>
      <c r="L466" s="236"/>
      <c r="M466" s="237"/>
      <c r="N466" s="238"/>
      <c r="O466" s="238"/>
      <c r="P466" s="238"/>
      <c r="Q466" s="238"/>
      <c r="R466" s="238"/>
      <c r="S466" s="238"/>
      <c r="T466" s="239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0" t="s">
        <v>153</v>
      </c>
      <c r="AU466" s="240" t="s">
        <v>151</v>
      </c>
      <c r="AV466" s="13" t="s">
        <v>83</v>
      </c>
      <c r="AW466" s="13" t="s">
        <v>31</v>
      </c>
      <c r="AX466" s="13" t="s">
        <v>75</v>
      </c>
      <c r="AY466" s="240" t="s">
        <v>142</v>
      </c>
    </row>
    <row r="467" s="13" customFormat="1">
      <c r="A467" s="13"/>
      <c r="B467" s="230"/>
      <c r="C467" s="231"/>
      <c r="D467" s="232" t="s">
        <v>153</v>
      </c>
      <c r="E467" s="233" t="s">
        <v>1</v>
      </c>
      <c r="F467" s="234" t="s">
        <v>580</v>
      </c>
      <c r="G467" s="231"/>
      <c r="H467" s="233" t="s">
        <v>1</v>
      </c>
      <c r="I467" s="235"/>
      <c r="J467" s="231"/>
      <c r="K467" s="231"/>
      <c r="L467" s="236"/>
      <c r="M467" s="237"/>
      <c r="N467" s="238"/>
      <c r="O467" s="238"/>
      <c r="P467" s="238"/>
      <c r="Q467" s="238"/>
      <c r="R467" s="238"/>
      <c r="S467" s="238"/>
      <c r="T467" s="239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0" t="s">
        <v>153</v>
      </c>
      <c r="AU467" s="240" t="s">
        <v>151</v>
      </c>
      <c r="AV467" s="13" t="s">
        <v>83</v>
      </c>
      <c r="AW467" s="13" t="s">
        <v>31</v>
      </c>
      <c r="AX467" s="13" t="s">
        <v>75</v>
      </c>
      <c r="AY467" s="240" t="s">
        <v>142</v>
      </c>
    </row>
    <row r="468" s="14" customFormat="1">
      <c r="A468" s="14"/>
      <c r="B468" s="241"/>
      <c r="C468" s="242"/>
      <c r="D468" s="232" t="s">
        <v>153</v>
      </c>
      <c r="E468" s="243" t="s">
        <v>1</v>
      </c>
      <c r="F468" s="244" t="s">
        <v>583</v>
      </c>
      <c r="G468" s="242"/>
      <c r="H468" s="245">
        <v>37</v>
      </c>
      <c r="I468" s="246"/>
      <c r="J468" s="242"/>
      <c r="K468" s="242"/>
      <c r="L468" s="247"/>
      <c r="M468" s="248"/>
      <c r="N468" s="249"/>
      <c r="O468" s="249"/>
      <c r="P468" s="249"/>
      <c r="Q468" s="249"/>
      <c r="R468" s="249"/>
      <c r="S468" s="249"/>
      <c r="T468" s="250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1" t="s">
        <v>153</v>
      </c>
      <c r="AU468" s="251" t="s">
        <v>151</v>
      </c>
      <c r="AV468" s="14" t="s">
        <v>151</v>
      </c>
      <c r="AW468" s="14" t="s">
        <v>31</v>
      </c>
      <c r="AX468" s="14" t="s">
        <v>75</v>
      </c>
      <c r="AY468" s="251" t="s">
        <v>142</v>
      </c>
    </row>
    <row r="469" s="15" customFormat="1">
      <c r="A469" s="15"/>
      <c r="B469" s="252"/>
      <c r="C469" s="253"/>
      <c r="D469" s="232" t="s">
        <v>153</v>
      </c>
      <c r="E469" s="254" t="s">
        <v>1</v>
      </c>
      <c r="F469" s="255" t="s">
        <v>166</v>
      </c>
      <c r="G469" s="253"/>
      <c r="H469" s="256">
        <v>1567.4000000000001</v>
      </c>
      <c r="I469" s="257"/>
      <c r="J469" s="253"/>
      <c r="K469" s="253"/>
      <c r="L469" s="258"/>
      <c r="M469" s="259"/>
      <c r="N469" s="260"/>
      <c r="O469" s="260"/>
      <c r="P469" s="260"/>
      <c r="Q469" s="260"/>
      <c r="R469" s="260"/>
      <c r="S469" s="260"/>
      <c r="T469" s="261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62" t="s">
        <v>153</v>
      </c>
      <c r="AU469" s="262" t="s">
        <v>151</v>
      </c>
      <c r="AV469" s="15" t="s">
        <v>150</v>
      </c>
      <c r="AW469" s="15" t="s">
        <v>31</v>
      </c>
      <c r="AX469" s="15" t="s">
        <v>83</v>
      </c>
      <c r="AY469" s="262" t="s">
        <v>142</v>
      </c>
    </row>
    <row r="470" s="2" customFormat="1" ht="24.15" customHeight="1">
      <c r="A470" s="38"/>
      <c r="B470" s="39"/>
      <c r="C470" s="218" t="s">
        <v>584</v>
      </c>
      <c r="D470" s="218" t="s">
        <v>145</v>
      </c>
      <c r="E470" s="219" t="s">
        <v>585</v>
      </c>
      <c r="F470" s="220" t="s">
        <v>586</v>
      </c>
      <c r="G470" s="221" t="s">
        <v>148</v>
      </c>
      <c r="H470" s="222">
        <v>177.90000000000001</v>
      </c>
      <c r="I470" s="223"/>
      <c r="J470" s="222">
        <f>ROUND(I470*H470,2)</f>
        <v>0</v>
      </c>
      <c r="K470" s="220" t="s">
        <v>1</v>
      </c>
      <c r="L470" s="44"/>
      <c r="M470" s="224" t="s">
        <v>1</v>
      </c>
      <c r="N470" s="225" t="s">
        <v>41</v>
      </c>
      <c r="O470" s="91"/>
      <c r="P470" s="226">
        <f>O470*H470</f>
        <v>0</v>
      </c>
      <c r="Q470" s="226">
        <v>0.00012999999999999999</v>
      </c>
      <c r="R470" s="226">
        <f>Q470*H470</f>
        <v>0.023126999999999998</v>
      </c>
      <c r="S470" s="226">
        <v>0</v>
      </c>
      <c r="T470" s="227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28" t="s">
        <v>150</v>
      </c>
      <c r="AT470" s="228" t="s">
        <v>145</v>
      </c>
      <c r="AU470" s="228" t="s">
        <v>151</v>
      </c>
      <c r="AY470" s="17" t="s">
        <v>142</v>
      </c>
      <c r="BE470" s="229">
        <f>IF(N470="základní",J470,0)</f>
        <v>0</v>
      </c>
      <c r="BF470" s="229">
        <f>IF(N470="snížená",J470,0)</f>
        <v>0</v>
      </c>
      <c r="BG470" s="229">
        <f>IF(N470="zákl. přenesená",J470,0)</f>
        <v>0</v>
      </c>
      <c r="BH470" s="229">
        <f>IF(N470="sníž. přenesená",J470,0)</f>
        <v>0</v>
      </c>
      <c r="BI470" s="229">
        <f>IF(N470="nulová",J470,0)</f>
        <v>0</v>
      </c>
      <c r="BJ470" s="17" t="s">
        <v>151</v>
      </c>
      <c r="BK470" s="229">
        <f>ROUND(I470*H470,2)</f>
        <v>0</v>
      </c>
      <c r="BL470" s="17" t="s">
        <v>150</v>
      </c>
      <c r="BM470" s="228" t="s">
        <v>587</v>
      </c>
    </row>
    <row r="471" s="2" customFormat="1">
      <c r="A471" s="38"/>
      <c r="B471" s="39"/>
      <c r="C471" s="40"/>
      <c r="D471" s="232" t="s">
        <v>200</v>
      </c>
      <c r="E471" s="40"/>
      <c r="F471" s="263" t="s">
        <v>588</v>
      </c>
      <c r="G471" s="40"/>
      <c r="H471" s="40"/>
      <c r="I471" s="264"/>
      <c r="J471" s="40"/>
      <c r="K471" s="40"/>
      <c r="L471" s="44"/>
      <c r="M471" s="265"/>
      <c r="N471" s="266"/>
      <c r="O471" s="91"/>
      <c r="P471" s="91"/>
      <c r="Q471" s="91"/>
      <c r="R471" s="91"/>
      <c r="S471" s="91"/>
      <c r="T471" s="92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T471" s="17" t="s">
        <v>200</v>
      </c>
      <c r="AU471" s="17" t="s">
        <v>151</v>
      </c>
    </row>
    <row r="472" s="13" customFormat="1">
      <c r="A472" s="13"/>
      <c r="B472" s="230"/>
      <c r="C472" s="231"/>
      <c r="D472" s="232" t="s">
        <v>153</v>
      </c>
      <c r="E472" s="233" t="s">
        <v>1</v>
      </c>
      <c r="F472" s="234" t="s">
        <v>358</v>
      </c>
      <c r="G472" s="231"/>
      <c r="H472" s="233" t="s">
        <v>1</v>
      </c>
      <c r="I472" s="235"/>
      <c r="J472" s="231"/>
      <c r="K472" s="231"/>
      <c r="L472" s="236"/>
      <c r="M472" s="237"/>
      <c r="N472" s="238"/>
      <c r="O472" s="238"/>
      <c r="P472" s="238"/>
      <c r="Q472" s="238"/>
      <c r="R472" s="238"/>
      <c r="S472" s="238"/>
      <c r="T472" s="239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0" t="s">
        <v>153</v>
      </c>
      <c r="AU472" s="240" t="s">
        <v>151</v>
      </c>
      <c r="AV472" s="13" t="s">
        <v>83</v>
      </c>
      <c r="AW472" s="13" t="s">
        <v>31</v>
      </c>
      <c r="AX472" s="13" t="s">
        <v>75</v>
      </c>
      <c r="AY472" s="240" t="s">
        <v>142</v>
      </c>
    </row>
    <row r="473" s="13" customFormat="1">
      <c r="A473" s="13"/>
      <c r="B473" s="230"/>
      <c r="C473" s="231"/>
      <c r="D473" s="232" t="s">
        <v>153</v>
      </c>
      <c r="E473" s="233" t="s">
        <v>1</v>
      </c>
      <c r="F473" s="234" t="s">
        <v>589</v>
      </c>
      <c r="G473" s="231"/>
      <c r="H473" s="233" t="s">
        <v>1</v>
      </c>
      <c r="I473" s="235"/>
      <c r="J473" s="231"/>
      <c r="K473" s="231"/>
      <c r="L473" s="236"/>
      <c r="M473" s="237"/>
      <c r="N473" s="238"/>
      <c r="O473" s="238"/>
      <c r="P473" s="238"/>
      <c r="Q473" s="238"/>
      <c r="R473" s="238"/>
      <c r="S473" s="238"/>
      <c r="T473" s="239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0" t="s">
        <v>153</v>
      </c>
      <c r="AU473" s="240" t="s">
        <v>151</v>
      </c>
      <c r="AV473" s="13" t="s">
        <v>83</v>
      </c>
      <c r="AW473" s="13" t="s">
        <v>31</v>
      </c>
      <c r="AX473" s="13" t="s">
        <v>75</v>
      </c>
      <c r="AY473" s="240" t="s">
        <v>142</v>
      </c>
    </row>
    <row r="474" s="14" customFormat="1">
      <c r="A474" s="14"/>
      <c r="B474" s="241"/>
      <c r="C474" s="242"/>
      <c r="D474" s="232" t="s">
        <v>153</v>
      </c>
      <c r="E474" s="243" t="s">
        <v>1</v>
      </c>
      <c r="F474" s="244" t="s">
        <v>590</v>
      </c>
      <c r="G474" s="242"/>
      <c r="H474" s="245">
        <v>64.599999999999994</v>
      </c>
      <c r="I474" s="246"/>
      <c r="J474" s="242"/>
      <c r="K474" s="242"/>
      <c r="L474" s="247"/>
      <c r="M474" s="248"/>
      <c r="N474" s="249"/>
      <c r="O474" s="249"/>
      <c r="P474" s="249"/>
      <c r="Q474" s="249"/>
      <c r="R474" s="249"/>
      <c r="S474" s="249"/>
      <c r="T474" s="250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1" t="s">
        <v>153</v>
      </c>
      <c r="AU474" s="251" t="s">
        <v>151</v>
      </c>
      <c r="AV474" s="14" t="s">
        <v>151</v>
      </c>
      <c r="AW474" s="14" t="s">
        <v>31</v>
      </c>
      <c r="AX474" s="14" t="s">
        <v>75</v>
      </c>
      <c r="AY474" s="251" t="s">
        <v>142</v>
      </c>
    </row>
    <row r="475" s="13" customFormat="1">
      <c r="A475" s="13"/>
      <c r="B475" s="230"/>
      <c r="C475" s="231"/>
      <c r="D475" s="232" t="s">
        <v>153</v>
      </c>
      <c r="E475" s="233" t="s">
        <v>1</v>
      </c>
      <c r="F475" s="234" t="s">
        <v>360</v>
      </c>
      <c r="G475" s="231"/>
      <c r="H475" s="233" t="s">
        <v>1</v>
      </c>
      <c r="I475" s="235"/>
      <c r="J475" s="231"/>
      <c r="K475" s="231"/>
      <c r="L475" s="236"/>
      <c r="M475" s="237"/>
      <c r="N475" s="238"/>
      <c r="O475" s="238"/>
      <c r="P475" s="238"/>
      <c r="Q475" s="238"/>
      <c r="R475" s="238"/>
      <c r="S475" s="238"/>
      <c r="T475" s="239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0" t="s">
        <v>153</v>
      </c>
      <c r="AU475" s="240" t="s">
        <v>151</v>
      </c>
      <c r="AV475" s="13" t="s">
        <v>83</v>
      </c>
      <c r="AW475" s="13" t="s">
        <v>31</v>
      </c>
      <c r="AX475" s="13" t="s">
        <v>75</v>
      </c>
      <c r="AY475" s="240" t="s">
        <v>142</v>
      </c>
    </row>
    <row r="476" s="13" customFormat="1">
      <c r="A476" s="13"/>
      <c r="B476" s="230"/>
      <c r="C476" s="231"/>
      <c r="D476" s="232" t="s">
        <v>153</v>
      </c>
      <c r="E476" s="233" t="s">
        <v>1</v>
      </c>
      <c r="F476" s="234" t="s">
        <v>589</v>
      </c>
      <c r="G476" s="231"/>
      <c r="H476" s="233" t="s">
        <v>1</v>
      </c>
      <c r="I476" s="235"/>
      <c r="J476" s="231"/>
      <c r="K476" s="231"/>
      <c r="L476" s="236"/>
      <c r="M476" s="237"/>
      <c r="N476" s="238"/>
      <c r="O476" s="238"/>
      <c r="P476" s="238"/>
      <c r="Q476" s="238"/>
      <c r="R476" s="238"/>
      <c r="S476" s="238"/>
      <c r="T476" s="239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0" t="s">
        <v>153</v>
      </c>
      <c r="AU476" s="240" t="s">
        <v>151</v>
      </c>
      <c r="AV476" s="13" t="s">
        <v>83</v>
      </c>
      <c r="AW476" s="13" t="s">
        <v>31</v>
      </c>
      <c r="AX476" s="13" t="s">
        <v>75</v>
      </c>
      <c r="AY476" s="240" t="s">
        <v>142</v>
      </c>
    </row>
    <row r="477" s="14" customFormat="1">
      <c r="A477" s="14"/>
      <c r="B477" s="241"/>
      <c r="C477" s="242"/>
      <c r="D477" s="232" t="s">
        <v>153</v>
      </c>
      <c r="E477" s="243" t="s">
        <v>1</v>
      </c>
      <c r="F477" s="244" t="s">
        <v>591</v>
      </c>
      <c r="G477" s="242"/>
      <c r="H477" s="245">
        <v>74.900000000000006</v>
      </c>
      <c r="I477" s="246"/>
      <c r="J477" s="242"/>
      <c r="K477" s="242"/>
      <c r="L477" s="247"/>
      <c r="M477" s="248"/>
      <c r="N477" s="249"/>
      <c r="O477" s="249"/>
      <c r="P477" s="249"/>
      <c r="Q477" s="249"/>
      <c r="R477" s="249"/>
      <c r="S477" s="249"/>
      <c r="T477" s="250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1" t="s">
        <v>153</v>
      </c>
      <c r="AU477" s="251" t="s">
        <v>151</v>
      </c>
      <c r="AV477" s="14" t="s">
        <v>151</v>
      </c>
      <c r="AW477" s="14" t="s">
        <v>31</v>
      </c>
      <c r="AX477" s="14" t="s">
        <v>75</v>
      </c>
      <c r="AY477" s="251" t="s">
        <v>142</v>
      </c>
    </row>
    <row r="478" s="13" customFormat="1">
      <c r="A478" s="13"/>
      <c r="B478" s="230"/>
      <c r="C478" s="231"/>
      <c r="D478" s="232" t="s">
        <v>153</v>
      </c>
      <c r="E478" s="233" t="s">
        <v>1</v>
      </c>
      <c r="F478" s="234" t="s">
        <v>208</v>
      </c>
      <c r="G478" s="231"/>
      <c r="H478" s="233" t="s">
        <v>1</v>
      </c>
      <c r="I478" s="235"/>
      <c r="J478" s="231"/>
      <c r="K478" s="231"/>
      <c r="L478" s="236"/>
      <c r="M478" s="237"/>
      <c r="N478" s="238"/>
      <c r="O478" s="238"/>
      <c r="P478" s="238"/>
      <c r="Q478" s="238"/>
      <c r="R478" s="238"/>
      <c r="S478" s="238"/>
      <c r="T478" s="239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0" t="s">
        <v>153</v>
      </c>
      <c r="AU478" s="240" t="s">
        <v>151</v>
      </c>
      <c r="AV478" s="13" t="s">
        <v>83</v>
      </c>
      <c r="AW478" s="13" t="s">
        <v>31</v>
      </c>
      <c r="AX478" s="13" t="s">
        <v>75</v>
      </c>
      <c r="AY478" s="240" t="s">
        <v>142</v>
      </c>
    </row>
    <row r="479" s="13" customFormat="1">
      <c r="A479" s="13"/>
      <c r="B479" s="230"/>
      <c r="C479" s="231"/>
      <c r="D479" s="232" t="s">
        <v>153</v>
      </c>
      <c r="E479" s="233" t="s">
        <v>1</v>
      </c>
      <c r="F479" s="234" t="s">
        <v>592</v>
      </c>
      <c r="G479" s="231"/>
      <c r="H479" s="233" t="s">
        <v>1</v>
      </c>
      <c r="I479" s="235"/>
      <c r="J479" s="231"/>
      <c r="K479" s="231"/>
      <c r="L479" s="236"/>
      <c r="M479" s="237"/>
      <c r="N479" s="238"/>
      <c r="O479" s="238"/>
      <c r="P479" s="238"/>
      <c r="Q479" s="238"/>
      <c r="R479" s="238"/>
      <c r="S479" s="238"/>
      <c r="T479" s="239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0" t="s">
        <v>153</v>
      </c>
      <c r="AU479" s="240" t="s">
        <v>151</v>
      </c>
      <c r="AV479" s="13" t="s">
        <v>83</v>
      </c>
      <c r="AW479" s="13" t="s">
        <v>31</v>
      </c>
      <c r="AX479" s="13" t="s">
        <v>75</v>
      </c>
      <c r="AY479" s="240" t="s">
        <v>142</v>
      </c>
    </row>
    <row r="480" s="14" customFormat="1">
      <c r="A480" s="14"/>
      <c r="B480" s="241"/>
      <c r="C480" s="242"/>
      <c r="D480" s="232" t="s">
        <v>153</v>
      </c>
      <c r="E480" s="243" t="s">
        <v>1</v>
      </c>
      <c r="F480" s="244" t="s">
        <v>593</v>
      </c>
      <c r="G480" s="242"/>
      <c r="H480" s="245">
        <v>38.399999999999999</v>
      </c>
      <c r="I480" s="246"/>
      <c r="J480" s="242"/>
      <c r="K480" s="242"/>
      <c r="L480" s="247"/>
      <c r="M480" s="248"/>
      <c r="N480" s="249"/>
      <c r="O480" s="249"/>
      <c r="P480" s="249"/>
      <c r="Q480" s="249"/>
      <c r="R480" s="249"/>
      <c r="S480" s="249"/>
      <c r="T480" s="250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1" t="s">
        <v>153</v>
      </c>
      <c r="AU480" s="251" t="s">
        <v>151</v>
      </c>
      <c r="AV480" s="14" t="s">
        <v>151</v>
      </c>
      <c r="AW480" s="14" t="s">
        <v>31</v>
      </c>
      <c r="AX480" s="14" t="s">
        <v>75</v>
      </c>
      <c r="AY480" s="251" t="s">
        <v>142</v>
      </c>
    </row>
    <row r="481" s="15" customFormat="1">
      <c r="A481" s="15"/>
      <c r="B481" s="252"/>
      <c r="C481" s="253"/>
      <c r="D481" s="232" t="s">
        <v>153</v>
      </c>
      <c r="E481" s="254" t="s">
        <v>1</v>
      </c>
      <c r="F481" s="255" t="s">
        <v>166</v>
      </c>
      <c r="G481" s="253"/>
      <c r="H481" s="256">
        <v>177.90000000000001</v>
      </c>
      <c r="I481" s="257"/>
      <c r="J481" s="253"/>
      <c r="K481" s="253"/>
      <c r="L481" s="258"/>
      <c r="M481" s="259"/>
      <c r="N481" s="260"/>
      <c r="O481" s="260"/>
      <c r="P481" s="260"/>
      <c r="Q481" s="260"/>
      <c r="R481" s="260"/>
      <c r="S481" s="260"/>
      <c r="T481" s="261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62" t="s">
        <v>153</v>
      </c>
      <c r="AU481" s="262" t="s">
        <v>151</v>
      </c>
      <c r="AV481" s="15" t="s">
        <v>150</v>
      </c>
      <c r="AW481" s="15" t="s">
        <v>31</v>
      </c>
      <c r="AX481" s="15" t="s">
        <v>83</v>
      </c>
      <c r="AY481" s="262" t="s">
        <v>142</v>
      </c>
    </row>
    <row r="482" s="2" customFormat="1" ht="24.15" customHeight="1">
      <c r="A482" s="38"/>
      <c r="B482" s="39"/>
      <c r="C482" s="267" t="s">
        <v>594</v>
      </c>
      <c r="D482" s="267" t="s">
        <v>225</v>
      </c>
      <c r="E482" s="268" t="s">
        <v>595</v>
      </c>
      <c r="F482" s="269" t="s">
        <v>596</v>
      </c>
      <c r="G482" s="270" t="s">
        <v>148</v>
      </c>
      <c r="H482" s="271">
        <v>1520</v>
      </c>
      <c r="I482" s="272"/>
      <c r="J482" s="271">
        <f>ROUND(I482*H482,2)</f>
        <v>0</v>
      </c>
      <c r="K482" s="269" t="s">
        <v>149</v>
      </c>
      <c r="L482" s="273"/>
      <c r="M482" s="274" t="s">
        <v>1</v>
      </c>
      <c r="N482" s="275" t="s">
        <v>41</v>
      </c>
      <c r="O482" s="91"/>
      <c r="P482" s="226">
        <f>O482*H482</f>
        <v>0</v>
      </c>
      <c r="Q482" s="226">
        <v>0.0060000000000000001</v>
      </c>
      <c r="R482" s="226">
        <f>Q482*H482</f>
        <v>9.120000000000001</v>
      </c>
      <c r="S482" s="226">
        <v>0</v>
      </c>
      <c r="T482" s="227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28" t="s">
        <v>306</v>
      </c>
      <c r="AT482" s="228" t="s">
        <v>225</v>
      </c>
      <c r="AU482" s="228" t="s">
        <v>151</v>
      </c>
      <c r="AY482" s="17" t="s">
        <v>142</v>
      </c>
      <c r="BE482" s="229">
        <f>IF(N482="základní",J482,0)</f>
        <v>0</v>
      </c>
      <c r="BF482" s="229">
        <f>IF(N482="snížená",J482,0)</f>
        <v>0</v>
      </c>
      <c r="BG482" s="229">
        <f>IF(N482="zákl. přenesená",J482,0)</f>
        <v>0</v>
      </c>
      <c r="BH482" s="229">
        <f>IF(N482="sníž. přenesená",J482,0)</f>
        <v>0</v>
      </c>
      <c r="BI482" s="229">
        <f>IF(N482="nulová",J482,0)</f>
        <v>0</v>
      </c>
      <c r="BJ482" s="17" t="s">
        <v>151</v>
      </c>
      <c r="BK482" s="229">
        <f>ROUND(I482*H482,2)</f>
        <v>0</v>
      </c>
      <c r="BL482" s="17" t="s">
        <v>210</v>
      </c>
      <c r="BM482" s="228" t="s">
        <v>597</v>
      </c>
    </row>
    <row r="483" s="14" customFormat="1">
      <c r="A483" s="14"/>
      <c r="B483" s="241"/>
      <c r="C483" s="242"/>
      <c r="D483" s="232" t="s">
        <v>153</v>
      </c>
      <c r="E483" s="243" t="s">
        <v>1</v>
      </c>
      <c r="F483" s="244" t="s">
        <v>598</v>
      </c>
      <c r="G483" s="242"/>
      <c r="H483" s="245">
        <v>1520</v>
      </c>
      <c r="I483" s="246"/>
      <c r="J483" s="242"/>
      <c r="K483" s="242"/>
      <c r="L483" s="247"/>
      <c r="M483" s="248"/>
      <c r="N483" s="249"/>
      <c r="O483" s="249"/>
      <c r="P483" s="249"/>
      <c r="Q483" s="249"/>
      <c r="R483" s="249"/>
      <c r="S483" s="249"/>
      <c r="T483" s="250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1" t="s">
        <v>153</v>
      </c>
      <c r="AU483" s="251" t="s">
        <v>151</v>
      </c>
      <c r="AV483" s="14" t="s">
        <v>151</v>
      </c>
      <c r="AW483" s="14" t="s">
        <v>31</v>
      </c>
      <c r="AX483" s="14" t="s">
        <v>83</v>
      </c>
      <c r="AY483" s="251" t="s">
        <v>142</v>
      </c>
    </row>
    <row r="484" s="2" customFormat="1" ht="24.15" customHeight="1">
      <c r="A484" s="38"/>
      <c r="B484" s="39"/>
      <c r="C484" s="267" t="s">
        <v>599</v>
      </c>
      <c r="D484" s="267" t="s">
        <v>225</v>
      </c>
      <c r="E484" s="268" t="s">
        <v>600</v>
      </c>
      <c r="F484" s="269" t="s">
        <v>601</v>
      </c>
      <c r="G484" s="270" t="s">
        <v>148</v>
      </c>
      <c r="H484" s="271">
        <v>261</v>
      </c>
      <c r="I484" s="272"/>
      <c r="J484" s="271">
        <f>ROUND(I484*H484,2)</f>
        <v>0</v>
      </c>
      <c r="K484" s="269" t="s">
        <v>149</v>
      </c>
      <c r="L484" s="273"/>
      <c r="M484" s="274" t="s">
        <v>1</v>
      </c>
      <c r="N484" s="275" t="s">
        <v>41</v>
      </c>
      <c r="O484" s="91"/>
      <c r="P484" s="226">
        <f>O484*H484</f>
        <v>0</v>
      </c>
      <c r="Q484" s="226">
        <v>0.0050000000000000001</v>
      </c>
      <c r="R484" s="226">
        <f>Q484*H484</f>
        <v>1.3049999999999999</v>
      </c>
      <c r="S484" s="226">
        <v>0</v>
      </c>
      <c r="T484" s="227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28" t="s">
        <v>306</v>
      </c>
      <c r="AT484" s="228" t="s">
        <v>225</v>
      </c>
      <c r="AU484" s="228" t="s">
        <v>151</v>
      </c>
      <c r="AY484" s="17" t="s">
        <v>142</v>
      </c>
      <c r="BE484" s="229">
        <f>IF(N484="základní",J484,0)</f>
        <v>0</v>
      </c>
      <c r="BF484" s="229">
        <f>IF(N484="snížená",J484,0)</f>
        <v>0</v>
      </c>
      <c r="BG484" s="229">
        <f>IF(N484="zákl. přenesená",J484,0)</f>
        <v>0</v>
      </c>
      <c r="BH484" s="229">
        <f>IF(N484="sníž. přenesená",J484,0)</f>
        <v>0</v>
      </c>
      <c r="BI484" s="229">
        <f>IF(N484="nulová",J484,0)</f>
        <v>0</v>
      </c>
      <c r="BJ484" s="17" t="s">
        <v>151</v>
      </c>
      <c r="BK484" s="229">
        <f>ROUND(I484*H484,2)</f>
        <v>0</v>
      </c>
      <c r="BL484" s="17" t="s">
        <v>210</v>
      </c>
      <c r="BM484" s="228" t="s">
        <v>602</v>
      </c>
    </row>
    <row r="485" s="14" customFormat="1">
      <c r="A485" s="14"/>
      <c r="B485" s="241"/>
      <c r="C485" s="242"/>
      <c r="D485" s="232" t="s">
        <v>153</v>
      </c>
      <c r="E485" s="243" t="s">
        <v>1</v>
      </c>
      <c r="F485" s="244" t="s">
        <v>603</v>
      </c>
      <c r="G485" s="242"/>
      <c r="H485" s="245">
        <v>261</v>
      </c>
      <c r="I485" s="246"/>
      <c r="J485" s="242"/>
      <c r="K485" s="242"/>
      <c r="L485" s="247"/>
      <c r="M485" s="248"/>
      <c r="N485" s="249"/>
      <c r="O485" s="249"/>
      <c r="P485" s="249"/>
      <c r="Q485" s="249"/>
      <c r="R485" s="249"/>
      <c r="S485" s="249"/>
      <c r="T485" s="250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1" t="s">
        <v>153</v>
      </c>
      <c r="AU485" s="251" t="s">
        <v>151</v>
      </c>
      <c r="AV485" s="14" t="s">
        <v>151</v>
      </c>
      <c r="AW485" s="14" t="s">
        <v>31</v>
      </c>
      <c r="AX485" s="14" t="s">
        <v>83</v>
      </c>
      <c r="AY485" s="251" t="s">
        <v>142</v>
      </c>
    </row>
    <row r="486" s="2" customFormat="1" ht="16.5" customHeight="1">
      <c r="A486" s="38"/>
      <c r="B486" s="39"/>
      <c r="C486" s="218" t="s">
        <v>604</v>
      </c>
      <c r="D486" s="218" t="s">
        <v>145</v>
      </c>
      <c r="E486" s="219" t="s">
        <v>605</v>
      </c>
      <c r="F486" s="220" t="s">
        <v>606</v>
      </c>
      <c r="G486" s="221" t="s">
        <v>148</v>
      </c>
      <c r="H486" s="222">
        <v>894</v>
      </c>
      <c r="I486" s="223"/>
      <c r="J486" s="222">
        <f>ROUND(I486*H486,2)</f>
        <v>0</v>
      </c>
      <c r="K486" s="220" t="s">
        <v>1</v>
      </c>
      <c r="L486" s="44"/>
      <c r="M486" s="224" t="s">
        <v>1</v>
      </c>
      <c r="N486" s="225" t="s">
        <v>41</v>
      </c>
      <c r="O486" s="91"/>
      <c r="P486" s="226">
        <f>O486*H486</f>
        <v>0</v>
      </c>
      <c r="Q486" s="226">
        <v>0</v>
      </c>
      <c r="R486" s="226">
        <f>Q486*H486</f>
        <v>0</v>
      </c>
      <c r="S486" s="226">
        <v>0</v>
      </c>
      <c r="T486" s="227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28" t="s">
        <v>210</v>
      </c>
      <c r="AT486" s="228" t="s">
        <v>145</v>
      </c>
      <c r="AU486" s="228" t="s">
        <v>151</v>
      </c>
      <c r="AY486" s="17" t="s">
        <v>142</v>
      </c>
      <c r="BE486" s="229">
        <f>IF(N486="základní",J486,0)</f>
        <v>0</v>
      </c>
      <c r="BF486" s="229">
        <f>IF(N486="snížená",J486,0)</f>
        <v>0</v>
      </c>
      <c r="BG486" s="229">
        <f>IF(N486="zákl. přenesená",J486,0)</f>
        <v>0</v>
      </c>
      <c r="BH486" s="229">
        <f>IF(N486="sníž. přenesená",J486,0)</f>
        <v>0</v>
      </c>
      <c r="BI486" s="229">
        <f>IF(N486="nulová",J486,0)</f>
        <v>0</v>
      </c>
      <c r="BJ486" s="17" t="s">
        <v>151</v>
      </c>
      <c r="BK486" s="229">
        <f>ROUND(I486*H486,2)</f>
        <v>0</v>
      </c>
      <c r="BL486" s="17" t="s">
        <v>210</v>
      </c>
      <c r="BM486" s="228" t="s">
        <v>607</v>
      </c>
    </row>
    <row r="487" s="13" customFormat="1">
      <c r="A487" s="13"/>
      <c r="B487" s="230"/>
      <c r="C487" s="231"/>
      <c r="D487" s="232" t="s">
        <v>153</v>
      </c>
      <c r="E487" s="233" t="s">
        <v>1</v>
      </c>
      <c r="F487" s="234" t="s">
        <v>411</v>
      </c>
      <c r="G487" s="231"/>
      <c r="H487" s="233" t="s">
        <v>1</v>
      </c>
      <c r="I487" s="235"/>
      <c r="J487" s="231"/>
      <c r="K487" s="231"/>
      <c r="L487" s="236"/>
      <c r="M487" s="237"/>
      <c r="N487" s="238"/>
      <c r="O487" s="238"/>
      <c r="P487" s="238"/>
      <c r="Q487" s="238"/>
      <c r="R487" s="238"/>
      <c r="S487" s="238"/>
      <c r="T487" s="239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0" t="s">
        <v>153</v>
      </c>
      <c r="AU487" s="240" t="s">
        <v>151</v>
      </c>
      <c r="AV487" s="13" t="s">
        <v>83</v>
      </c>
      <c r="AW487" s="13" t="s">
        <v>31</v>
      </c>
      <c r="AX487" s="13" t="s">
        <v>75</v>
      </c>
      <c r="AY487" s="240" t="s">
        <v>142</v>
      </c>
    </row>
    <row r="488" s="13" customFormat="1">
      <c r="A488" s="13"/>
      <c r="B488" s="230"/>
      <c r="C488" s="231"/>
      <c r="D488" s="232" t="s">
        <v>153</v>
      </c>
      <c r="E488" s="233" t="s">
        <v>1</v>
      </c>
      <c r="F488" s="234" t="s">
        <v>412</v>
      </c>
      <c r="G488" s="231"/>
      <c r="H488" s="233" t="s">
        <v>1</v>
      </c>
      <c r="I488" s="235"/>
      <c r="J488" s="231"/>
      <c r="K488" s="231"/>
      <c r="L488" s="236"/>
      <c r="M488" s="237"/>
      <c r="N488" s="238"/>
      <c r="O488" s="238"/>
      <c r="P488" s="238"/>
      <c r="Q488" s="238"/>
      <c r="R488" s="238"/>
      <c r="S488" s="238"/>
      <c r="T488" s="239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0" t="s">
        <v>153</v>
      </c>
      <c r="AU488" s="240" t="s">
        <v>151</v>
      </c>
      <c r="AV488" s="13" t="s">
        <v>83</v>
      </c>
      <c r="AW488" s="13" t="s">
        <v>31</v>
      </c>
      <c r="AX488" s="13" t="s">
        <v>75</v>
      </c>
      <c r="AY488" s="240" t="s">
        <v>142</v>
      </c>
    </row>
    <row r="489" s="14" customFormat="1">
      <c r="A489" s="14"/>
      <c r="B489" s="241"/>
      <c r="C489" s="242"/>
      <c r="D489" s="232" t="s">
        <v>153</v>
      </c>
      <c r="E489" s="243" t="s">
        <v>1</v>
      </c>
      <c r="F489" s="244" t="s">
        <v>413</v>
      </c>
      <c r="G489" s="242"/>
      <c r="H489" s="245">
        <v>710</v>
      </c>
      <c r="I489" s="246"/>
      <c r="J489" s="242"/>
      <c r="K489" s="242"/>
      <c r="L489" s="247"/>
      <c r="M489" s="248"/>
      <c r="N489" s="249"/>
      <c r="O489" s="249"/>
      <c r="P489" s="249"/>
      <c r="Q489" s="249"/>
      <c r="R489" s="249"/>
      <c r="S489" s="249"/>
      <c r="T489" s="250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1" t="s">
        <v>153</v>
      </c>
      <c r="AU489" s="251" t="s">
        <v>151</v>
      </c>
      <c r="AV489" s="14" t="s">
        <v>151</v>
      </c>
      <c r="AW489" s="14" t="s">
        <v>31</v>
      </c>
      <c r="AX489" s="14" t="s">
        <v>75</v>
      </c>
      <c r="AY489" s="251" t="s">
        <v>142</v>
      </c>
    </row>
    <row r="490" s="13" customFormat="1">
      <c r="A490" s="13"/>
      <c r="B490" s="230"/>
      <c r="C490" s="231"/>
      <c r="D490" s="232" t="s">
        <v>153</v>
      </c>
      <c r="E490" s="233" t="s">
        <v>1</v>
      </c>
      <c r="F490" s="234" t="s">
        <v>414</v>
      </c>
      <c r="G490" s="231"/>
      <c r="H490" s="233" t="s">
        <v>1</v>
      </c>
      <c r="I490" s="235"/>
      <c r="J490" s="231"/>
      <c r="K490" s="231"/>
      <c r="L490" s="236"/>
      <c r="M490" s="237"/>
      <c r="N490" s="238"/>
      <c r="O490" s="238"/>
      <c r="P490" s="238"/>
      <c r="Q490" s="238"/>
      <c r="R490" s="238"/>
      <c r="S490" s="238"/>
      <c r="T490" s="239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0" t="s">
        <v>153</v>
      </c>
      <c r="AU490" s="240" t="s">
        <v>151</v>
      </c>
      <c r="AV490" s="13" t="s">
        <v>83</v>
      </c>
      <c r="AW490" s="13" t="s">
        <v>31</v>
      </c>
      <c r="AX490" s="13" t="s">
        <v>75</v>
      </c>
      <c r="AY490" s="240" t="s">
        <v>142</v>
      </c>
    </row>
    <row r="491" s="14" customFormat="1">
      <c r="A491" s="14"/>
      <c r="B491" s="241"/>
      <c r="C491" s="242"/>
      <c r="D491" s="232" t="s">
        <v>153</v>
      </c>
      <c r="E491" s="243" t="s">
        <v>1</v>
      </c>
      <c r="F491" s="244" t="s">
        <v>415</v>
      </c>
      <c r="G491" s="242"/>
      <c r="H491" s="245">
        <v>94</v>
      </c>
      <c r="I491" s="246"/>
      <c r="J491" s="242"/>
      <c r="K491" s="242"/>
      <c r="L491" s="247"/>
      <c r="M491" s="248"/>
      <c r="N491" s="249"/>
      <c r="O491" s="249"/>
      <c r="P491" s="249"/>
      <c r="Q491" s="249"/>
      <c r="R491" s="249"/>
      <c r="S491" s="249"/>
      <c r="T491" s="250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1" t="s">
        <v>153</v>
      </c>
      <c r="AU491" s="251" t="s">
        <v>151</v>
      </c>
      <c r="AV491" s="14" t="s">
        <v>151</v>
      </c>
      <c r="AW491" s="14" t="s">
        <v>31</v>
      </c>
      <c r="AX491" s="14" t="s">
        <v>75</v>
      </c>
      <c r="AY491" s="251" t="s">
        <v>142</v>
      </c>
    </row>
    <row r="492" s="13" customFormat="1">
      <c r="A492" s="13"/>
      <c r="B492" s="230"/>
      <c r="C492" s="231"/>
      <c r="D492" s="232" t="s">
        <v>153</v>
      </c>
      <c r="E492" s="233" t="s">
        <v>1</v>
      </c>
      <c r="F492" s="234" t="s">
        <v>416</v>
      </c>
      <c r="G492" s="231"/>
      <c r="H492" s="233" t="s">
        <v>1</v>
      </c>
      <c r="I492" s="235"/>
      <c r="J492" s="231"/>
      <c r="K492" s="231"/>
      <c r="L492" s="236"/>
      <c r="M492" s="237"/>
      <c r="N492" s="238"/>
      <c r="O492" s="238"/>
      <c r="P492" s="238"/>
      <c r="Q492" s="238"/>
      <c r="R492" s="238"/>
      <c r="S492" s="238"/>
      <c r="T492" s="239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0" t="s">
        <v>153</v>
      </c>
      <c r="AU492" s="240" t="s">
        <v>151</v>
      </c>
      <c r="AV492" s="13" t="s">
        <v>83</v>
      </c>
      <c r="AW492" s="13" t="s">
        <v>31</v>
      </c>
      <c r="AX492" s="13" t="s">
        <v>75</v>
      </c>
      <c r="AY492" s="240" t="s">
        <v>142</v>
      </c>
    </row>
    <row r="493" s="14" customFormat="1">
      <c r="A493" s="14"/>
      <c r="B493" s="241"/>
      <c r="C493" s="242"/>
      <c r="D493" s="232" t="s">
        <v>153</v>
      </c>
      <c r="E493" s="243" t="s">
        <v>1</v>
      </c>
      <c r="F493" s="244" t="s">
        <v>363</v>
      </c>
      <c r="G493" s="242"/>
      <c r="H493" s="245">
        <v>34</v>
      </c>
      <c r="I493" s="246"/>
      <c r="J493" s="242"/>
      <c r="K493" s="242"/>
      <c r="L493" s="247"/>
      <c r="M493" s="248"/>
      <c r="N493" s="249"/>
      <c r="O493" s="249"/>
      <c r="P493" s="249"/>
      <c r="Q493" s="249"/>
      <c r="R493" s="249"/>
      <c r="S493" s="249"/>
      <c r="T493" s="250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1" t="s">
        <v>153</v>
      </c>
      <c r="AU493" s="251" t="s">
        <v>151</v>
      </c>
      <c r="AV493" s="14" t="s">
        <v>151</v>
      </c>
      <c r="AW493" s="14" t="s">
        <v>31</v>
      </c>
      <c r="AX493" s="14" t="s">
        <v>75</v>
      </c>
      <c r="AY493" s="251" t="s">
        <v>142</v>
      </c>
    </row>
    <row r="494" s="13" customFormat="1">
      <c r="A494" s="13"/>
      <c r="B494" s="230"/>
      <c r="C494" s="231"/>
      <c r="D494" s="232" t="s">
        <v>153</v>
      </c>
      <c r="E494" s="233" t="s">
        <v>1</v>
      </c>
      <c r="F494" s="234" t="s">
        <v>461</v>
      </c>
      <c r="G494" s="231"/>
      <c r="H494" s="233" t="s">
        <v>1</v>
      </c>
      <c r="I494" s="235"/>
      <c r="J494" s="231"/>
      <c r="K494" s="231"/>
      <c r="L494" s="236"/>
      <c r="M494" s="237"/>
      <c r="N494" s="238"/>
      <c r="O494" s="238"/>
      <c r="P494" s="238"/>
      <c r="Q494" s="238"/>
      <c r="R494" s="238"/>
      <c r="S494" s="238"/>
      <c r="T494" s="239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0" t="s">
        <v>153</v>
      </c>
      <c r="AU494" s="240" t="s">
        <v>151</v>
      </c>
      <c r="AV494" s="13" t="s">
        <v>83</v>
      </c>
      <c r="AW494" s="13" t="s">
        <v>31</v>
      </c>
      <c r="AX494" s="13" t="s">
        <v>75</v>
      </c>
      <c r="AY494" s="240" t="s">
        <v>142</v>
      </c>
    </row>
    <row r="495" s="14" customFormat="1">
      <c r="A495" s="14"/>
      <c r="B495" s="241"/>
      <c r="C495" s="242"/>
      <c r="D495" s="232" t="s">
        <v>153</v>
      </c>
      <c r="E495" s="243" t="s">
        <v>1</v>
      </c>
      <c r="F495" s="244" t="s">
        <v>608</v>
      </c>
      <c r="G495" s="242"/>
      <c r="H495" s="245">
        <v>56</v>
      </c>
      <c r="I495" s="246"/>
      <c r="J495" s="242"/>
      <c r="K495" s="242"/>
      <c r="L495" s="247"/>
      <c r="M495" s="248"/>
      <c r="N495" s="249"/>
      <c r="O495" s="249"/>
      <c r="P495" s="249"/>
      <c r="Q495" s="249"/>
      <c r="R495" s="249"/>
      <c r="S495" s="249"/>
      <c r="T495" s="250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1" t="s">
        <v>153</v>
      </c>
      <c r="AU495" s="251" t="s">
        <v>151</v>
      </c>
      <c r="AV495" s="14" t="s">
        <v>151</v>
      </c>
      <c r="AW495" s="14" t="s">
        <v>31</v>
      </c>
      <c r="AX495" s="14" t="s">
        <v>75</v>
      </c>
      <c r="AY495" s="251" t="s">
        <v>142</v>
      </c>
    </row>
    <row r="496" s="15" customFormat="1">
      <c r="A496" s="15"/>
      <c r="B496" s="252"/>
      <c r="C496" s="253"/>
      <c r="D496" s="232" t="s">
        <v>153</v>
      </c>
      <c r="E496" s="254" t="s">
        <v>1</v>
      </c>
      <c r="F496" s="255" t="s">
        <v>166</v>
      </c>
      <c r="G496" s="253"/>
      <c r="H496" s="256">
        <v>894</v>
      </c>
      <c r="I496" s="257"/>
      <c r="J496" s="253"/>
      <c r="K496" s="253"/>
      <c r="L496" s="258"/>
      <c r="M496" s="259"/>
      <c r="N496" s="260"/>
      <c r="O496" s="260"/>
      <c r="P496" s="260"/>
      <c r="Q496" s="260"/>
      <c r="R496" s="260"/>
      <c r="S496" s="260"/>
      <c r="T496" s="261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62" t="s">
        <v>153</v>
      </c>
      <c r="AU496" s="262" t="s">
        <v>151</v>
      </c>
      <c r="AV496" s="15" t="s">
        <v>150</v>
      </c>
      <c r="AW496" s="15" t="s">
        <v>31</v>
      </c>
      <c r="AX496" s="15" t="s">
        <v>83</v>
      </c>
      <c r="AY496" s="262" t="s">
        <v>142</v>
      </c>
    </row>
    <row r="497" s="2" customFormat="1" ht="37.8" customHeight="1">
      <c r="A497" s="38"/>
      <c r="B497" s="39"/>
      <c r="C497" s="267" t="s">
        <v>609</v>
      </c>
      <c r="D497" s="267" t="s">
        <v>225</v>
      </c>
      <c r="E497" s="268" t="s">
        <v>610</v>
      </c>
      <c r="F497" s="269" t="s">
        <v>611</v>
      </c>
      <c r="G497" s="270" t="s">
        <v>148</v>
      </c>
      <c r="H497" s="271">
        <v>1072.8</v>
      </c>
      <c r="I497" s="272"/>
      <c r="J497" s="271">
        <f>ROUND(I497*H497,2)</f>
        <v>0</v>
      </c>
      <c r="K497" s="269" t="s">
        <v>149</v>
      </c>
      <c r="L497" s="273"/>
      <c r="M497" s="274" t="s">
        <v>1</v>
      </c>
      <c r="N497" s="275" t="s">
        <v>41</v>
      </c>
      <c r="O497" s="91"/>
      <c r="P497" s="226">
        <f>O497*H497</f>
        <v>0</v>
      </c>
      <c r="Q497" s="226">
        <v>0.00013999999999999999</v>
      </c>
      <c r="R497" s="226">
        <f>Q497*H497</f>
        <v>0.15019199999999999</v>
      </c>
      <c r="S497" s="226">
        <v>0</v>
      </c>
      <c r="T497" s="227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28" t="s">
        <v>306</v>
      </c>
      <c r="AT497" s="228" t="s">
        <v>225</v>
      </c>
      <c r="AU497" s="228" t="s">
        <v>151</v>
      </c>
      <c r="AY497" s="17" t="s">
        <v>142</v>
      </c>
      <c r="BE497" s="229">
        <f>IF(N497="základní",J497,0)</f>
        <v>0</v>
      </c>
      <c r="BF497" s="229">
        <f>IF(N497="snížená",J497,0)</f>
        <v>0</v>
      </c>
      <c r="BG497" s="229">
        <f>IF(N497="zákl. přenesená",J497,0)</f>
        <v>0</v>
      </c>
      <c r="BH497" s="229">
        <f>IF(N497="sníž. přenesená",J497,0)</f>
        <v>0</v>
      </c>
      <c r="BI497" s="229">
        <f>IF(N497="nulová",J497,0)</f>
        <v>0</v>
      </c>
      <c r="BJ497" s="17" t="s">
        <v>151</v>
      </c>
      <c r="BK497" s="229">
        <f>ROUND(I497*H497,2)</f>
        <v>0</v>
      </c>
      <c r="BL497" s="17" t="s">
        <v>210</v>
      </c>
      <c r="BM497" s="228" t="s">
        <v>612</v>
      </c>
    </row>
    <row r="498" s="14" customFormat="1">
      <c r="A498" s="14"/>
      <c r="B498" s="241"/>
      <c r="C498" s="242"/>
      <c r="D498" s="232" t="s">
        <v>153</v>
      </c>
      <c r="E498" s="243" t="s">
        <v>1</v>
      </c>
      <c r="F498" s="244" t="s">
        <v>613</v>
      </c>
      <c r="G498" s="242"/>
      <c r="H498" s="245">
        <v>1072.8</v>
      </c>
      <c r="I498" s="246"/>
      <c r="J498" s="242"/>
      <c r="K498" s="242"/>
      <c r="L498" s="247"/>
      <c r="M498" s="248"/>
      <c r="N498" s="249"/>
      <c r="O498" s="249"/>
      <c r="P498" s="249"/>
      <c r="Q498" s="249"/>
      <c r="R498" s="249"/>
      <c r="S498" s="249"/>
      <c r="T498" s="250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1" t="s">
        <v>153</v>
      </c>
      <c r="AU498" s="251" t="s">
        <v>151</v>
      </c>
      <c r="AV498" s="14" t="s">
        <v>151</v>
      </c>
      <c r="AW498" s="14" t="s">
        <v>31</v>
      </c>
      <c r="AX498" s="14" t="s">
        <v>83</v>
      </c>
      <c r="AY498" s="251" t="s">
        <v>142</v>
      </c>
    </row>
    <row r="499" s="2" customFormat="1" ht="24.15" customHeight="1">
      <c r="A499" s="38"/>
      <c r="B499" s="39"/>
      <c r="C499" s="218" t="s">
        <v>614</v>
      </c>
      <c r="D499" s="218" t="s">
        <v>145</v>
      </c>
      <c r="E499" s="219" t="s">
        <v>615</v>
      </c>
      <c r="F499" s="220" t="s">
        <v>616</v>
      </c>
      <c r="G499" s="221" t="s">
        <v>148</v>
      </c>
      <c r="H499" s="222">
        <v>6.5</v>
      </c>
      <c r="I499" s="223"/>
      <c r="J499" s="222">
        <f>ROUND(I499*H499,2)</f>
        <v>0</v>
      </c>
      <c r="K499" s="220" t="s">
        <v>1</v>
      </c>
      <c r="L499" s="44"/>
      <c r="M499" s="224" t="s">
        <v>1</v>
      </c>
      <c r="N499" s="225" t="s">
        <v>41</v>
      </c>
      <c r="O499" s="91"/>
      <c r="P499" s="226">
        <f>O499*H499</f>
        <v>0</v>
      </c>
      <c r="Q499" s="226">
        <v>0</v>
      </c>
      <c r="R499" s="226">
        <f>Q499*H499</f>
        <v>0</v>
      </c>
      <c r="S499" s="226">
        <v>0</v>
      </c>
      <c r="T499" s="227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28" t="s">
        <v>210</v>
      </c>
      <c r="AT499" s="228" t="s">
        <v>145</v>
      </c>
      <c r="AU499" s="228" t="s">
        <v>151</v>
      </c>
      <c r="AY499" s="17" t="s">
        <v>142</v>
      </c>
      <c r="BE499" s="229">
        <f>IF(N499="základní",J499,0)</f>
        <v>0</v>
      </c>
      <c r="BF499" s="229">
        <f>IF(N499="snížená",J499,0)</f>
        <v>0</v>
      </c>
      <c r="BG499" s="229">
        <f>IF(N499="zákl. přenesená",J499,0)</f>
        <v>0</v>
      </c>
      <c r="BH499" s="229">
        <f>IF(N499="sníž. přenesená",J499,0)</f>
        <v>0</v>
      </c>
      <c r="BI499" s="229">
        <f>IF(N499="nulová",J499,0)</f>
        <v>0</v>
      </c>
      <c r="BJ499" s="17" t="s">
        <v>151</v>
      </c>
      <c r="BK499" s="229">
        <f>ROUND(I499*H499,2)</f>
        <v>0</v>
      </c>
      <c r="BL499" s="17" t="s">
        <v>210</v>
      </c>
      <c r="BM499" s="228" t="s">
        <v>617</v>
      </c>
    </row>
    <row r="500" s="13" customFormat="1">
      <c r="A500" s="13"/>
      <c r="B500" s="230"/>
      <c r="C500" s="231"/>
      <c r="D500" s="232" t="s">
        <v>153</v>
      </c>
      <c r="E500" s="233" t="s">
        <v>1</v>
      </c>
      <c r="F500" s="234" t="s">
        <v>160</v>
      </c>
      <c r="G500" s="231"/>
      <c r="H500" s="233" t="s">
        <v>1</v>
      </c>
      <c r="I500" s="235"/>
      <c r="J500" s="231"/>
      <c r="K500" s="231"/>
      <c r="L500" s="236"/>
      <c r="M500" s="237"/>
      <c r="N500" s="238"/>
      <c r="O500" s="238"/>
      <c r="P500" s="238"/>
      <c r="Q500" s="238"/>
      <c r="R500" s="238"/>
      <c r="S500" s="238"/>
      <c r="T500" s="239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0" t="s">
        <v>153</v>
      </c>
      <c r="AU500" s="240" t="s">
        <v>151</v>
      </c>
      <c r="AV500" s="13" t="s">
        <v>83</v>
      </c>
      <c r="AW500" s="13" t="s">
        <v>31</v>
      </c>
      <c r="AX500" s="13" t="s">
        <v>75</v>
      </c>
      <c r="AY500" s="240" t="s">
        <v>142</v>
      </c>
    </row>
    <row r="501" s="14" customFormat="1">
      <c r="A501" s="14"/>
      <c r="B501" s="241"/>
      <c r="C501" s="242"/>
      <c r="D501" s="232" t="s">
        <v>153</v>
      </c>
      <c r="E501" s="243" t="s">
        <v>1</v>
      </c>
      <c r="F501" s="244" t="s">
        <v>618</v>
      </c>
      <c r="G501" s="242"/>
      <c r="H501" s="245">
        <v>2</v>
      </c>
      <c r="I501" s="246"/>
      <c r="J501" s="242"/>
      <c r="K501" s="242"/>
      <c r="L501" s="247"/>
      <c r="M501" s="248"/>
      <c r="N501" s="249"/>
      <c r="O501" s="249"/>
      <c r="P501" s="249"/>
      <c r="Q501" s="249"/>
      <c r="R501" s="249"/>
      <c r="S501" s="249"/>
      <c r="T501" s="250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1" t="s">
        <v>153</v>
      </c>
      <c r="AU501" s="251" t="s">
        <v>151</v>
      </c>
      <c r="AV501" s="14" t="s">
        <v>151</v>
      </c>
      <c r="AW501" s="14" t="s">
        <v>31</v>
      </c>
      <c r="AX501" s="14" t="s">
        <v>75</v>
      </c>
      <c r="AY501" s="251" t="s">
        <v>142</v>
      </c>
    </row>
    <row r="502" s="13" customFormat="1">
      <c r="A502" s="13"/>
      <c r="B502" s="230"/>
      <c r="C502" s="231"/>
      <c r="D502" s="232" t="s">
        <v>153</v>
      </c>
      <c r="E502" s="233" t="s">
        <v>1</v>
      </c>
      <c r="F502" s="234" t="s">
        <v>619</v>
      </c>
      <c r="G502" s="231"/>
      <c r="H502" s="233" t="s">
        <v>1</v>
      </c>
      <c r="I502" s="235"/>
      <c r="J502" s="231"/>
      <c r="K502" s="231"/>
      <c r="L502" s="236"/>
      <c r="M502" s="237"/>
      <c r="N502" s="238"/>
      <c r="O502" s="238"/>
      <c r="P502" s="238"/>
      <c r="Q502" s="238"/>
      <c r="R502" s="238"/>
      <c r="S502" s="238"/>
      <c r="T502" s="239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0" t="s">
        <v>153</v>
      </c>
      <c r="AU502" s="240" t="s">
        <v>151</v>
      </c>
      <c r="AV502" s="13" t="s">
        <v>83</v>
      </c>
      <c r="AW502" s="13" t="s">
        <v>31</v>
      </c>
      <c r="AX502" s="13" t="s">
        <v>75</v>
      </c>
      <c r="AY502" s="240" t="s">
        <v>142</v>
      </c>
    </row>
    <row r="503" s="14" customFormat="1">
      <c r="A503" s="14"/>
      <c r="B503" s="241"/>
      <c r="C503" s="242"/>
      <c r="D503" s="232" t="s">
        <v>153</v>
      </c>
      <c r="E503" s="243" t="s">
        <v>1</v>
      </c>
      <c r="F503" s="244" t="s">
        <v>620</v>
      </c>
      <c r="G503" s="242"/>
      <c r="H503" s="245">
        <v>0.29999999999999999</v>
      </c>
      <c r="I503" s="246"/>
      <c r="J503" s="242"/>
      <c r="K503" s="242"/>
      <c r="L503" s="247"/>
      <c r="M503" s="248"/>
      <c r="N503" s="249"/>
      <c r="O503" s="249"/>
      <c r="P503" s="249"/>
      <c r="Q503" s="249"/>
      <c r="R503" s="249"/>
      <c r="S503" s="249"/>
      <c r="T503" s="250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1" t="s">
        <v>153</v>
      </c>
      <c r="AU503" s="251" t="s">
        <v>151</v>
      </c>
      <c r="AV503" s="14" t="s">
        <v>151</v>
      </c>
      <c r="AW503" s="14" t="s">
        <v>31</v>
      </c>
      <c r="AX503" s="14" t="s">
        <v>75</v>
      </c>
      <c r="AY503" s="251" t="s">
        <v>142</v>
      </c>
    </row>
    <row r="504" s="13" customFormat="1">
      <c r="A504" s="13"/>
      <c r="B504" s="230"/>
      <c r="C504" s="231"/>
      <c r="D504" s="232" t="s">
        <v>153</v>
      </c>
      <c r="E504" s="233" t="s">
        <v>1</v>
      </c>
      <c r="F504" s="234" t="s">
        <v>621</v>
      </c>
      <c r="G504" s="231"/>
      <c r="H504" s="233" t="s">
        <v>1</v>
      </c>
      <c r="I504" s="235"/>
      <c r="J504" s="231"/>
      <c r="K504" s="231"/>
      <c r="L504" s="236"/>
      <c r="M504" s="237"/>
      <c r="N504" s="238"/>
      <c r="O504" s="238"/>
      <c r="P504" s="238"/>
      <c r="Q504" s="238"/>
      <c r="R504" s="238"/>
      <c r="S504" s="238"/>
      <c r="T504" s="239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0" t="s">
        <v>153</v>
      </c>
      <c r="AU504" s="240" t="s">
        <v>151</v>
      </c>
      <c r="AV504" s="13" t="s">
        <v>83</v>
      </c>
      <c r="AW504" s="13" t="s">
        <v>31</v>
      </c>
      <c r="AX504" s="13" t="s">
        <v>75</v>
      </c>
      <c r="AY504" s="240" t="s">
        <v>142</v>
      </c>
    </row>
    <row r="505" s="14" customFormat="1">
      <c r="A505" s="14"/>
      <c r="B505" s="241"/>
      <c r="C505" s="242"/>
      <c r="D505" s="232" t="s">
        <v>153</v>
      </c>
      <c r="E505" s="243" t="s">
        <v>1</v>
      </c>
      <c r="F505" s="244" t="s">
        <v>622</v>
      </c>
      <c r="G505" s="242"/>
      <c r="H505" s="245">
        <v>4.2000000000000002</v>
      </c>
      <c r="I505" s="246"/>
      <c r="J505" s="242"/>
      <c r="K505" s="242"/>
      <c r="L505" s="247"/>
      <c r="M505" s="248"/>
      <c r="N505" s="249"/>
      <c r="O505" s="249"/>
      <c r="P505" s="249"/>
      <c r="Q505" s="249"/>
      <c r="R505" s="249"/>
      <c r="S505" s="249"/>
      <c r="T505" s="250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1" t="s">
        <v>153</v>
      </c>
      <c r="AU505" s="251" t="s">
        <v>151</v>
      </c>
      <c r="AV505" s="14" t="s">
        <v>151</v>
      </c>
      <c r="AW505" s="14" t="s">
        <v>31</v>
      </c>
      <c r="AX505" s="14" t="s">
        <v>75</v>
      </c>
      <c r="AY505" s="251" t="s">
        <v>142</v>
      </c>
    </row>
    <row r="506" s="15" customFormat="1">
      <c r="A506" s="15"/>
      <c r="B506" s="252"/>
      <c r="C506" s="253"/>
      <c r="D506" s="232" t="s">
        <v>153</v>
      </c>
      <c r="E506" s="254" t="s">
        <v>1</v>
      </c>
      <c r="F506" s="255" t="s">
        <v>166</v>
      </c>
      <c r="G506" s="253"/>
      <c r="H506" s="256">
        <v>6.5</v>
      </c>
      <c r="I506" s="257"/>
      <c r="J506" s="253"/>
      <c r="K506" s="253"/>
      <c r="L506" s="258"/>
      <c r="M506" s="259"/>
      <c r="N506" s="260"/>
      <c r="O506" s="260"/>
      <c r="P506" s="260"/>
      <c r="Q506" s="260"/>
      <c r="R506" s="260"/>
      <c r="S506" s="260"/>
      <c r="T506" s="261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62" t="s">
        <v>153</v>
      </c>
      <c r="AU506" s="262" t="s">
        <v>151</v>
      </c>
      <c r="AV506" s="15" t="s">
        <v>150</v>
      </c>
      <c r="AW506" s="15" t="s">
        <v>31</v>
      </c>
      <c r="AX506" s="15" t="s">
        <v>83</v>
      </c>
      <c r="AY506" s="262" t="s">
        <v>142</v>
      </c>
    </row>
    <row r="507" s="2" customFormat="1" ht="24.15" customHeight="1">
      <c r="A507" s="38"/>
      <c r="B507" s="39"/>
      <c r="C507" s="218" t="s">
        <v>623</v>
      </c>
      <c r="D507" s="218" t="s">
        <v>145</v>
      </c>
      <c r="E507" s="219" t="s">
        <v>624</v>
      </c>
      <c r="F507" s="220" t="s">
        <v>625</v>
      </c>
      <c r="G507" s="221" t="s">
        <v>148</v>
      </c>
      <c r="H507" s="222">
        <v>2.79</v>
      </c>
      <c r="I507" s="223"/>
      <c r="J507" s="222">
        <f>ROUND(I507*H507,2)</f>
        <v>0</v>
      </c>
      <c r="K507" s="220" t="s">
        <v>1</v>
      </c>
      <c r="L507" s="44"/>
      <c r="M507" s="224" t="s">
        <v>1</v>
      </c>
      <c r="N507" s="225" t="s">
        <v>41</v>
      </c>
      <c r="O507" s="91"/>
      <c r="P507" s="226">
        <f>O507*H507</f>
        <v>0</v>
      </c>
      <c r="Q507" s="226">
        <v>0</v>
      </c>
      <c r="R507" s="226">
        <f>Q507*H507</f>
        <v>0</v>
      </c>
      <c r="S507" s="226">
        <v>0</v>
      </c>
      <c r="T507" s="227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28" t="s">
        <v>210</v>
      </c>
      <c r="AT507" s="228" t="s">
        <v>145</v>
      </c>
      <c r="AU507" s="228" t="s">
        <v>151</v>
      </c>
      <c r="AY507" s="17" t="s">
        <v>142</v>
      </c>
      <c r="BE507" s="229">
        <f>IF(N507="základní",J507,0)</f>
        <v>0</v>
      </c>
      <c r="BF507" s="229">
        <f>IF(N507="snížená",J507,0)</f>
        <v>0</v>
      </c>
      <c r="BG507" s="229">
        <f>IF(N507="zákl. přenesená",J507,0)</f>
        <v>0</v>
      </c>
      <c r="BH507" s="229">
        <f>IF(N507="sníž. přenesená",J507,0)</f>
        <v>0</v>
      </c>
      <c r="BI507" s="229">
        <f>IF(N507="nulová",J507,0)</f>
        <v>0</v>
      </c>
      <c r="BJ507" s="17" t="s">
        <v>151</v>
      </c>
      <c r="BK507" s="229">
        <f>ROUND(I507*H507,2)</f>
        <v>0</v>
      </c>
      <c r="BL507" s="17" t="s">
        <v>210</v>
      </c>
      <c r="BM507" s="228" t="s">
        <v>626</v>
      </c>
    </row>
    <row r="508" s="13" customFormat="1">
      <c r="A508" s="13"/>
      <c r="B508" s="230"/>
      <c r="C508" s="231"/>
      <c r="D508" s="232" t="s">
        <v>153</v>
      </c>
      <c r="E508" s="233" t="s">
        <v>1</v>
      </c>
      <c r="F508" s="234" t="s">
        <v>163</v>
      </c>
      <c r="G508" s="231"/>
      <c r="H508" s="233" t="s">
        <v>1</v>
      </c>
      <c r="I508" s="235"/>
      <c r="J508" s="231"/>
      <c r="K508" s="231"/>
      <c r="L508" s="236"/>
      <c r="M508" s="237"/>
      <c r="N508" s="238"/>
      <c r="O508" s="238"/>
      <c r="P508" s="238"/>
      <c r="Q508" s="238"/>
      <c r="R508" s="238"/>
      <c r="S508" s="238"/>
      <c r="T508" s="239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0" t="s">
        <v>153</v>
      </c>
      <c r="AU508" s="240" t="s">
        <v>151</v>
      </c>
      <c r="AV508" s="13" t="s">
        <v>83</v>
      </c>
      <c r="AW508" s="13" t="s">
        <v>31</v>
      </c>
      <c r="AX508" s="13" t="s">
        <v>75</v>
      </c>
      <c r="AY508" s="240" t="s">
        <v>142</v>
      </c>
    </row>
    <row r="509" s="14" customFormat="1">
      <c r="A509" s="14"/>
      <c r="B509" s="241"/>
      <c r="C509" s="242"/>
      <c r="D509" s="232" t="s">
        <v>153</v>
      </c>
      <c r="E509" s="243" t="s">
        <v>1</v>
      </c>
      <c r="F509" s="244" t="s">
        <v>627</v>
      </c>
      <c r="G509" s="242"/>
      <c r="H509" s="245">
        <v>2.21</v>
      </c>
      <c r="I509" s="246"/>
      <c r="J509" s="242"/>
      <c r="K509" s="242"/>
      <c r="L509" s="247"/>
      <c r="M509" s="248"/>
      <c r="N509" s="249"/>
      <c r="O509" s="249"/>
      <c r="P509" s="249"/>
      <c r="Q509" s="249"/>
      <c r="R509" s="249"/>
      <c r="S509" s="249"/>
      <c r="T509" s="250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1" t="s">
        <v>153</v>
      </c>
      <c r="AU509" s="251" t="s">
        <v>151</v>
      </c>
      <c r="AV509" s="14" t="s">
        <v>151</v>
      </c>
      <c r="AW509" s="14" t="s">
        <v>31</v>
      </c>
      <c r="AX509" s="14" t="s">
        <v>75</v>
      </c>
      <c r="AY509" s="251" t="s">
        <v>142</v>
      </c>
    </row>
    <row r="510" s="13" customFormat="1">
      <c r="A510" s="13"/>
      <c r="B510" s="230"/>
      <c r="C510" s="231"/>
      <c r="D510" s="232" t="s">
        <v>153</v>
      </c>
      <c r="E510" s="233" t="s">
        <v>1</v>
      </c>
      <c r="F510" s="234" t="s">
        <v>421</v>
      </c>
      <c r="G510" s="231"/>
      <c r="H510" s="233" t="s">
        <v>1</v>
      </c>
      <c r="I510" s="235"/>
      <c r="J510" s="231"/>
      <c r="K510" s="231"/>
      <c r="L510" s="236"/>
      <c r="M510" s="237"/>
      <c r="N510" s="238"/>
      <c r="O510" s="238"/>
      <c r="P510" s="238"/>
      <c r="Q510" s="238"/>
      <c r="R510" s="238"/>
      <c r="S510" s="238"/>
      <c r="T510" s="239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0" t="s">
        <v>153</v>
      </c>
      <c r="AU510" s="240" t="s">
        <v>151</v>
      </c>
      <c r="AV510" s="13" t="s">
        <v>83</v>
      </c>
      <c r="AW510" s="13" t="s">
        <v>31</v>
      </c>
      <c r="AX510" s="13" t="s">
        <v>75</v>
      </c>
      <c r="AY510" s="240" t="s">
        <v>142</v>
      </c>
    </row>
    <row r="511" s="14" customFormat="1">
      <c r="A511" s="14"/>
      <c r="B511" s="241"/>
      <c r="C511" s="242"/>
      <c r="D511" s="232" t="s">
        <v>153</v>
      </c>
      <c r="E511" s="243" t="s">
        <v>1</v>
      </c>
      <c r="F511" s="244" t="s">
        <v>628</v>
      </c>
      <c r="G511" s="242"/>
      <c r="H511" s="245">
        <v>0.57999999999999996</v>
      </c>
      <c r="I511" s="246"/>
      <c r="J511" s="242"/>
      <c r="K511" s="242"/>
      <c r="L511" s="247"/>
      <c r="M511" s="248"/>
      <c r="N511" s="249"/>
      <c r="O511" s="249"/>
      <c r="P511" s="249"/>
      <c r="Q511" s="249"/>
      <c r="R511" s="249"/>
      <c r="S511" s="249"/>
      <c r="T511" s="250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1" t="s">
        <v>153</v>
      </c>
      <c r="AU511" s="251" t="s">
        <v>151</v>
      </c>
      <c r="AV511" s="14" t="s">
        <v>151</v>
      </c>
      <c r="AW511" s="14" t="s">
        <v>31</v>
      </c>
      <c r="AX511" s="14" t="s">
        <v>75</v>
      </c>
      <c r="AY511" s="251" t="s">
        <v>142</v>
      </c>
    </row>
    <row r="512" s="15" customFormat="1">
      <c r="A512" s="15"/>
      <c r="B512" s="252"/>
      <c r="C512" s="253"/>
      <c r="D512" s="232" t="s">
        <v>153</v>
      </c>
      <c r="E512" s="254" t="s">
        <v>1</v>
      </c>
      <c r="F512" s="255" t="s">
        <v>166</v>
      </c>
      <c r="G512" s="253"/>
      <c r="H512" s="256">
        <v>2.79</v>
      </c>
      <c r="I512" s="257"/>
      <c r="J512" s="253"/>
      <c r="K512" s="253"/>
      <c r="L512" s="258"/>
      <c r="M512" s="259"/>
      <c r="N512" s="260"/>
      <c r="O512" s="260"/>
      <c r="P512" s="260"/>
      <c r="Q512" s="260"/>
      <c r="R512" s="260"/>
      <c r="S512" s="260"/>
      <c r="T512" s="261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62" t="s">
        <v>153</v>
      </c>
      <c r="AU512" s="262" t="s">
        <v>151</v>
      </c>
      <c r="AV512" s="15" t="s">
        <v>150</v>
      </c>
      <c r="AW512" s="15" t="s">
        <v>31</v>
      </c>
      <c r="AX512" s="15" t="s">
        <v>83</v>
      </c>
      <c r="AY512" s="262" t="s">
        <v>142</v>
      </c>
    </row>
    <row r="513" s="2" customFormat="1" ht="24.15" customHeight="1">
      <c r="A513" s="38"/>
      <c r="B513" s="39"/>
      <c r="C513" s="218" t="s">
        <v>629</v>
      </c>
      <c r="D513" s="218" t="s">
        <v>145</v>
      </c>
      <c r="E513" s="219" t="s">
        <v>630</v>
      </c>
      <c r="F513" s="220" t="s">
        <v>631</v>
      </c>
      <c r="G513" s="221" t="s">
        <v>148</v>
      </c>
      <c r="H513" s="222">
        <v>9.3599999999999994</v>
      </c>
      <c r="I513" s="223"/>
      <c r="J513" s="222">
        <f>ROUND(I513*H513,2)</f>
        <v>0</v>
      </c>
      <c r="K513" s="220" t="s">
        <v>1</v>
      </c>
      <c r="L513" s="44"/>
      <c r="M513" s="224" t="s">
        <v>1</v>
      </c>
      <c r="N513" s="225" t="s">
        <v>41</v>
      </c>
      <c r="O513" s="91"/>
      <c r="P513" s="226">
        <f>O513*H513</f>
        <v>0</v>
      </c>
      <c r="Q513" s="226">
        <v>0</v>
      </c>
      <c r="R513" s="226">
        <f>Q513*H513</f>
        <v>0</v>
      </c>
      <c r="S513" s="226">
        <v>0</v>
      </c>
      <c r="T513" s="227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28" t="s">
        <v>210</v>
      </c>
      <c r="AT513" s="228" t="s">
        <v>145</v>
      </c>
      <c r="AU513" s="228" t="s">
        <v>151</v>
      </c>
      <c r="AY513" s="17" t="s">
        <v>142</v>
      </c>
      <c r="BE513" s="229">
        <f>IF(N513="základní",J513,0)</f>
        <v>0</v>
      </c>
      <c r="BF513" s="229">
        <f>IF(N513="snížená",J513,0)</f>
        <v>0</v>
      </c>
      <c r="BG513" s="229">
        <f>IF(N513="zákl. přenesená",J513,0)</f>
        <v>0</v>
      </c>
      <c r="BH513" s="229">
        <f>IF(N513="sníž. přenesená",J513,0)</f>
        <v>0</v>
      </c>
      <c r="BI513" s="229">
        <f>IF(N513="nulová",J513,0)</f>
        <v>0</v>
      </c>
      <c r="BJ513" s="17" t="s">
        <v>151</v>
      </c>
      <c r="BK513" s="229">
        <f>ROUND(I513*H513,2)</f>
        <v>0</v>
      </c>
      <c r="BL513" s="17" t="s">
        <v>210</v>
      </c>
      <c r="BM513" s="228" t="s">
        <v>632</v>
      </c>
    </row>
    <row r="514" s="13" customFormat="1">
      <c r="A514" s="13"/>
      <c r="B514" s="230"/>
      <c r="C514" s="231"/>
      <c r="D514" s="232" t="s">
        <v>153</v>
      </c>
      <c r="E514" s="233" t="s">
        <v>1</v>
      </c>
      <c r="F514" s="234" t="s">
        <v>633</v>
      </c>
      <c r="G514" s="231"/>
      <c r="H514" s="233" t="s">
        <v>1</v>
      </c>
      <c r="I514" s="235"/>
      <c r="J514" s="231"/>
      <c r="K514" s="231"/>
      <c r="L514" s="236"/>
      <c r="M514" s="237"/>
      <c r="N514" s="238"/>
      <c r="O514" s="238"/>
      <c r="P514" s="238"/>
      <c r="Q514" s="238"/>
      <c r="R514" s="238"/>
      <c r="S514" s="238"/>
      <c r="T514" s="239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0" t="s">
        <v>153</v>
      </c>
      <c r="AU514" s="240" t="s">
        <v>151</v>
      </c>
      <c r="AV514" s="13" t="s">
        <v>83</v>
      </c>
      <c r="AW514" s="13" t="s">
        <v>31</v>
      </c>
      <c r="AX514" s="13" t="s">
        <v>75</v>
      </c>
      <c r="AY514" s="240" t="s">
        <v>142</v>
      </c>
    </row>
    <row r="515" s="14" customFormat="1">
      <c r="A515" s="14"/>
      <c r="B515" s="241"/>
      <c r="C515" s="242"/>
      <c r="D515" s="232" t="s">
        <v>153</v>
      </c>
      <c r="E515" s="243" t="s">
        <v>1</v>
      </c>
      <c r="F515" s="244" t="s">
        <v>634</v>
      </c>
      <c r="G515" s="242"/>
      <c r="H515" s="245">
        <v>4.8600000000000003</v>
      </c>
      <c r="I515" s="246"/>
      <c r="J515" s="242"/>
      <c r="K515" s="242"/>
      <c r="L515" s="247"/>
      <c r="M515" s="248"/>
      <c r="N515" s="249"/>
      <c r="O515" s="249"/>
      <c r="P515" s="249"/>
      <c r="Q515" s="249"/>
      <c r="R515" s="249"/>
      <c r="S515" s="249"/>
      <c r="T515" s="250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1" t="s">
        <v>153</v>
      </c>
      <c r="AU515" s="251" t="s">
        <v>151</v>
      </c>
      <c r="AV515" s="14" t="s">
        <v>151</v>
      </c>
      <c r="AW515" s="14" t="s">
        <v>31</v>
      </c>
      <c r="AX515" s="14" t="s">
        <v>75</v>
      </c>
      <c r="AY515" s="251" t="s">
        <v>142</v>
      </c>
    </row>
    <row r="516" s="13" customFormat="1">
      <c r="A516" s="13"/>
      <c r="B516" s="230"/>
      <c r="C516" s="231"/>
      <c r="D516" s="232" t="s">
        <v>153</v>
      </c>
      <c r="E516" s="233" t="s">
        <v>1</v>
      </c>
      <c r="F516" s="234" t="s">
        <v>216</v>
      </c>
      <c r="G516" s="231"/>
      <c r="H516" s="233" t="s">
        <v>1</v>
      </c>
      <c r="I516" s="235"/>
      <c r="J516" s="231"/>
      <c r="K516" s="231"/>
      <c r="L516" s="236"/>
      <c r="M516" s="237"/>
      <c r="N516" s="238"/>
      <c r="O516" s="238"/>
      <c r="P516" s="238"/>
      <c r="Q516" s="238"/>
      <c r="R516" s="238"/>
      <c r="S516" s="238"/>
      <c r="T516" s="239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0" t="s">
        <v>153</v>
      </c>
      <c r="AU516" s="240" t="s">
        <v>151</v>
      </c>
      <c r="AV516" s="13" t="s">
        <v>83</v>
      </c>
      <c r="AW516" s="13" t="s">
        <v>31</v>
      </c>
      <c r="AX516" s="13" t="s">
        <v>75</v>
      </c>
      <c r="AY516" s="240" t="s">
        <v>142</v>
      </c>
    </row>
    <row r="517" s="13" customFormat="1">
      <c r="A517" s="13"/>
      <c r="B517" s="230"/>
      <c r="C517" s="231"/>
      <c r="D517" s="232" t="s">
        <v>153</v>
      </c>
      <c r="E517" s="233" t="s">
        <v>1</v>
      </c>
      <c r="F517" s="234" t="s">
        <v>215</v>
      </c>
      <c r="G517" s="231"/>
      <c r="H517" s="233" t="s">
        <v>1</v>
      </c>
      <c r="I517" s="235"/>
      <c r="J517" s="231"/>
      <c r="K517" s="231"/>
      <c r="L517" s="236"/>
      <c r="M517" s="237"/>
      <c r="N517" s="238"/>
      <c r="O517" s="238"/>
      <c r="P517" s="238"/>
      <c r="Q517" s="238"/>
      <c r="R517" s="238"/>
      <c r="S517" s="238"/>
      <c r="T517" s="239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0" t="s">
        <v>153</v>
      </c>
      <c r="AU517" s="240" t="s">
        <v>151</v>
      </c>
      <c r="AV517" s="13" t="s">
        <v>83</v>
      </c>
      <c r="AW517" s="13" t="s">
        <v>31</v>
      </c>
      <c r="AX517" s="13" t="s">
        <v>75</v>
      </c>
      <c r="AY517" s="240" t="s">
        <v>142</v>
      </c>
    </row>
    <row r="518" s="14" customFormat="1">
      <c r="A518" s="14"/>
      <c r="B518" s="241"/>
      <c r="C518" s="242"/>
      <c r="D518" s="232" t="s">
        <v>153</v>
      </c>
      <c r="E518" s="243" t="s">
        <v>1</v>
      </c>
      <c r="F518" s="244" t="s">
        <v>635</v>
      </c>
      <c r="G518" s="242"/>
      <c r="H518" s="245">
        <v>2.7999999999999998</v>
      </c>
      <c r="I518" s="246"/>
      <c r="J518" s="242"/>
      <c r="K518" s="242"/>
      <c r="L518" s="247"/>
      <c r="M518" s="248"/>
      <c r="N518" s="249"/>
      <c r="O518" s="249"/>
      <c r="P518" s="249"/>
      <c r="Q518" s="249"/>
      <c r="R518" s="249"/>
      <c r="S518" s="249"/>
      <c r="T518" s="250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1" t="s">
        <v>153</v>
      </c>
      <c r="AU518" s="251" t="s">
        <v>151</v>
      </c>
      <c r="AV518" s="14" t="s">
        <v>151</v>
      </c>
      <c r="AW518" s="14" t="s">
        <v>31</v>
      </c>
      <c r="AX518" s="14" t="s">
        <v>75</v>
      </c>
      <c r="AY518" s="251" t="s">
        <v>142</v>
      </c>
    </row>
    <row r="519" s="14" customFormat="1">
      <c r="A519" s="14"/>
      <c r="B519" s="241"/>
      <c r="C519" s="242"/>
      <c r="D519" s="232" t="s">
        <v>153</v>
      </c>
      <c r="E519" s="243" t="s">
        <v>1</v>
      </c>
      <c r="F519" s="244" t="s">
        <v>636</v>
      </c>
      <c r="G519" s="242"/>
      <c r="H519" s="245">
        <v>1.7</v>
      </c>
      <c r="I519" s="246"/>
      <c r="J519" s="242"/>
      <c r="K519" s="242"/>
      <c r="L519" s="247"/>
      <c r="M519" s="248"/>
      <c r="N519" s="249"/>
      <c r="O519" s="249"/>
      <c r="P519" s="249"/>
      <c r="Q519" s="249"/>
      <c r="R519" s="249"/>
      <c r="S519" s="249"/>
      <c r="T519" s="250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1" t="s">
        <v>153</v>
      </c>
      <c r="AU519" s="251" t="s">
        <v>151</v>
      </c>
      <c r="AV519" s="14" t="s">
        <v>151</v>
      </c>
      <c r="AW519" s="14" t="s">
        <v>31</v>
      </c>
      <c r="AX519" s="14" t="s">
        <v>75</v>
      </c>
      <c r="AY519" s="251" t="s">
        <v>142</v>
      </c>
    </row>
    <row r="520" s="15" customFormat="1">
      <c r="A520" s="15"/>
      <c r="B520" s="252"/>
      <c r="C520" s="253"/>
      <c r="D520" s="232" t="s">
        <v>153</v>
      </c>
      <c r="E520" s="254" t="s">
        <v>1</v>
      </c>
      <c r="F520" s="255" t="s">
        <v>166</v>
      </c>
      <c r="G520" s="253"/>
      <c r="H520" s="256">
        <v>9.3599999999999994</v>
      </c>
      <c r="I520" s="257"/>
      <c r="J520" s="253"/>
      <c r="K520" s="253"/>
      <c r="L520" s="258"/>
      <c r="M520" s="259"/>
      <c r="N520" s="260"/>
      <c r="O520" s="260"/>
      <c r="P520" s="260"/>
      <c r="Q520" s="260"/>
      <c r="R520" s="260"/>
      <c r="S520" s="260"/>
      <c r="T520" s="261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62" t="s">
        <v>153</v>
      </c>
      <c r="AU520" s="262" t="s">
        <v>151</v>
      </c>
      <c r="AV520" s="15" t="s">
        <v>150</v>
      </c>
      <c r="AW520" s="15" t="s">
        <v>31</v>
      </c>
      <c r="AX520" s="15" t="s">
        <v>83</v>
      </c>
      <c r="AY520" s="262" t="s">
        <v>142</v>
      </c>
    </row>
    <row r="521" s="2" customFormat="1" ht="24.15" customHeight="1">
      <c r="A521" s="38"/>
      <c r="B521" s="39"/>
      <c r="C521" s="218" t="s">
        <v>637</v>
      </c>
      <c r="D521" s="218" t="s">
        <v>145</v>
      </c>
      <c r="E521" s="219" t="s">
        <v>638</v>
      </c>
      <c r="F521" s="220" t="s">
        <v>639</v>
      </c>
      <c r="G521" s="221" t="s">
        <v>148</v>
      </c>
      <c r="H521" s="222">
        <v>15.6</v>
      </c>
      <c r="I521" s="223"/>
      <c r="J521" s="222">
        <f>ROUND(I521*H521,2)</f>
        <v>0</v>
      </c>
      <c r="K521" s="220" t="s">
        <v>1</v>
      </c>
      <c r="L521" s="44"/>
      <c r="M521" s="224" t="s">
        <v>1</v>
      </c>
      <c r="N521" s="225" t="s">
        <v>41</v>
      </c>
      <c r="O521" s="91"/>
      <c r="P521" s="226">
        <f>O521*H521</f>
        <v>0</v>
      </c>
      <c r="Q521" s="226">
        <v>0</v>
      </c>
      <c r="R521" s="226">
        <f>Q521*H521</f>
        <v>0</v>
      </c>
      <c r="S521" s="226">
        <v>0</v>
      </c>
      <c r="T521" s="227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228" t="s">
        <v>210</v>
      </c>
      <c r="AT521" s="228" t="s">
        <v>145</v>
      </c>
      <c r="AU521" s="228" t="s">
        <v>151</v>
      </c>
      <c r="AY521" s="17" t="s">
        <v>142</v>
      </c>
      <c r="BE521" s="229">
        <f>IF(N521="základní",J521,0)</f>
        <v>0</v>
      </c>
      <c r="BF521" s="229">
        <f>IF(N521="snížená",J521,0)</f>
        <v>0</v>
      </c>
      <c r="BG521" s="229">
        <f>IF(N521="zákl. přenesená",J521,0)</f>
        <v>0</v>
      </c>
      <c r="BH521" s="229">
        <f>IF(N521="sníž. přenesená",J521,0)</f>
        <v>0</v>
      </c>
      <c r="BI521" s="229">
        <f>IF(N521="nulová",J521,0)</f>
        <v>0</v>
      </c>
      <c r="BJ521" s="17" t="s">
        <v>151</v>
      </c>
      <c r="BK521" s="229">
        <f>ROUND(I521*H521,2)</f>
        <v>0</v>
      </c>
      <c r="BL521" s="17" t="s">
        <v>210</v>
      </c>
      <c r="BM521" s="228" t="s">
        <v>640</v>
      </c>
    </row>
    <row r="522" s="13" customFormat="1">
      <c r="A522" s="13"/>
      <c r="B522" s="230"/>
      <c r="C522" s="231"/>
      <c r="D522" s="232" t="s">
        <v>153</v>
      </c>
      <c r="E522" s="233" t="s">
        <v>1</v>
      </c>
      <c r="F522" s="234" t="s">
        <v>641</v>
      </c>
      <c r="G522" s="231"/>
      <c r="H522" s="233" t="s">
        <v>1</v>
      </c>
      <c r="I522" s="235"/>
      <c r="J522" s="231"/>
      <c r="K522" s="231"/>
      <c r="L522" s="236"/>
      <c r="M522" s="237"/>
      <c r="N522" s="238"/>
      <c r="O522" s="238"/>
      <c r="P522" s="238"/>
      <c r="Q522" s="238"/>
      <c r="R522" s="238"/>
      <c r="S522" s="238"/>
      <c r="T522" s="239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0" t="s">
        <v>153</v>
      </c>
      <c r="AU522" s="240" t="s">
        <v>151</v>
      </c>
      <c r="AV522" s="13" t="s">
        <v>83</v>
      </c>
      <c r="AW522" s="13" t="s">
        <v>31</v>
      </c>
      <c r="AX522" s="13" t="s">
        <v>75</v>
      </c>
      <c r="AY522" s="240" t="s">
        <v>142</v>
      </c>
    </row>
    <row r="523" s="14" customFormat="1">
      <c r="A523" s="14"/>
      <c r="B523" s="241"/>
      <c r="C523" s="242"/>
      <c r="D523" s="232" t="s">
        <v>153</v>
      </c>
      <c r="E523" s="243" t="s">
        <v>1</v>
      </c>
      <c r="F523" s="244" t="s">
        <v>642</v>
      </c>
      <c r="G523" s="242"/>
      <c r="H523" s="245">
        <v>15.6</v>
      </c>
      <c r="I523" s="246"/>
      <c r="J523" s="242"/>
      <c r="K523" s="242"/>
      <c r="L523" s="247"/>
      <c r="M523" s="248"/>
      <c r="N523" s="249"/>
      <c r="O523" s="249"/>
      <c r="P523" s="249"/>
      <c r="Q523" s="249"/>
      <c r="R523" s="249"/>
      <c r="S523" s="249"/>
      <c r="T523" s="250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1" t="s">
        <v>153</v>
      </c>
      <c r="AU523" s="251" t="s">
        <v>151</v>
      </c>
      <c r="AV523" s="14" t="s">
        <v>151</v>
      </c>
      <c r="AW523" s="14" t="s">
        <v>31</v>
      </c>
      <c r="AX523" s="14" t="s">
        <v>83</v>
      </c>
      <c r="AY523" s="251" t="s">
        <v>142</v>
      </c>
    </row>
    <row r="524" s="2" customFormat="1" ht="24.15" customHeight="1">
      <c r="A524" s="38"/>
      <c r="B524" s="39"/>
      <c r="C524" s="218" t="s">
        <v>643</v>
      </c>
      <c r="D524" s="218" t="s">
        <v>145</v>
      </c>
      <c r="E524" s="219" t="s">
        <v>644</v>
      </c>
      <c r="F524" s="220" t="s">
        <v>645</v>
      </c>
      <c r="G524" s="221" t="s">
        <v>148</v>
      </c>
      <c r="H524" s="222">
        <v>2</v>
      </c>
      <c r="I524" s="223"/>
      <c r="J524" s="222">
        <f>ROUND(I524*H524,2)</f>
        <v>0</v>
      </c>
      <c r="K524" s="220" t="s">
        <v>1</v>
      </c>
      <c r="L524" s="44"/>
      <c r="M524" s="224" t="s">
        <v>1</v>
      </c>
      <c r="N524" s="225" t="s">
        <v>41</v>
      </c>
      <c r="O524" s="91"/>
      <c r="P524" s="226">
        <f>O524*H524</f>
        <v>0</v>
      </c>
      <c r="Q524" s="226">
        <v>0</v>
      </c>
      <c r="R524" s="226">
        <f>Q524*H524</f>
        <v>0</v>
      </c>
      <c r="S524" s="226">
        <v>0</v>
      </c>
      <c r="T524" s="227">
        <f>S524*H524</f>
        <v>0</v>
      </c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228" t="s">
        <v>210</v>
      </c>
      <c r="AT524" s="228" t="s">
        <v>145</v>
      </c>
      <c r="AU524" s="228" t="s">
        <v>151</v>
      </c>
      <c r="AY524" s="17" t="s">
        <v>142</v>
      </c>
      <c r="BE524" s="229">
        <f>IF(N524="základní",J524,0)</f>
        <v>0</v>
      </c>
      <c r="BF524" s="229">
        <f>IF(N524="snížená",J524,0)</f>
        <v>0</v>
      </c>
      <c r="BG524" s="229">
        <f>IF(N524="zákl. přenesená",J524,0)</f>
        <v>0</v>
      </c>
      <c r="BH524" s="229">
        <f>IF(N524="sníž. přenesená",J524,0)</f>
        <v>0</v>
      </c>
      <c r="BI524" s="229">
        <f>IF(N524="nulová",J524,0)</f>
        <v>0</v>
      </c>
      <c r="BJ524" s="17" t="s">
        <v>151</v>
      </c>
      <c r="BK524" s="229">
        <f>ROUND(I524*H524,2)</f>
        <v>0</v>
      </c>
      <c r="BL524" s="17" t="s">
        <v>210</v>
      </c>
      <c r="BM524" s="228" t="s">
        <v>646</v>
      </c>
    </row>
    <row r="525" s="13" customFormat="1">
      <c r="A525" s="13"/>
      <c r="B525" s="230"/>
      <c r="C525" s="231"/>
      <c r="D525" s="232" t="s">
        <v>153</v>
      </c>
      <c r="E525" s="233" t="s">
        <v>1</v>
      </c>
      <c r="F525" s="234" t="s">
        <v>647</v>
      </c>
      <c r="G525" s="231"/>
      <c r="H525" s="233" t="s">
        <v>1</v>
      </c>
      <c r="I525" s="235"/>
      <c r="J525" s="231"/>
      <c r="K525" s="231"/>
      <c r="L525" s="236"/>
      <c r="M525" s="237"/>
      <c r="N525" s="238"/>
      <c r="O525" s="238"/>
      <c r="P525" s="238"/>
      <c r="Q525" s="238"/>
      <c r="R525" s="238"/>
      <c r="S525" s="238"/>
      <c r="T525" s="239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0" t="s">
        <v>153</v>
      </c>
      <c r="AU525" s="240" t="s">
        <v>151</v>
      </c>
      <c r="AV525" s="13" t="s">
        <v>83</v>
      </c>
      <c r="AW525" s="13" t="s">
        <v>31</v>
      </c>
      <c r="AX525" s="13" t="s">
        <v>75</v>
      </c>
      <c r="AY525" s="240" t="s">
        <v>142</v>
      </c>
    </row>
    <row r="526" s="14" customFormat="1">
      <c r="A526" s="14"/>
      <c r="B526" s="241"/>
      <c r="C526" s="242"/>
      <c r="D526" s="232" t="s">
        <v>153</v>
      </c>
      <c r="E526" s="243" t="s">
        <v>1</v>
      </c>
      <c r="F526" s="244" t="s">
        <v>648</v>
      </c>
      <c r="G526" s="242"/>
      <c r="H526" s="245">
        <v>2</v>
      </c>
      <c r="I526" s="246"/>
      <c r="J526" s="242"/>
      <c r="K526" s="242"/>
      <c r="L526" s="247"/>
      <c r="M526" s="248"/>
      <c r="N526" s="249"/>
      <c r="O526" s="249"/>
      <c r="P526" s="249"/>
      <c r="Q526" s="249"/>
      <c r="R526" s="249"/>
      <c r="S526" s="249"/>
      <c r="T526" s="250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1" t="s">
        <v>153</v>
      </c>
      <c r="AU526" s="251" t="s">
        <v>151</v>
      </c>
      <c r="AV526" s="14" t="s">
        <v>151</v>
      </c>
      <c r="AW526" s="14" t="s">
        <v>31</v>
      </c>
      <c r="AX526" s="14" t="s">
        <v>83</v>
      </c>
      <c r="AY526" s="251" t="s">
        <v>142</v>
      </c>
    </row>
    <row r="527" s="2" customFormat="1" ht="24.15" customHeight="1">
      <c r="A527" s="38"/>
      <c r="B527" s="39"/>
      <c r="C527" s="218" t="s">
        <v>649</v>
      </c>
      <c r="D527" s="218" t="s">
        <v>145</v>
      </c>
      <c r="E527" s="219" t="s">
        <v>650</v>
      </c>
      <c r="F527" s="220" t="s">
        <v>651</v>
      </c>
      <c r="G527" s="221" t="s">
        <v>148</v>
      </c>
      <c r="H527" s="222">
        <v>1.5</v>
      </c>
      <c r="I527" s="223"/>
      <c r="J527" s="222">
        <f>ROUND(I527*H527,2)</f>
        <v>0</v>
      </c>
      <c r="K527" s="220" t="s">
        <v>1</v>
      </c>
      <c r="L527" s="44"/>
      <c r="M527" s="224" t="s">
        <v>1</v>
      </c>
      <c r="N527" s="225" t="s">
        <v>41</v>
      </c>
      <c r="O527" s="91"/>
      <c r="P527" s="226">
        <f>O527*H527</f>
        <v>0</v>
      </c>
      <c r="Q527" s="226">
        <v>0</v>
      </c>
      <c r="R527" s="226">
        <f>Q527*H527</f>
        <v>0</v>
      </c>
      <c r="S527" s="226">
        <v>0</v>
      </c>
      <c r="T527" s="227">
        <f>S527*H527</f>
        <v>0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228" t="s">
        <v>210</v>
      </c>
      <c r="AT527" s="228" t="s">
        <v>145</v>
      </c>
      <c r="AU527" s="228" t="s">
        <v>151</v>
      </c>
      <c r="AY527" s="17" t="s">
        <v>142</v>
      </c>
      <c r="BE527" s="229">
        <f>IF(N527="základní",J527,0)</f>
        <v>0</v>
      </c>
      <c r="BF527" s="229">
        <f>IF(N527="snížená",J527,0)</f>
        <v>0</v>
      </c>
      <c r="BG527" s="229">
        <f>IF(N527="zákl. přenesená",J527,0)</f>
        <v>0</v>
      </c>
      <c r="BH527" s="229">
        <f>IF(N527="sníž. přenesená",J527,0)</f>
        <v>0</v>
      </c>
      <c r="BI527" s="229">
        <f>IF(N527="nulová",J527,0)</f>
        <v>0</v>
      </c>
      <c r="BJ527" s="17" t="s">
        <v>151</v>
      </c>
      <c r="BK527" s="229">
        <f>ROUND(I527*H527,2)</f>
        <v>0</v>
      </c>
      <c r="BL527" s="17" t="s">
        <v>210</v>
      </c>
      <c r="BM527" s="228" t="s">
        <v>652</v>
      </c>
    </row>
    <row r="528" s="13" customFormat="1">
      <c r="A528" s="13"/>
      <c r="B528" s="230"/>
      <c r="C528" s="231"/>
      <c r="D528" s="232" t="s">
        <v>153</v>
      </c>
      <c r="E528" s="233" t="s">
        <v>1</v>
      </c>
      <c r="F528" s="234" t="s">
        <v>174</v>
      </c>
      <c r="G528" s="231"/>
      <c r="H528" s="233" t="s">
        <v>1</v>
      </c>
      <c r="I528" s="235"/>
      <c r="J528" s="231"/>
      <c r="K528" s="231"/>
      <c r="L528" s="236"/>
      <c r="M528" s="237"/>
      <c r="N528" s="238"/>
      <c r="O528" s="238"/>
      <c r="P528" s="238"/>
      <c r="Q528" s="238"/>
      <c r="R528" s="238"/>
      <c r="S528" s="238"/>
      <c r="T528" s="239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0" t="s">
        <v>153</v>
      </c>
      <c r="AU528" s="240" t="s">
        <v>151</v>
      </c>
      <c r="AV528" s="13" t="s">
        <v>83</v>
      </c>
      <c r="AW528" s="13" t="s">
        <v>31</v>
      </c>
      <c r="AX528" s="13" t="s">
        <v>75</v>
      </c>
      <c r="AY528" s="240" t="s">
        <v>142</v>
      </c>
    </row>
    <row r="529" s="14" customFormat="1">
      <c r="A529" s="14"/>
      <c r="B529" s="241"/>
      <c r="C529" s="242"/>
      <c r="D529" s="232" t="s">
        <v>153</v>
      </c>
      <c r="E529" s="243" t="s">
        <v>1</v>
      </c>
      <c r="F529" s="244" t="s">
        <v>653</v>
      </c>
      <c r="G529" s="242"/>
      <c r="H529" s="245">
        <v>1.5</v>
      </c>
      <c r="I529" s="246"/>
      <c r="J529" s="242"/>
      <c r="K529" s="242"/>
      <c r="L529" s="247"/>
      <c r="M529" s="248"/>
      <c r="N529" s="249"/>
      <c r="O529" s="249"/>
      <c r="P529" s="249"/>
      <c r="Q529" s="249"/>
      <c r="R529" s="249"/>
      <c r="S529" s="249"/>
      <c r="T529" s="250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1" t="s">
        <v>153</v>
      </c>
      <c r="AU529" s="251" t="s">
        <v>151</v>
      </c>
      <c r="AV529" s="14" t="s">
        <v>151</v>
      </c>
      <c r="AW529" s="14" t="s">
        <v>31</v>
      </c>
      <c r="AX529" s="14" t="s">
        <v>83</v>
      </c>
      <c r="AY529" s="251" t="s">
        <v>142</v>
      </c>
    </row>
    <row r="530" s="2" customFormat="1" ht="24.15" customHeight="1">
      <c r="A530" s="38"/>
      <c r="B530" s="39"/>
      <c r="C530" s="218" t="s">
        <v>460</v>
      </c>
      <c r="D530" s="218" t="s">
        <v>145</v>
      </c>
      <c r="E530" s="219" t="s">
        <v>654</v>
      </c>
      <c r="F530" s="220" t="s">
        <v>655</v>
      </c>
      <c r="G530" s="221" t="s">
        <v>281</v>
      </c>
      <c r="H530" s="222">
        <v>11.07</v>
      </c>
      <c r="I530" s="223"/>
      <c r="J530" s="222">
        <f>ROUND(I530*H530,2)</f>
        <v>0</v>
      </c>
      <c r="K530" s="220" t="s">
        <v>149</v>
      </c>
      <c r="L530" s="44"/>
      <c r="M530" s="224" t="s">
        <v>1</v>
      </c>
      <c r="N530" s="225" t="s">
        <v>41</v>
      </c>
      <c r="O530" s="91"/>
      <c r="P530" s="226">
        <f>O530*H530</f>
        <v>0</v>
      </c>
      <c r="Q530" s="226">
        <v>0</v>
      </c>
      <c r="R530" s="226">
        <f>Q530*H530</f>
        <v>0</v>
      </c>
      <c r="S530" s="226">
        <v>0</v>
      </c>
      <c r="T530" s="227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28" t="s">
        <v>210</v>
      </c>
      <c r="AT530" s="228" t="s">
        <v>145</v>
      </c>
      <c r="AU530" s="228" t="s">
        <v>151</v>
      </c>
      <c r="AY530" s="17" t="s">
        <v>142</v>
      </c>
      <c r="BE530" s="229">
        <f>IF(N530="základní",J530,0)</f>
        <v>0</v>
      </c>
      <c r="BF530" s="229">
        <f>IF(N530="snížená",J530,0)</f>
        <v>0</v>
      </c>
      <c r="BG530" s="229">
        <f>IF(N530="zákl. přenesená",J530,0)</f>
        <v>0</v>
      </c>
      <c r="BH530" s="229">
        <f>IF(N530="sníž. přenesená",J530,0)</f>
        <v>0</v>
      </c>
      <c r="BI530" s="229">
        <f>IF(N530="nulová",J530,0)</f>
        <v>0</v>
      </c>
      <c r="BJ530" s="17" t="s">
        <v>151</v>
      </c>
      <c r="BK530" s="229">
        <f>ROUND(I530*H530,2)</f>
        <v>0</v>
      </c>
      <c r="BL530" s="17" t="s">
        <v>210</v>
      </c>
      <c r="BM530" s="228" t="s">
        <v>656</v>
      </c>
    </row>
    <row r="531" s="12" customFormat="1" ht="22.8" customHeight="1">
      <c r="A531" s="12"/>
      <c r="B531" s="202"/>
      <c r="C531" s="203"/>
      <c r="D531" s="204" t="s">
        <v>74</v>
      </c>
      <c r="E531" s="216" t="s">
        <v>657</v>
      </c>
      <c r="F531" s="216" t="s">
        <v>658</v>
      </c>
      <c r="G531" s="203"/>
      <c r="H531" s="203"/>
      <c r="I531" s="206"/>
      <c r="J531" s="217">
        <f>BK531</f>
        <v>0</v>
      </c>
      <c r="K531" s="203"/>
      <c r="L531" s="208"/>
      <c r="M531" s="209"/>
      <c r="N531" s="210"/>
      <c r="O531" s="210"/>
      <c r="P531" s="211">
        <f>SUM(P532:P714)</f>
        <v>0</v>
      </c>
      <c r="Q531" s="210"/>
      <c r="R531" s="211">
        <f>SUM(R532:R714)</f>
        <v>29.733953500000002</v>
      </c>
      <c r="S531" s="210"/>
      <c r="T531" s="212">
        <f>SUM(T532:T714)</f>
        <v>0</v>
      </c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R531" s="213" t="s">
        <v>151</v>
      </c>
      <c r="AT531" s="214" t="s">
        <v>74</v>
      </c>
      <c r="AU531" s="214" t="s">
        <v>83</v>
      </c>
      <c r="AY531" s="213" t="s">
        <v>142</v>
      </c>
      <c r="BK531" s="215">
        <f>SUM(BK532:BK714)</f>
        <v>0</v>
      </c>
    </row>
    <row r="532" s="2" customFormat="1" ht="33" customHeight="1">
      <c r="A532" s="38"/>
      <c r="B532" s="39"/>
      <c r="C532" s="218" t="s">
        <v>659</v>
      </c>
      <c r="D532" s="218" t="s">
        <v>145</v>
      </c>
      <c r="E532" s="219" t="s">
        <v>660</v>
      </c>
      <c r="F532" s="220" t="s">
        <v>661</v>
      </c>
      <c r="G532" s="221" t="s">
        <v>169</v>
      </c>
      <c r="H532" s="222">
        <v>20.370000000000001</v>
      </c>
      <c r="I532" s="223"/>
      <c r="J532" s="222">
        <f>ROUND(I532*H532,2)</f>
        <v>0</v>
      </c>
      <c r="K532" s="220" t="s">
        <v>149</v>
      </c>
      <c r="L532" s="44"/>
      <c r="M532" s="224" t="s">
        <v>1</v>
      </c>
      <c r="N532" s="225" t="s">
        <v>41</v>
      </c>
      <c r="O532" s="91"/>
      <c r="P532" s="226">
        <f>O532*H532</f>
        <v>0</v>
      </c>
      <c r="Q532" s="226">
        <v>0.00189</v>
      </c>
      <c r="R532" s="226">
        <f>Q532*H532</f>
        <v>0.0384993</v>
      </c>
      <c r="S532" s="226">
        <v>0</v>
      </c>
      <c r="T532" s="227">
        <f>S532*H532</f>
        <v>0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228" t="s">
        <v>210</v>
      </c>
      <c r="AT532" s="228" t="s">
        <v>145</v>
      </c>
      <c r="AU532" s="228" t="s">
        <v>151</v>
      </c>
      <c r="AY532" s="17" t="s">
        <v>142</v>
      </c>
      <c r="BE532" s="229">
        <f>IF(N532="základní",J532,0)</f>
        <v>0</v>
      </c>
      <c r="BF532" s="229">
        <f>IF(N532="snížená",J532,0)</f>
        <v>0</v>
      </c>
      <c r="BG532" s="229">
        <f>IF(N532="zákl. přenesená",J532,0)</f>
        <v>0</v>
      </c>
      <c r="BH532" s="229">
        <f>IF(N532="sníž. přenesená",J532,0)</f>
        <v>0</v>
      </c>
      <c r="BI532" s="229">
        <f>IF(N532="nulová",J532,0)</f>
        <v>0</v>
      </c>
      <c r="BJ532" s="17" t="s">
        <v>151</v>
      </c>
      <c r="BK532" s="229">
        <f>ROUND(I532*H532,2)</f>
        <v>0</v>
      </c>
      <c r="BL532" s="17" t="s">
        <v>210</v>
      </c>
      <c r="BM532" s="228" t="s">
        <v>662</v>
      </c>
    </row>
    <row r="533" s="13" customFormat="1">
      <c r="A533" s="13"/>
      <c r="B533" s="230"/>
      <c r="C533" s="231"/>
      <c r="D533" s="232" t="s">
        <v>153</v>
      </c>
      <c r="E533" s="233" t="s">
        <v>1</v>
      </c>
      <c r="F533" s="234" t="s">
        <v>663</v>
      </c>
      <c r="G533" s="231"/>
      <c r="H533" s="233" t="s">
        <v>1</v>
      </c>
      <c r="I533" s="235"/>
      <c r="J533" s="231"/>
      <c r="K533" s="231"/>
      <c r="L533" s="236"/>
      <c r="M533" s="237"/>
      <c r="N533" s="238"/>
      <c r="O533" s="238"/>
      <c r="P533" s="238"/>
      <c r="Q533" s="238"/>
      <c r="R533" s="238"/>
      <c r="S533" s="238"/>
      <c r="T533" s="239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0" t="s">
        <v>153</v>
      </c>
      <c r="AU533" s="240" t="s">
        <v>151</v>
      </c>
      <c r="AV533" s="13" t="s">
        <v>83</v>
      </c>
      <c r="AW533" s="13" t="s">
        <v>31</v>
      </c>
      <c r="AX533" s="13" t="s">
        <v>75</v>
      </c>
      <c r="AY533" s="240" t="s">
        <v>142</v>
      </c>
    </row>
    <row r="534" s="13" customFormat="1">
      <c r="A534" s="13"/>
      <c r="B534" s="230"/>
      <c r="C534" s="231"/>
      <c r="D534" s="232" t="s">
        <v>153</v>
      </c>
      <c r="E534" s="233" t="s">
        <v>1</v>
      </c>
      <c r="F534" s="234" t="s">
        <v>664</v>
      </c>
      <c r="G534" s="231"/>
      <c r="H534" s="233" t="s">
        <v>1</v>
      </c>
      <c r="I534" s="235"/>
      <c r="J534" s="231"/>
      <c r="K534" s="231"/>
      <c r="L534" s="236"/>
      <c r="M534" s="237"/>
      <c r="N534" s="238"/>
      <c r="O534" s="238"/>
      <c r="P534" s="238"/>
      <c r="Q534" s="238"/>
      <c r="R534" s="238"/>
      <c r="S534" s="238"/>
      <c r="T534" s="239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0" t="s">
        <v>153</v>
      </c>
      <c r="AU534" s="240" t="s">
        <v>151</v>
      </c>
      <c r="AV534" s="13" t="s">
        <v>83</v>
      </c>
      <c r="AW534" s="13" t="s">
        <v>31</v>
      </c>
      <c r="AX534" s="13" t="s">
        <v>75</v>
      </c>
      <c r="AY534" s="240" t="s">
        <v>142</v>
      </c>
    </row>
    <row r="535" s="14" customFormat="1">
      <c r="A535" s="14"/>
      <c r="B535" s="241"/>
      <c r="C535" s="242"/>
      <c r="D535" s="232" t="s">
        <v>153</v>
      </c>
      <c r="E535" s="243" t="s">
        <v>1</v>
      </c>
      <c r="F535" s="244" t="s">
        <v>665</v>
      </c>
      <c r="G535" s="242"/>
      <c r="H535" s="245">
        <v>20.370000000000001</v>
      </c>
      <c r="I535" s="246"/>
      <c r="J535" s="242"/>
      <c r="K535" s="242"/>
      <c r="L535" s="247"/>
      <c r="M535" s="248"/>
      <c r="N535" s="249"/>
      <c r="O535" s="249"/>
      <c r="P535" s="249"/>
      <c r="Q535" s="249"/>
      <c r="R535" s="249"/>
      <c r="S535" s="249"/>
      <c r="T535" s="250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1" t="s">
        <v>153</v>
      </c>
      <c r="AU535" s="251" t="s">
        <v>151</v>
      </c>
      <c r="AV535" s="14" t="s">
        <v>151</v>
      </c>
      <c r="AW535" s="14" t="s">
        <v>31</v>
      </c>
      <c r="AX535" s="14" t="s">
        <v>83</v>
      </c>
      <c r="AY535" s="251" t="s">
        <v>142</v>
      </c>
    </row>
    <row r="536" s="2" customFormat="1" ht="16.5" customHeight="1">
      <c r="A536" s="38"/>
      <c r="B536" s="39"/>
      <c r="C536" s="218" t="s">
        <v>666</v>
      </c>
      <c r="D536" s="218" t="s">
        <v>145</v>
      </c>
      <c r="E536" s="219" t="s">
        <v>667</v>
      </c>
      <c r="F536" s="220" t="s">
        <v>668</v>
      </c>
      <c r="G536" s="221" t="s">
        <v>189</v>
      </c>
      <c r="H536" s="222">
        <v>180.30000000000001</v>
      </c>
      <c r="I536" s="223"/>
      <c r="J536" s="222">
        <f>ROUND(I536*H536,2)</f>
        <v>0</v>
      </c>
      <c r="K536" s="220" t="s">
        <v>1</v>
      </c>
      <c r="L536" s="44"/>
      <c r="M536" s="224" t="s">
        <v>1</v>
      </c>
      <c r="N536" s="225" t="s">
        <v>41</v>
      </c>
      <c r="O536" s="91"/>
      <c r="P536" s="226">
        <f>O536*H536</f>
        <v>0</v>
      </c>
      <c r="Q536" s="226">
        <v>0</v>
      </c>
      <c r="R536" s="226">
        <f>Q536*H536</f>
        <v>0</v>
      </c>
      <c r="S536" s="226">
        <v>0</v>
      </c>
      <c r="T536" s="227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28" t="s">
        <v>210</v>
      </c>
      <c r="AT536" s="228" t="s">
        <v>145</v>
      </c>
      <c r="AU536" s="228" t="s">
        <v>151</v>
      </c>
      <c r="AY536" s="17" t="s">
        <v>142</v>
      </c>
      <c r="BE536" s="229">
        <f>IF(N536="základní",J536,0)</f>
        <v>0</v>
      </c>
      <c r="BF536" s="229">
        <f>IF(N536="snížená",J536,0)</f>
        <v>0</v>
      </c>
      <c r="BG536" s="229">
        <f>IF(N536="zákl. přenesená",J536,0)</f>
        <v>0</v>
      </c>
      <c r="BH536" s="229">
        <f>IF(N536="sníž. přenesená",J536,0)</f>
        <v>0</v>
      </c>
      <c r="BI536" s="229">
        <f>IF(N536="nulová",J536,0)</f>
        <v>0</v>
      </c>
      <c r="BJ536" s="17" t="s">
        <v>151</v>
      </c>
      <c r="BK536" s="229">
        <f>ROUND(I536*H536,2)</f>
        <v>0</v>
      </c>
      <c r="BL536" s="17" t="s">
        <v>210</v>
      </c>
      <c r="BM536" s="228" t="s">
        <v>669</v>
      </c>
    </row>
    <row r="537" s="13" customFormat="1">
      <c r="A537" s="13"/>
      <c r="B537" s="230"/>
      <c r="C537" s="231"/>
      <c r="D537" s="232" t="s">
        <v>153</v>
      </c>
      <c r="E537" s="233" t="s">
        <v>1</v>
      </c>
      <c r="F537" s="234" t="s">
        <v>670</v>
      </c>
      <c r="G537" s="231"/>
      <c r="H537" s="233" t="s">
        <v>1</v>
      </c>
      <c r="I537" s="235"/>
      <c r="J537" s="231"/>
      <c r="K537" s="231"/>
      <c r="L537" s="236"/>
      <c r="M537" s="237"/>
      <c r="N537" s="238"/>
      <c r="O537" s="238"/>
      <c r="P537" s="238"/>
      <c r="Q537" s="238"/>
      <c r="R537" s="238"/>
      <c r="S537" s="238"/>
      <c r="T537" s="239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0" t="s">
        <v>153</v>
      </c>
      <c r="AU537" s="240" t="s">
        <v>151</v>
      </c>
      <c r="AV537" s="13" t="s">
        <v>83</v>
      </c>
      <c r="AW537" s="13" t="s">
        <v>31</v>
      </c>
      <c r="AX537" s="13" t="s">
        <v>75</v>
      </c>
      <c r="AY537" s="240" t="s">
        <v>142</v>
      </c>
    </row>
    <row r="538" s="14" customFormat="1">
      <c r="A538" s="14"/>
      <c r="B538" s="241"/>
      <c r="C538" s="242"/>
      <c r="D538" s="232" t="s">
        <v>153</v>
      </c>
      <c r="E538" s="243" t="s">
        <v>1</v>
      </c>
      <c r="F538" s="244" t="s">
        <v>671</v>
      </c>
      <c r="G538" s="242"/>
      <c r="H538" s="245">
        <v>180.30000000000001</v>
      </c>
      <c r="I538" s="246"/>
      <c r="J538" s="242"/>
      <c r="K538" s="242"/>
      <c r="L538" s="247"/>
      <c r="M538" s="248"/>
      <c r="N538" s="249"/>
      <c r="O538" s="249"/>
      <c r="P538" s="249"/>
      <c r="Q538" s="249"/>
      <c r="R538" s="249"/>
      <c r="S538" s="249"/>
      <c r="T538" s="250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1" t="s">
        <v>153</v>
      </c>
      <c r="AU538" s="251" t="s">
        <v>151</v>
      </c>
      <c r="AV538" s="14" t="s">
        <v>151</v>
      </c>
      <c r="AW538" s="14" t="s">
        <v>31</v>
      </c>
      <c r="AX538" s="14" t="s">
        <v>83</v>
      </c>
      <c r="AY538" s="251" t="s">
        <v>142</v>
      </c>
    </row>
    <row r="539" s="2" customFormat="1" ht="24.15" customHeight="1">
      <c r="A539" s="38"/>
      <c r="B539" s="39"/>
      <c r="C539" s="218" t="s">
        <v>672</v>
      </c>
      <c r="D539" s="218" t="s">
        <v>145</v>
      </c>
      <c r="E539" s="219" t="s">
        <v>673</v>
      </c>
      <c r="F539" s="220" t="s">
        <v>674</v>
      </c>
      <c r="G539" s="221" t="s">
        <v>303</v>
      </c>
      <c r="H539" s="222">
        <v>415</v>
      </c>
      <c r="I539" s="223"/>
      <c r="J539" s="222">
        <f>ROUND(I539*H539,2)</f>
        <v>0</v>
      </c>
      <c r="K539" s="220" t="s">
        <v>1</v>
      </c>
      <c r="L539" s="44"/>
      <c r="M539" s="224" t="s">
        <v>1</v>
      </c>
      <c r="N539" s="225" t="s">
        <v>41</v>
      </c>
      <c r="O539" s="91"/>
      <c r="P539" s="226">
        <f>O539*H539</f>
        <v>0</v>
      </c>
      <c r="Q539" s="226">
        <v>0.0026700000000000001</v>
      </c>
      <c r="R539" s="226">
        <f>Q539*H539</f>
        <v>1.10805</v>
      </c>
      <c r="S539" s="226">
        <v>0</v>
      </c>
      <c r="T539" s="227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228" t="s">
        <v>210</v>
      </c>
      <c r="AT539" s="228" t="s">
        <v>145</v>
      </c>
      <c r="AU539" s="228" t="s">
        <v>151</v>
      </c>
      <c r="AY539" s="17" t="s">
        <v>142</v>
      </c>
      <c r="BE539" s="229">
        <f>IF(N539="základní",J539,0)</f>
        <v>0</v>
      </c>
      <c r="BF539" s="229">
        <f>IF(N539="snížená",J539,0)</f>
        <v>0</v>
      </c>
      <c r="BG539" s="229">
        <f>IF(N539="zákl. přenesená",J539,0)</f>
        <v>0</v>
      </c>
      <c r="BH539" s="229">
        <f>IF(N539="sníž. přenesená",J539,0)</f>
        <v>0</v>
      </c>
      <c r="BI539" s="229">
        <f>IF(N539="nulová",J539,0)</f>
        <v>0</v>
      </c>
      <c r="BJ539" s="17" t="s">
        <v>151</v>
      </c>
      <c r="BK539" s="229">
        <f>ROUND(I539*H539,2)</f>
        <v>0</v>
      </c>
      <c r="BL539" s="17" t="s">
        <v>210</v>
      </c>
      <c r="BM539" s="228" t="s">
        <v>675</v>
      </c>
    </row>
    <row r="540" s="13" customFormat="1">
      <c r="A540" s="13"/>
      <c r="B540" s="230"/>
      <c r="C540" s="231"/>
      <c r="D540" s="232" t="s">
        <v>153</v>
      </c>
      <c r="E540" s="233" t="s">
        <v>1</v>
      </c>
      <c r="F540" s="234" t="s">
        <v>414</v>
      </c>
      <c r="G540" s="231"/>
      <c r="H540" s="233" t="s">
        <v>1</v>
      </c>
      <c r="I540" s="235"/>
      <c r="J540" s="231"/>
      <c r="K540" s="231"/>
      <c r="L540" s="236"/>
      <c r="M540" s="237"/>
      <c r="N540" s="238"/>
      <c r="O540" s="238"/>
      <c r="P540" s="238"/>
      <c r="Q540" s="238"/>
      <c r="R540" s="238"/>
      <c r="S540" s="238"/>
      <c r="T540" s="239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0" t="s">
        <v>153</v>
      </c>
      <c r="AU540" s="240" t="s">
        <v>151</v>
      </c>
      <c r="AV540" s="13" t="s">
        <v>83</v>
      </c>
      <c r="AW540" s="13" t="s">
        <v>31</v>
      </c>
      <c r="AX540" s="13" t="s">
        <v>75</v>
      </c>
      <c r="AY540" s="240" t="s">
        <v>142</v>
      </c>
    </row>
    <row r="541" s="14" customFormat="1">
      <c r="A541" s="14"/>
      <c r="B541" s="241"/>
      <c r="C541" s="242"/>
      <c r="D541" s="232" t="s">
        <v>153</v>
      </c>
      <c r="E541" s="243" t="s">
        <v>1</v>
      </c>
      <c r="F541" s="244" t="s">
        <v>676</v>
      </c>
      <c r="G541" s="242"/>
      <c r="H541" s="245">
        <v>188</v>
      </c>
      <c r="I541" s="246"/>
      <c r="J541" s="242"/>
      <c r="K541" s="242"/>
      <c r="L541" s="247"/>
      <c r="M541" s="248"/>
      <c r="N541" s="249"/>
      <c r="O541" s="249"/>
      <c r="P541" s="249"/>
      <c r="Q541" s="249"/>
      <c r="R541" s="249"/>
      <c r="S541" s="249"/>
      <c r="T541" s="250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1" t="s">
        <v>153</v>
      </c>
      <c r="AU541" s="251" t="s">
        <v>151</v>
      </c>
      <c r="AV541" s="14" t="s">
        <v>151</v>
      </c>
      <c r="AW541" s="14" t="s">
        <v>31</v>
      </c>
      <c r="AX541" s="14" t="s">
        <v>75</v>
      </c>
      <c r="AY541" s="251" t="s">
        <v>142</v>
      </c>
    </row>
    <row r="542" s="13" customFormat="1">
      <c r="A542" s="13"/>
      <c r="B542" s="230"/>
      <c r="C542" s="231"/>
      <c r="D542" s="232" t="s">
        <v>153</v>
      </c>
      <c r="E542" s="233" t="s">
        <v>1</v>
      </c>
      <c r="F542" s="234" t="s">
        <v>416</v>
      </c>
      <c r="G542" s="231"/>
      <c r="H542" s="233" t="s">
        <v>1</v>
      </c>
      <c r="I542" s="235"/>
      <c r="J542" s="231"/>
      <c r="K542" s="231"/>
      <c r="L542" s="236"/>
      <c r="M542" s="237"/>
      <c r="N542" s="238"/>
      <c r="O542" s="238"/>
      <c r="P542" s="238"/>
      <c r="Q542" s="238"/>
      <c r="R542" s="238"/>
      <c r="S542" s="238"/>
      <c r="T542" s="239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0" t="s">
        <v>153</v>
      </c>
      <c r="AU542" s="240" t="s">
        <v>151</v>
      </c>
      <c r="AV542" s="13" t="s">
        <v>83</v>
      </c>
      <c r="AW542" s="13" t="s">
        <v>31</v>
      </c>
      <c r="AX542" s="13" t="s">
        <v>75</v>
      </c>
      <c r="AY542" s="240" t="s">
        <v>142</v>
      </c>
    </row>
    <row r="543" s="14" customFormat="1">
      <c r="A543" s="14"/>
      <c r="B543" s="241"/>
      <c r="C543" s="242"/>
      <c r="D543" s="232" t="s">
        <v>153</v>
      </c>
      <c r="E543" s="243" t="s">
        <v>1</v>
      </c>
      <c r="F543" s="244" t="s">
        <v>677</v>
      </c>
      <c r="G543" s="242"/>
      <c r="H543" s="245">
        <v>68</v>
      </c>
      <c r="I543" s="246"/>
      <c r="J543" s="242"/>
      <c r="K543" s="242"/>
      <c r="L543" s="247"/>
      <c r="M543" s="248"/>
      <c r="N543" s="249"/>
      <c r="O543" s="249"/>
      <c r="P543" s="249"/>
      <c r="Q543" s="249"/>
      <c r="R543" s="249"/>
      <c r="S543" s="249"/>
      <c r="T543" s="250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1" t="s">
        <v>153</v>
      </c>
      <c r="AU543" s="251" t="s">
        <v>151</v>
      </c>
      <c r="AV543" s="14" t="s">
        <v>151</v>
      </c>
      <c r="AW543" s="14" t="s">
        <v>31</v>
      </c>
      <c r="AX543" s="14" t="s">
        <v>75</v>
      </c>
      <c r="AY543" s="251" t="s">
        <v>142</v>
      </c>
    </row>
    <row r="544" s="13" customFormat="1">
      <c r="A544" s="13"/>
      <c r="B544" s="230"/>
      <c r="C544" s="231"/>
      <c r="D544" s="232" t="s">
        <v>153</v>
      </c>
      <c r="E544" s="233" t="s">
        <v>1</v>
      </c>
      <c r="F544" s="234" t="s">
        <v>360</v>
      </c>
      <c r="G544" s="231"/>
      <c r="H544" s="233" t="s">
        <v>1</v>
      </c>
      <c r="I544" s="235"/>
      <c r="J544" s="231"/>
      <c r="K544" s="231"/>
      <c r="L544" s="236"/>
      <c r="M544" s="237"/>
      <c r="N544" s="238"/>
      <c r="O544" s="238"/>
      <c r="P544" s="238"/>
      <c r="Q544" s="238"/>
      <c r="R544" s="238"/>
      <c r="S544" s="238"/>
      <c r="T544" s="239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0" t="s">
        <v>153</v>
      </c>
      <c r="AU544" s="240" t="s">
        <v>151</v>
      </c>
      <c r="AV544" s="13" t="s">
        <v>83</v>
      </c>
      <c r="AW544" s="13" t="s">
        <v>31</v>
      </c>
      <c r="AX544" s="13" t="s">
        <v>75</v>
      </c>
      <c r="AY544" s="240" t="s">
        <v>142</v>
      </c>
    </row>
    <row r="545" s="14" customFormat="1">
      <c r="A545" s="14"/>
      <c r="B545" s="241"/>
      <c r="C545" s="242"/>
      <c r="D545" s="232" t="s">
        <v>153</v>
      </c>
      <c r="E545" s="243" t="s">
        <v>1</v>
      </c>
      <c r="F545" s="244" t="s">
        <v>678</v>
      </c>
      <c r="G545" s="242"/>
      <c r="H545" s="245">
        <v>107</v>
      </c>
      <c r="I545" s="246"/>
      <c r="J545" s="242"/>
      <c r="K545" s="242"/>
      <c r="L545" s="247"/>
      <c r="M545" s="248"/>
      <c r="N545" s="249"/>
      <c r="O545" s="249"/>
      <c r="P545" s="249"/>
      <c r="Q545" s="249"/>
      <c r="R545" s="249"/>
      <c r="S545" s="249"/>
      <c r="T545" s="250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1" t="s">
        <v>153</v>
      </c>
      <c r="AU545" s="251" t="s">
        <v>151</v>
      </c>
      <c r="AV545" s="14" t="s">
        <v>151</v>
      </c>
      <c r="AW545" s="14" t="s">
        <v>31</v>
      </c>
      <c r="AX545" s="14" t="s">
        <v>75</v>
      </c>
      <c r="AY545" s="251" t="s">
        <v>142</v>
      </c>
    </row>
    <row r="546" s="13" customFormat="1">
      <c r="A546" s="13"/>
      <c r="B546" s="230"/>
      <c r="C546" s="231"/>
      <c r="D546" s="232" t="s">
        <v>153</v>
      </c>
      <c r="E546" s="233" t="s">
        <v>1</v>
      </c>
      <c r="F546" s="234" t="s">
        <v>679</v>
      </c>
      <c r="G546" s="231"/>
      <c r="H546" s="233" t="s">
        <v>1</v>
      </c>
      <c r="I546" s="235"/>
      <c r="J546" s="231"/>
      <c r="K546" s="231"/>
      <c r="L546" s="236"/>
      <c r="M546" s="237"/>
      <c r="N546" s="238"/>
      <c r="O546" s="238"/>
      <c r="P546" s="238"/>
      <c r="Q546" s="238"/>
      <c r="R546" s="238"/>
      <c r="S546" s="238"/>
      <c r="T546" s="239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0" t="s">
        <v>153</v>
      </c>
      <c r="AU546" s="240" t="s">
        <v>151</v>
      </c>
      <c r="AV546" s="13" t="s">
        <v>83</v>
      </c>
      <c r="AW546" s="13" t="s">
        <v>31</v>
      </c>
      <c r="AX546" s="13" t="s">
        <v>75</v>
      </c>
      <c r="AY546" s="240" t="s">
        <v>142</v>
      </c>
    </row>
    <row r="547" s="14" customFormat="1">
      <c r="A547" s="14"/>
      <c r="B547" s="241"/>
      <c r="C547" s="242"/>
      <c r="D547" s="232" t="s">
        <v>153</v>
      </c>
      <c r="E547" s="243" t="s">
        <v>1</v>
      </c>
      <c r="F547" s="244" t="s">
        <v>680</v>
      </c>
      <c r="G547" s="242"/>
      <c r="H547" s="245">
        <v>52</v>
      </c>
      <c r="I547" s="246"/>
      <c r="J547" s="242"/>
      <c r="K547" s="242"/>
      <c r="L547" s="247"/>
      <c r="M547" s="248"/>
      <c r="N547" s="249"/>
      <c r="O547" s="249"/>
      <c r="P547" s="249"/>
      <c r="Q547" s="249"/>
      <c r="R547" s="249"/>
      <c r="S547" s="249"/>
      <c r="T547" s="250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1" t="s">
        <v>153</v>
      </c>
      <c r="AU547" s="251" t="s">
        <v>151</v>
      </c>
      <c r="AV547" s="14" t="s">
        <v>151</v>
      </c>
      <c r="AW547" s="14" t="s">
        <v>31</v>
      </c>
      <c r="AX547" s="14" t="s">
        <v>75</v>
      </c>
      <c r="AY547" s="251" t="s">
        <v>142</v>
      </c>
    </row>
    <row r="548" s="15" customFormat="1">
      <c r="A548" s="15"/>
      <c r="B548" s="252"/>
      <c r="C548" s="253"/>
      <c r="D548" s="232" t="s">
        <v>153</v>
      </c>
      <c r="E548" s="254" t="s">
        <v>1</v>
      </c>
      <c r="F548" s="255" t="s">
        <v>166</v>
      </c>
      <c r="G548" s="253"/>
      <c r="H548" s="256">
        <v>415</v>
      </c>
      <c r="I548" s="257"/>
      <c r="J548" s="253"/>
      <c r="K548" s="253"/>
      <c r="L548" s="258"/>
      <c r="M548" s="259"/>
      <c r="N548" s="260"/>
      <c r="O548" s="260"/>
      <c r="P548" s="260"/>
      <c r="Q548" s="260"/>
      <c r="R548" s="260"/>
      <c r="S548" s="260"/>
      <c r="T548" s="261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62" t="s">
        <v>153</v>
      </c>
      <c r="AU548" s="262" t="s">
        <v>151</v>
      </c>
      <c r="AV548" s="15" t="s">
        <v>150</v>
      </c>
      <c r="AW548" s="15" t="s">
        <v>31</v>
      </c>
      <c r="AX548" s="15" t="s">
        <v>83</v>
      </c>
      <c r="AY548" s="262" t="s">
        <v>142</v>
      </c>
    </row>
    <row r="549" s="2" customFormat="1" ht="16.5" customHeight="1">
      <c r="A549" s="38"/>
      <c r="B549" s="39"/>
      <c r="C549" s="218" t="s">
        <v>681</v>
      </c>
      <c r="D549" s="218" t="s">
        <v>145</v>
      </c>
      <c r="E549" s="219" t="s">
        <v>682</v>
      </c>
      <c r="F549" s="220" t="s">
        <v>683</v>
      </c>
      <c r="G549" s="221" t="s">
        <v>303</v>
      </c>
      <c r="H549" s="222">
        <v>850</v>
      </c>
      <c r="I549" s="223"/>
      <c r="J549" s="222">
        <f>ROUND(I549*H549,2)</f>
        <v>0</v>
      </c>
      <c r="K549" s="220" t="s">
        <v>1</v>
      </c>
      <c r="L549" s="44"/>
      <c r="M549" s="224" t="s">
        <v>1</v>
      </c>
      <c r="N549" s="225" t="s">
        <v>41</v>
      </c>
      <c r="O549" s="91"/>
      <c r="P549" s="226">
        <f>O549*H549</f>
        <v>0</v>
      </c>
      <c r="Q549" s="226">
        <v>0</v>
      </c>
      <c r="R549" s="226">
        <f>Q549*H549</f>
        <v>0</v>
      </c>
      <c r="S549" s="226">
        <v>0</v>
      </c>
      <c r="T549" s="227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28" t="s">
        <v>210</v>
      </c>
      <c r="AT549" s="228" t="s">
        <v>145</v>
      </c>
      <c r="AU549" s="228" t="s">
        <v>151</v>
      </c>
      <c r="AY549" s="17" t="s">
        <v>142</v>
      </c>
      <c r="BE549" s="229">
        <f>IF(N549="základní",J549,0)</f>
        <v>0</v>
      </c>
      <c r="BF549" s="229">
        <f>IF(N549="snížená",J549,0)</f>
        <v>0</v>
      </c>
      <c r="BG549" s="229">
        <f>IF(N549="zákl. přenesená",J549,0)</f>
        <v>0</v>
      </c>
      <c r="BH549" s="229">
        <f>IF(N549="sníž. přenesená",J549,0)</f>
        <v>0</v>
      </c>
      <c r="BI549" s="229">
        <f>IF(N549="nulová",J549,0)</f>
        <v>0</v>
      </c>
      <c r="BJ549" s="17" t="s">
        <v>151</v>
      </c>
      <c r="BK549" s="229">
        <f>ROUND(I549*H549,2)</f>
        <v>0</v>
      </c>
      <c r="BL549" s="17" t="s">
        <v>210</v>
      </c>
      <c r="BM549" s="228" t="s">
        <v>684</v>
      </c>
    </row>
    <row r="550" s="2" customFormat="1">
      <c r="A550" s="38"/>
      <c r="B550" s="39"/>
      <c r="C550" s="40"/>
      <c r="D550" s="232" t="s">
        <v>200</v>
      </c>
      <c r="E550" s="40"/>
      <c r="F550" s="263" t="s">
        <v>685</v>
      </c>
      <c r="G550" s="40"/>
      <c r="H550" s="40"/>
      <c r="I550" s="264"/>
      <c r="J550" s="40"/>
      <c r="K550" s="40"/>
      <c r="L550" s="44"/>
      <c r="M550" s="265"/>
      <c r="N550" s="266"/>
      <c r="O550" s="91"/>
      <c r="P550" s="91"/>
      <c r="Q550" s="91"/>
      <c r="R550" s="91"/>
      <c r="S550" s="91"/>
      <c r="T550" s="92"/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T550" s="17" t="s">
        <v>200</v>
      </c>
      <c r="AU550" s="17" t="s">
        <v>151</v>
      </c>
    </row>
    <row r="551" s="13" customFormat="1">
      <c r="A551" s="13"/>
      <c r="B551" s="230"/>
      <c r="C551" s="231"/>
      <c r="D551" s="232" t="s">
        <v>153</v>
      </c>
      <c r="E551" s="233" t="s">
        <v>1</v>
      </c>
      <c r="F551" s="234" t="s">
        <v>686</v>
      </c>
      <c r="G551" s="231"/>
      <c r="H551" s="233" t="s">
        <v>1</v>
      </c>
      <c r="I551" s="235"/>
      <c r="J551" s="231"/>
      <c r="K551" s="231"/>
      <c r="L551" s="236"/>
      <c r="M551" s="237"/>
      <c r="N551" s="238"/>
      <c r="O551" s="238"/>
      <c r="P551" s="238"/>
      <c r="Q551" s="238"/>
      <c r="R551" s="238"/>
      <c r="S551" s="238"/>
      <c r="T551" s="239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0" t="s">
        <v>153</v>
      </c>
      <c r="AU551" s="240" t="s">
        <v>151</v>
      </c>
      <c r="AV551" s="13" t="s">
        <v>83</v>
      </c>
      <c r="AW551" s="13" t="s">
        <v>31</v>
      </c>
      <c r="AX551" s="13" t="s">
        <v>75</v>
      </c>
      <c r="AY551" s="240" t="s">
        <v>142</v>
      </c>
    </row>
    <row r="552" s="13" customFormat="1">
      <c r="A552" s="13"/>
      <c r="B552" s="230"/>
      <c r="C552" s="231"/>
      <c r="D552" s="232" t="s">
        <v>153</v>
      </c>
      <c r="E552" s="233" t="s">
        <v>1</v>
      </c>
      <c r="F552" s="234" t="s">
        <v>687</v>
      </c>
      <c r="G552" s="231"/>
      <c r="H552" s="233" t="s">
        <v>1</v>
      </c>
      <c r="I552" s="235"/>
      <c r="J552" s="231"/>
      <c r="K552" s="231"/>
      <c r="L552" s="236"/>
      <c r="M552" s="237"/>
      <c r="N552" s="238"/>
      <c r="O552" s="238"/>
      <c r="P552" s="238"/>
      <c r="Q552" s="238"/>
      <c r="R552" s="238"/>
      <c r="S552" s="238"/>
      <c r="T552" s="239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0" t="s">
        <v>153</v>
      </c>
      <c r="AU552" s="240" t="s">
        <v>151</v>
      </c>
      <c r="AV552" s="13" t="s">
        <v>83</v>
      </c>
      <c r="AW552" s="13" t="s">
        <v>31</v>
      </c>
      <c r="AX552" s="13" t="s">
        <v>75</v>
      </c>
      <c r="AY552" s="240" t="s">
        <v>142</v>
      </c>
    </row>
    <row r="553" s="14" customFormat="1">
      <c r="A553" s="14"/>
      <c r="B553" s="241"/>
      <c r="C553" s="242"/>
      <c r="D553" s="232" t="s">
        <v>153</v>
      </c>
      <c r="E553" s="243" t="s">
        <v>1</v>
      </c>
      <c r="F553" s="244" t="s">
        <v>688</v>
      </c>
      <c r="G553" s="242"/>
      <c r="H553" s="245">
        <v>850</v>
      </c>
      <c r="I553" s="246"/>
      <c r="J553" s="242"/>
      <c r="K553" s="242"/>
      <c r="L553" s="247"/>
      <c r="M553" s="248"/>
      <c r="N553" s="249"/>
      <c r="O553" s="249"/>
      <c r="P553" s="249"/>
      <c r="Q553" s="249"/>
      <c r="R553" s="249"/>
      <c r="S553" s="249"/>
      <c r="T553" s="250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1" t="s">
        <v>153</v>
      </c>
      <c r="AU553" s="251" t="s">
        <v>151</v>
      </c>
      <c r="AV553" s="14" t="s">
        <v>151</v>
      </c>
      <c r="AW553" s="14" t="s">
        <v>31</v>
      </c>
      <c r="AX553" s="14" t="s">
        <v>83</v>
      </c>
      <c r="AY553" s="251" t="s">
        <v>142</v>
      </c>
    </row>
    <row r="554" s="2" customFormat="1" ht="33" customHeight="1">
      <c r="A554" s="38"/>
      <c r="B554" s="39"/>
      <c r="C554" s="218" t="s">
        <v>689</v>
      </c>
      <c r="D554" s="218" t="s">
        <v>145</v>
      </c>
      <c r="E554" s="219" t="s">
        <v>690</v>
      </c>
      <c r="F554" s="220" t="s">
        <v>691</v>
      </c>
      <c r="G554" s="221" t="s">
        <v>189</v>
      </c>
      <c r="H554" s="222">
        <v>842</v>
      </c>
      <c r="I554" s="223"/>
      <c r="J554" s="222">
        <f>ROUND(I554*H554,2)</f>
        <v>0</v>
      </c>
      <c r="K554" s="220" t="s">
        <v>149</v>
      </c>
      <c r="L554" s="44"/>
      <c r="M554" s="224" t="s">
        <v>1</v>
      </c>
      <c r="N554" s="225" t="s">
        <v>41</v>
      </c>
      <c r="O554" s="91"/>
      <c r="P554" s="226">
        <f>O554*H554</f>
        <v>0</v>
      </c>
      <c r="Q554" s="226">
        <v>0</v>
      </c>
      <c r="R554" s="226">
        <f>Q554*H554</f>
        <v>0</v>
      </c>
      <c r="S554" s="226">
        <v>0</v>
      </c>
      <c r="T554" s="227">
        <f>S554*H554</f>
        <v>0</v>
      </c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R554" s="228" t="s">
        <v>210</v>
      </c>
      <c r="AT554" s="228" t="s">
        <v>145</v>
      </c>
      <c r="AU554" s="228" t="s">
        <v>151</v>
      </c>
      <c r="AY554" s="17" t="s">
        <v>142</v>
      </c>
      <c r="BE554" s="229">
        <f>IF(N554="základní",J554,0)</f>
        <v>0</v>
      </c>
      <c r="BF554" s="229">
        <f>IF(N554="snížená",J554,0)</f>
        <v>0</v>
      </c>
      <c r="BG554" s="229">
        <f>IF(N554="zákl. přenesená",J554,0)</f>
        <v>0</v>
      </c>
      <c r="BH554" s="229">
        <f>IF(N554="sníž. přenesená",J554,0)</f>
        <v>0</v>
      </c>
      <c r="BI554" s="229">
        <f>IF(N554="nulová",J554,0)</f>
        <v>0</v>
      </c>
      <c r="BJ554" s="17" t="s">
        <v>151</v>
      </c>
      <c r="BK554" s="229">
        <f>ROUND(I554*H554,2)</f>
        <v>0</v>
      </c>
      <c r="BL554" s="17" t="s">
        <v>210</v>
      </c>
      <c r="BM554" s="228" t="s">
        <v>692</v>
      </c>
    </row>
    <row r="555" s="13" customFormat="1">
      <c r="A555" s="13"/>
      <c r="B555" s="230"/>
      <c r="C555" s="231"/>
      <c r="D555" s="232" t="s">
        <v>153</v>
      </c>
      <c r="E555" s="233" t="s">
        <v>1</v>
      </c>
      <c r="F555" s="234" t="s">
        <v>693</v>
      </c>
      <c r="G555" s="231"/>
      <c r="H555" s="233" t="s">
        <v>1</v>
      </c>
      <c r="I555" s="235"/>
      <c r="J555" s="231"/>
      <c r="K555" s="231"/>
      <c r="L555" s="236"/>
      <c r="M555" s="237"/>
      <c r="N555" s="238"/>
      <c r="O555" s="238"/>
      <c r="P555" s="238"/>
      <c r="Q555" s="238"/>
      <c r="R555" s="238"/>
      <c r="S555" s="238"/>
      <c r="T555" s="239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0" t="s">
        <v>153</v>
      </c>
      <c r="AU555" s="240" t="s">
        <v>151</v>
      </c>
      <c r="AV555" s="13" t="s">
        <v>83</v>
      </c>
      <c r="AW555" s="13" t="s">
        <v>31</v>
      </c>
      <c r="AX555" s="13" t="s">
        <v>75</v>
      </c>
      <c r="AY555" s="240" t="s">
        <v>142</v>
      </c>
    </row>
    <row r="556" s="14" customFormat="1">
      <c r="A556" s="14"/>
      <c r="B556" s="241"/>
      <c r="C556" s="242"/>
      <c r="D556" s="232" t="s">
        <v>153</v>
      </c>
      <c r="E556" s="243" t="s">
        <v>1</v>
      </c>
      <c r="F556" s="244" t="s">
        <v>694</v>
      </c>
      <c r="G556" s="242"/>
      <c r="H556" s="245">
        <v>789</v>
      </c>
      <c r="I556" s="246"/>
      <c r="J556" s="242"/>
      <c r="K556" s="242"/>
      <c r="L556" s="247"/>
      <c r="M556" s="248"/>
      <c r="N556" s="249"/>
      <c r="O556" s="249"/>
      <c r="P556" s="249"/>
      <c r="Q556" s="249"/>
      <c r="R556" s="249"/>
      <c r="S556" s="249"/>
      <c r="T556" s="250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1" t="s">
        <v>153</v>
      </c>
      <c r="AU556" s="251" t="s">
        <v>151</v>
      </c>
      <c r="AV556" s="14" t="s">
        <v>151</v>
      </c>
      <c r="AW556" s="14" t="s">
        <v>31</v>
      </c>
      <c r="AX556" s="14" t="s">
        <v>75</v>
      </c>
      <c r="AY556" s="251" t="s">
        <v>142</v>
      </c>
    </row>
    <row r="557" s="13" customFormat="1">
      <c r="A557" s="13"/>
      <c r="B557" s="230"/>
      <c r="C557" s="231"/>
      <c r="D557" s="232" t="s">
        <v>153</v>
      </c>
      <c r="E557" s="233" t="s">
        <v>1</v>
      </c>
      <c r="F557" s="234" t="s">
        <v>695</v>
      </c>
      <c r="G557" s="231"/>
      <c r="H557" s="233" t="s">
        <v>1</v>
      </c>
      <c r="I557" s="235"/>
      <c r="J557" s="231"/>
      <c r="K557" s="231"/>
      <c r="L557" s="236"/>
      <c r="M557" s="237"/>
      <c r="N557" s="238"/>
      <c r="O557" s="238"/>
      <c r="P557" s="238"/>
      <c r="Q557" s="238"/>
      <c r="R557" s="238"/>
      <c r="S557" s="238"/>
      <c r="T557" s="239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0" t="s">
        <v>153</v>
      </c>
      <c r="AU557" s="240" t="s">
        <v>151</v>
      </c>
      <c r="AV557" s="13" t="s">
        <v>83</v>
      </c>
      <c r="AW557" s="13" t="s">
        <v>31</v>
      </c>
      <c r="AX557" s="13" t="s">
        <v>75</v>
      </c>
      <c r="AY557" s="240" t="s">
        <v>142</v>
      </c>
    </row>
    <row r="558" s="14" customFormat="1">
      <c r="A558" s="14"/>
      <c r="B558" s="241"/>
      <c r="C558" s="242"/>
      <c r="D558" s="232" t="s">
        <v>153</v>
      </c>
      <c r="E558" s="243" t="s">
        <v>1</v>
      </c>
      <c r="F558" s="244" t="s">
        <v>696</v>
      </c>
      <c r="G558" s="242"/>
      <c r="H558" s="245">
        <v>53</v>
      </c>
      <c r="I558" s="246"/>
      <c r="J558" s="242"/>
      <c r="K558" s="242"/>
      <c r="L558" s="247"/>
      <c r="M558" s="248"/>
      <c r="N558" s="249"/>
      <c r="O558" s="249"/>
      <c r="P558" s="249"/>
      <c r="Q558" s="249"/>
      <c r="R558" s="249"/>
      <c r="S558" s="249"/>
      <c r="T558" s="250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1" t="s">
        <v>153</v>
      </c>
      <c r="AU558" s="251" t="s">
        <v>151</v>
      </c>
      <c r="AV558" s="14" t="s">
        <v>151</v>
      </c>
      <c r="AW558" s="14" t="s">
        <v>31</v>
      </c>
      <c r="AX558" s="14" t="s">
        <v>75</v>
      </c>
      <c r="AY558" s="251" t="s">
        <v>142</v>
      </c>
    </row>
    <row r="559" s="15" customFormat="1">
      <c r="A559" s="15"/>
      <c r="B559" s="252"/>
      <c r="C559" s="253"/>
      <c r="D559" s="232" t="s">
        <v>153</v>
      </c>
      <c r="E559" s="254" t="s">
        <v>1</v>
      </c>
      <c r="F559" s="255" t="s">
        <v>166</v>
      </c>
      <c r="G559" s="253"/>
      <c r="H559" s="256">
        <v>842</v>
      </c>
      <c r="I559" s="257"/>
      <c r="J559" s="253"/>
      <c r="K559" s="253"/>
      <c r="L559" s="258"/>
      <c r="M559" s="259"/>
      <c r="N559" s="260"/>
      <c r="O559" s="260"/>
      <c r="P559" s="260"/>
      <c r="Q559" s="260"/>
      <c r="R559" s="260"/>
      <c r="S559" s="260"/>
      <c r="T559" s="261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T559" s="262" t="s">
        <v>153</v>
      </c>
      <c r="AU559" s="262" t="s">
        <v>151</v>
      </c>
      <c r="AV559" s="15" t="s">
        <v>150</v>
      </c>
      <c r="AW559" s="15" t="s">
        <v>31</v>
      </c>
      <c r="AX559" s="15" t="s">
        <v>83</v>
      </c>
      <c r="AY559" s="262" t="s">
        <v>142</v>
      </c>
    </row>
    <row r="560" s="2" customFormat="1" ht="21.75" customHeight="1">
      <c r="A560" s="38"/>
      <c r="B560" s="39"/>
      <c r="C560" s="267" t="s">
        <v>697</v>
      </c>
      <c r="D560" s="267" t="s">
        <v>225</v>
      </c>
      <c r="E560" s="268" t="s">
        <v>698</v>
      </c>
      <c r="F560" s="269" t="s">
        <v>699</v>
      </c>
      <c r="G560" s="270" t="s">
        <v>169</v>
      </c>
      <c r="H560" s="271">
        <v>6.6699999999999999</v>
      </c>
      <c r="I560" s="272"/>
      <c r="J560" s="271">
        <f>ROUND(I560*H560,2)</f>
        <v>0</v>
      </c>
      <c r="K560" s="269" t="s">
        <v>149</v>
      </c>
      <c r="L560" s="273"/>
      <c r="M560" s="274" t="s">
        <v>1</v>
      </c>
      <c r="N560" s="275" t="s">
        <v>41</v>
      </c>
      <c r="O560" s="91"/>
      <c r="P560" s="226">
        <f>O560*H560</f>
        <v>0</v>
      </c>
      <c r="Q560" s="226">
        <v>0.55000000000000004</v>
      </c>
      <c r="R560" s="226">
        <f>Q560*H560</f>
        <v>3.6685000000000003</v>
      </c>
      <c r="S560" s="226">
        <v>0</v>
      </c>
      <c r="T560" s="227">
        <f>S560*H560</f>
        <v>0</v>
      </c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R560" s="228" t="s">
        <v>306</v>
      </c>
      <c r="AT560" s="228" t="s">
        <v>225</v>
      </c>
      <c r="AU560" s="228" t="s">
        <v>151</v>
      </c>
      <c r="AY560" s="17" t="s">
        <v>142</v>
      </c>
      <c r="BE560" s="229">
        <f>IF(N560="základní",J560,0)</f>
        <v>0</v>
      </c>
      <c r="BF560" s="229">
        <f>IF(N560="snížená",J560,0)</f>
        <v>0</v>
      </c>
      <c r="BG560" s="229">
        <f>IF(N560="zákl. přenesená",J560,0)</f>
        <v>0</v>
      </c>
      <c r="BH560" s="229">
        <f>IF(N560="sníž. přenesená",J560,0)</f>
        <v>0</v>
      </c>
      <c r="BI560" s="229">
        <f>IF(N560="nulová",J560,0)</f>
        <v>0</v>
      </c>
      <c r="BJ560" s="17" t="s">
        <v>151</v>
      </c>
      <c r="BK560" s="229">
        <f>ROUND(I560*H560,2)</f>
        <v>0</v>
      </c>
      <c r="BL560" s="17" t="s">
        <v>210</v>
      </c>
      <c r="BM560" s="228" t="s">
        <v>700</v>
      </c>
    </row>
    <row r="561" s="14" customFormat="1">
      <c r="A561" s="14"/>
      <c r="B561" s="241"/>
      <c r="C561" s="242"/>
      <c r="D561" s="232" t="s">
        <v>153</v>
      </c>
      <c r="E561" s="243" t="s">
        <v>1</v>
      </c>
      <c r="F561" s="244" t="s">
        <v>701</v>
      </c>
      <c r="G561" s="242"/>
      <c r="H561" s="245">
        <v>6.6699999999999999</v>
      </c>
      <c r="I561" s="246"/>
      <c r="J561" s="242"/>
      <c r="K561" s="242"/>
      <c r="L561" s="247"/>
      <c r="M561" s="248"/>
      <c r="N561" s="249"/>
      <c r="O561" s="249"/>
      <c r="P561" s="249"/>
      <c r="Q561" s="249"/>
      <c r="R561" s="249"/>
      <c r="S561" s="249"/>
      <c r="T561" s="250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1" t="s">
        <v>153</v>
      </c>
      <c r="AU561" s="251" t="s">
        <v>151</v>
      </c>
      <c r="AV561" s="14" t="s">
        <v>151</v>
      </c>
      <c r="AW561" s="14" t="s">
        <v>31</v>
      </c>
      <c r="AX561" s="14" t="s">
        <v>83</v>
      </c>
      <c r="AY561" s="251" t="s">
        <v>142</v>
      </c>
    </row>
    <row r="562" s="13" customFormat="1">
      <c r="A562" s="13"/>
      <c r="B562" s="230"/>
      <c r="C562" s="231"/>
      <c r="D562" s="232" t="s">
        <v>153</v>
      </c>
      <c r="E562" s="233" t="s">
        <v>1</v>
      </c>
      <c r="F562" s="234" t="s">
        <v>702</v>
      </c>
      <c r="G562" s="231"/>
      <c r="H562" s="233" t="s">
        <v>1</v>
      </c>
      <c r="I562" s="235"/>
      <c r="J562" s="231"/>
      <c r="K562" s="231"/>
      <c r="L562" s="236"/>
      <c r="M562" s="237"/>
      <c r="N562" s="238"/>
      <c r="O562" s="238"/>
      <c r="P562" s="238"/>
      <c r="Q562" s="238"/>
      <c r="R562" s="238"/>
      <c r="S562" s="238"/>
      <c r="T562" s="239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0" t="s">
        <v>153</v>
      </c>
      <c r="AU562" s="240" t="s">
        <v>151</v>
      </c>
      <c r="AV562" s="13" t="s">
        <v>83</v>
      </c>
      <c r="AW562" s="13" t="s">
        <v>31</v>
      </c>
      <c r="AX562" s="13" t="s">
        <v>75</v>
      </c>
      <c r="AY562" s="240" t="s">
        <v>142</v>
      </c>
    </row>
    <row r="563" s="2" customFormat="1" ht="33" customHeight="1">
      <c r="A563" s="38"/>
      <c r="B563" s="39"/>
      <c r="C563" s="218" t="s">
        <v>703</v>
      </c>
      <c r="D563" s="218" t="s">
        <v>145</v>
      </c>
      <c r="E563" s="219" t="s">
        <v>704</v>
      </c>
      <c r="F563" s="220" t="s">
        <v>705</v>
      </c>
      <c r="G563" s="221" t="s">
        <v>148</v>
      </c>
      <c r="H563" s="222">
        <v>34</v>
      </c>
      <c r="I563" s="223"/>
      <c r="J563" s="222">
        <f>ROUND(I563*H563,2)</f>
        <v>0</v>
      </c>
      <c r="K563" s="220" t="s">
        <v>149</v>
      </c>
      <c r="L563" s="44"/>
      <c r="M563" s="224" t="s">
        <v>1</v>
      </c>
      <c r="N563" s="225" t="s">
        <v>41</v>
      </c>
      <c r="O563" s="91"/>
      <c r="P563" s="226">
        <f>O563*H563</f>
        <v>0</v>
      </c>
      <c r="Q563" s="226">
        <v>0.01159</v>
      </c>
      <c r="R563" s="226">
        <f>Q563*H563</f>
        <v>0.39405999999999997</v>
      </c>
      <c r="S563" s="226">
        <v>0</v>
      </c>
      <c r="T563" s="227">
        <f>S563*H563</f>
        <v>0</v>
      </c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R563" s="228" t="s">
        <v>210</v>
      </c>
      <c r="AT563" s="228" t="s">
        <v>145</v>
      </c>
      <c r="AU563" s="228" t="s">
        <v>151</v>
      </c>
      <c r="AY563" s="17" t="s">
        <v>142</v>
      </c>
      <c r="BE563" s="229">
        <f>IF(N563="základní",J563,0)</f>
        <v>0</v>
      </c>
      <c r="BF563" s="229">
        <f>IF(N563="snížená",J563,0)</f>
        <v>0</v>
      </c>
      <c r="BG563" s="229">
        <f>IF(N563="zákl. přenesená",J563,0)</f>
        <v>0</v>
      </c>
      <c r="BH563" s="229">
        <f>IF(N563="sníž. přenesená",J563,0)</f>
        <v>0</v>
      </c>
      <c r="BI563" s="229">
        <f>IF(N563="nulová",J563,0)</f>
        <v>0</v>
      </c>
      <c r="BJ563" s="17" t="s">
        <v>151</v>
      </c>
      <c r="BK563" s="229">
        <f>ROUND(I563*H563,2)</f>
        <v>0</v>
      </c>
      <c r="BL563" s="17" t="s">
        <v>210</v>
      </c>
      <c r="BM563" s="228" t="s">
        <v>706</v>
      </c>
    </row>
    <row r="564" s="13" customFormat="1">
      <c r="A564" s="13"/>
      <c r="B564" s="230"/>
      <c r="C564" s="231"/>
      <c r="D564" s="232" t="s">
        <v>153</v>
      </c>
      <c r="E564" s="233" t="s">
        <v>1</v>
      </c>
      <c r="F564" s="234" t="s">
        <v>411</v>
      </c>
      <c r="G564" s="231"/>
      <c r="H564" s="233" t="s">
        <v>1</v>
      </c>
      <c r="I564" s="235"/>
      <c r="J564" s="231"/>
      <c r="K564" s="231"/>
      <c r="L564" s="236"/>
      <c r="M564" s="237"/>
      <c r="N564" s="238"/>
      <c r="O564" s="238"/>
      <c r="P564" s="238"/>
      <c r="Q564" s="238"/>
      <c r="R564" s="238"/>
      <c r="S564" s="238"/>
      <c r="T564" s="239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0" t="s">
        <v>153</v>
      </c>
      <c r="AU564" s="240" t="s">
        <v>151</v>
      </c>
      <c r="AV564" s="13" t="s">
        <v>83</v>
      </c>
      <c r="AW564" s="13" t="s">
        <v>31</v>
      </c>
      <c r="AX564" s="13" t="s">
        <v>75</v>
      </c>
      <c r="AY564" s="240" t="s">
        <v>142</v>
      </c>
    </row>
    <row r="565" s="13" customFormat="1">
      <c r="A565" s="13"/>
      <c r="B565" s="230"/>
      <c r="C565" s="231"/>
      <c r="D565" s="232" t="s">
        <v>153</v>
      </c>
      <c r="E565" s="233" t="s">
        <v>1</v>
      </c>
      <c r="F565" s="234" t="s">
        <v>416</v>
      </c>
      <c r="G565" s="231"/>
      <c r="H565" s="233" t="s">
        <v>1</v>
      </c>
      <c r="I565" s="235"/>
      <c r="J565" s="231"/>
      <c r="K565" s="231"/>
      <c r="L565" s="236"/>
      <c r="M565" s="237"/>
      <c r="N565" s="238"/>
      <c r="O565" s="238"/>
      <c r="P565" s="238"/>
      <c r="Q565" s="238"/>
      <c r="R565" s="238"/>
      <c r="S565" s="238"/>
      <c r="T565" s="239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0" t="s">
        <v>153</v>
      </c>
      <c r="AU565" s="240" t="s">
        <v>151</v>
      </c>
      <c r="AV565" s="13" t="s">
        <v>83</v>
      </c>
      <c r="AW565" s="13" t="s">
        <v>31</v>
      </c>
      <c r="AX565" s="13" t="s">
        <v>75</v>
      </c>
      <c r="AY565" s="240" t="s">
        <v>142</v>
      </c>
    </row>
    <row r="566" s="14" customFormat="1">
      <c r="A566" s="14"/>
      <c r="B566" s="241"/>
      <c r="C566" s="242"/>
      <c r="D566" s="232" t="s">
        <v>153</v>
      </c>
      <c r="E566" s="243" t="s">
        <v>1</v>
      </c>
      <c r="F566" s="244" t="s">
        <v>363</v>
      </c>
      <c r="G566" s="242"/>
      <c r="H566" s="245">
        <v>34</v>
      </c>
      <c r="I566" s="246"/>
      <c r="J566" s="242"/>
      <c r="K566" s="242"/>
      <c r="L566" s="247"/>
      <c r="M566" s="248"/>
      <c r="N566" s="249"/>
      <c r="O566" s="249"/>
      <c r="P566" s="249"/>
      <c r="Q566" s="249"/>
      <c r="R566" s="249"/>
      <c r="S566" s="249"/>
      <c r="T566" s="250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1" t="s">
        <v>153</v>
      </c>
      <c r="AU566" s="251" t="s">
        <v>151</v>
      </c>
      <c r="AV566" s="14" t="s">
        <v>151</v>
      </c>
      <c r="AW566" s="14" t="s">
        <v>31</v>
      </c>
      <c r="AX566" s="14" t="s">
        <v>83</v>
      </c>
      <c r="AY566" s="251" t="s">
        <v>142</v>
      </c>
    </row>
    <row r="567" s="2" customFormat="1" ht="33" customHeight="1">
      <c r="A567" s="38"/>
      <c r="B567" s="39"/>
      <c r="C567" s="218" t="s">
        <v>707</v>
      </c>
      <c r="D567" s="218" t="s">
        <v>145</v>
      </c>
      <c r="E567" s="219" t="s">
        <v>708</v>
      </c>
      <c r="F567" s="220" t="s">
        <v>709</v>
      </c>
      <c r="G567" s="221" t="s">
        <v>148</v>
      </c>
      <c r="H567" s="222">
        <v>838</v>
      </c>
      <c r="I567" s="223"/>
      <c r="J567" s="222">
        <f>ROUND(I567*H567,2)</f>
        <v>0</v>
      </c>
      <c r="K567" s="220" t="s">
        <v>149</v>
      </c>
      <c r="L567" s="44"/>
      <c r="M567" s="224" t="s">
        <v>1</v>
      </c>
      <c r="N567" s="225" t="s">
        <v>41</v>
      </c>
      <c r="O567" s="91"/>
      <c r="P567" s="226">
        <f>O567*H567</f>
        <v>0</v>
      </c>
      <c r="Q567" s="226">
        <v>0.01438</v>
      </c>
      <c r="R567" s="226">
        <f>Q567*H567</f>
        <v>12.05044</v>
      </c>
      <c r="S567" s="226">
        <v>0</v>
      </c>
      <c r="T567" s="227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228" t="s">
        <v>210</v>
      </c>
      <c r="AT567" s="228" t="s">
        <v>145</v>
      </c>
      <c r="AU567" s="228" t="s">
        <v>151</v>
      </c>
      <c r="AY567" s="17" t="s">
        <v>142</v>
      </c>
      <c r="BE567" s="229">
        <f>IF(N567="základní",J567,0)</f>
        <v>0</v>
      </c>
      <c r="BF567" s="229">
        <f>IF(N567="snížená",J567,0)</f>
        <v>0</v>
      </c>
      <c r="BG567" s="229">
        <f>IF(N567="zákl. přenesená",J567,0)</f>
        <v>0</v>
      </c>
      <c r="BH567" s="229">
        <f>IF(N567="sníž. přenesená",J567,0)</f>
        <v>0</v>
      </c>
      <c r="BI567" s="229">
        <f>IF(N567="nulová",J567,0)</f>
        <v>0</v>
      </c>
      <c r="BJ567" s="17" t="s">
        <v>151</v>
      </c>
      <c r="BK567" s="229">
        <f>ROUND(I567*H567,2)</f>
        <v>0</v>
      </c>
      <c r="BL567" s="17" t="s">
        <v>210</v>
      </c>
      <c r="BM567" s="228" t="s">
        <v>710</v>
      </c>
    </row>
    <row r="568" s="13" customFormat="1">
      <c r="A568" s="13"/>
      <c r="B568" s="230"/>
      <c r="C568" s="231"/>
      <c r="D568" s="232" t="s">
        <v>153</v>
      </c>
      <c r="E568" s="233" t="s">
        <v>1</v>
      </c>
      <c r="F568" s="234" t="s">
        <v>411</v>
      </c>
      <c r="G568" s="231"/>
      <c r="H568" s="233" t="s">
        <v>1</v>
      </c>
      <c r="I568" s="235"/>
      <c r="J568" s="231"/>
      <c r="K568" s="231"/>
      <c r="L568" s="236"/>
      <c r="M568" s="237"/>
      <c r="N568" s="238"/>
      <c r="O568" s="238"/>
      <c r="P568" s="238"/>
      <c r="Q568" s="238"/>
      <c r="R568" s="238"/>
      <c r="S568" s="238"/>
      <c r="T568" s="239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0" t="s">
        <v>153</v>
      </c>
      <c r="AU568" s="240" t="s">
        <v>151</v>
      </c>
      <c r="AV568" s="13" t="s">
        <v>83</v>
      </c>
      <c r="AW568" s="13" t="s">
        <v>31</v>
      </c>
      <c r="AX568" s="13" t="s">
        <v>75</v>
      </c>
      <c r="AY568" s="240" t="s">
        <v>142</v>
      </c>
    </row>
    <row r="569" s="13" customFormat="1">
      <c r="A569" s="13"/>
      <c r="B569" s="230"/>
      <c r="C569" s="231"/>
      <c r="D569" s="232" t="s">
        <v>153</v>
      </c>
      <c r="E569" s="233" t="s">
        <v>1</v>
      </c>
      <c r="F569" s="234" t="s">
        <v>412</v>
      </c>
      <c r="G569" s="231"/>
      <c r="H569" s="233" t="s">
        <v>1</v>
      </c>
      <c r="I569" s="235"/>
      <c r="J569" s="231"/>
      <c r="K569" s="231"/>
      <c r="L569" s="236"/>
      <c r="M569" s="237"/>
      <c r="N569" s="238"/>
      <c r="O569" s="238"/>
      <c r="P569" s="238"/>
      <c r="Q569" s="238"/>
      <c r="R569" s="238"/>
      <c r="S569" s="238"/>
      <c r="T569" s="239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0" t="s">
        <v>153</v>
      </c>
      <c r="AU569" s="240" t="s">
        <v>151</v>
      </c>
      <c r="AV569" s="13" t="s">
        <v>83</v>
      </c>
      <c r="AW569" s="13" t="s">
        <v>31</v>
      </c>
      <c r="AX569" s="13" t="s">
        <v>75</v>
      </c>
      <c r="AY569" s="240" t="s">
        <v>142</v>
      </c>
    </row>
    <row r="570" s="14" customFormat="1">
      <c r="A570" s="14"/>
      <c r="B570" s="241"/>
      <c r="C570" s="242"/>
      <c r="D570" s="232" t="s">
        <v>153</v>
      </c>
      <c r="E570" s="243" t="s">
        <v>1</v>
      </c>
      <c r="F570" s="244" t="s">
        <v>413</v>
      </c>
      <c r="G570" s="242"/>
      <c r="H570" s="245">
        <v>710</v>
      </c>
      <c r="I570" s="246"/>
      <c r="J570" s="242"/>
      <c r="K570" s="242"/>
      <c r="L570" s="247"/>
      <c r="M570" s="248"/>
      <c r="N570" s="249"/>
      <c r="O570" s="249"/>
      <c r="P570" s="249"/>
      <c r="Q570" s="249"/>
      <c r="R570" s="249"/>
      <c r="S570" s="249"/>
      <c r="T570" s="250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1" t="s">
        <v>153</v>
      </c>
      <c r="AU570" s="251" t="s">
        <v>151</v>
      </c>
      <c r="AV570" s="14" t="s">
        <v>151</v>
      </c>
      <c r="AW570" s="14" t="s">
        <v>31</v>
      </c>
      <c r="AX570" s="14" t="s">
        <v>75</v>
      </c>
      <c r="AY570" s="251" t="s">
        <v>142</v>
      </c>
    </row>
    <row r="571" s="13" customFormat="1">
      <c r="A571" s="13"/>
      <c r="B571" s="230"/>
      <c r="C571" s="231"/>
      <c r="D571" s="232" t="s">
        <v>153</v>
      </c>
      <c r="E571" s="233" t="s">
        <v>1</v>
      </c>
      <c r="F571" s="234" t="s">
        <v>414</v>
      </c>
      <c r="G571" s="231"/>
      <c r="H571" s="233" t="s">
        <v>1</v>
      </c>
      <c r="I571" s="235"/>
      <c r="J571" s="231"/>
      <c r="K571" s="231"/>
      <c r="L571" s="236"/>
      <c r="M571" s="237"/>
      <c r="N571" s="238"/>
      <c r="O571" s="238"/>
      <c r="P571" s="238"/>
      <c r="Q571" s="238"/>
      <c r="R571" s="238"/>
      <c r="S571" s="238"/>
      <c r="T571" s="239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0" t="s">
        <v>153</v>
      </c>
      <c r="AU571" s="240" t="s">
        <v>151</v>
      </c>
      <c r="AV571" s="13" t="s">
        <v>83</v>
      </c>
      <c r="AW571" s="13" t="s">
        <v>31</v>
      </c>
      <c r="AX571" s="13" t="s">
        <v>75</v>
      </c>
      <c r="AY571" s="240" t="s">
        <v>142</v>
      </c>
    </row>
    <row r="572" s="14" customFormat="1">
      <c r="A572" s="14"/>
      <c r="B572" s="241"/>
      <c r="C572" s="242"/>
      <c r="D572" s="232" t="s">
        <v>153</v>
      </c>
      <c r="E572" s="243" t="s">
        <v>1</v>
      </c>
      <c r="F572" s="244" t="s">
        <v>415</v>
      </c>
      <c r="G572" s="242"/>
      <c r="H572" s="245">
        <v>94</v>
      </c>
      <c r="I572" s="246"/>
      <c r="J572" s="242"/>
      <c r="K572" s="242"/>
      <c r="L572" s="247"/>
      <c r="M572" s="248"/>
      <c r="N572" s="249"/>
      <c r="O572" s="249"/>
      <c r="P572" s="249"/>
      <c r="Q572" s="249"/>
      <c r="R572" s="249"/>
      <c r="S572" s="249"/>
      <c r="T572" s="250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1" t="s">
        <v>153</v>
      </c>
      <c r="AU572" s="251" t="s">
        <v>151</v>
      </c>
      <c r="AV572" s="14" t="s">
        <v>151</v>
      </c>
      <c r="AW572" s="14" t="s">
        <v>31</v>
      </c>
      <c r="AX572" s="14" t="s">
        <v>75</v>
      </c>
      <c r="AY572" s="251" t="s">
        <v>142</v>
      </c>
    </row>
    <row r="573" s="13" customFormat="1">
      <c r="A573" s="13"/>
      <c r="B573" s="230"/>
      <c r="C573" s="231"/>
      <c r="D573" s="232" t="s">
        <v>153</v>
      </c>
      <c r="E573" s="233" t="s">
        <v>1</v>
      </c>
      <c r="F573" s="234" t="s">
        <v>416</v>
      </c>
      <c r="G573" s="231"/>
      <c r="H573" s="233" t="s">
        <v>1</v>
      </c>
      <c r="I573" s="235"/>
      <c r="J573" s="231"/>
      <c r="K573" s="231"/>
      <c r="L573" s="236"/>
      <c r="M573" s="237"/>
      <c r="N573" s="238"/>
      <c r="O573" s="238"/>
      <c r="P573" s="238"/>
      <c r="Q573" s="238"/>
      <c r="R573" s="238"/>
      <c r="S573" s="238"/>
      <c r="T573" s="239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0" t="s">
        <v>153</v>
      </c>
      <c r="AU573" s="240" t="s">
        <v>151</v>
      </c>
      <c r="AV573" s="13" t="s">
        <v>83</v>
      </c>
      <c r="AW573" s="13" t="s">
        <v>31</v>
      </c>
      <c r="AX573" s="13" t="s">
        <v>75</v>
      </c>
      <c r="AY573" s="240" t="s">
        <v>142</v>
      </c>
    </row>
    <row r="574" s="14" customFormat="1">
      <c r="A574" s="14"/>
      <c r="B574" s="241"/>
      <c r="C574" s="242"/>
      <c r="D574" s="232" t="s">
        <v>153</v>
      </c>
      <c r="E574" s="243" t="s">
        <v>1</v>
      </c>
      <c r="F574" s="244" t="s">
        <v>363</v>
      </c>
      <c r="G574" s="242"/>
      <c r="H574" s="245">
        <v>34</v>
      </c>
      <c r="I574" s="246"/>
      <c r="J574" s="242"/>
      <c r="K574" s="242"/>
      <c r="L574" s="247"/>
      <c r="M574" s="248"/>
      <c r="N574" s="249"/>
      <c r="O574" s="249"/>
      <c r="P574" s="249"/>
      <c r="Q574" s="249"/>
      <c r="R574" s="249"/>
      <c r="S574" s="249"/>
      <c r="T574" s="250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1" t="s">
        <v>153</v>
      </c>
      <c r="AU574" s="251" t="s">
        <v>151</v>
      </c>
      <c r="AV574" s="14" t="s">
        <v>151</v>
      </c>
      <c r="AW574" s="14" t="s">
        <v>31</v>
      </c>
      <c r="AX574" s="14" t="s">
        <v>75</v>
      </c>
      <c r="AY574" s="251" t="s">
        <v>142</v>
      </c>
    </row>
    <row r="575" s="15" customFormat="1">
      <c r="A575" s="15"/>
      <c r="B575" s="252"/>
      <c r="C575" s="253"/>
      <c r="D575" s="232" t="s">
        <v>153</v>
      </c>
      <c r="E575" s="254" t="s">
        <v>1</v>
      </c>
      <c r="F575" s="255" t="s">
        <v>166</v>
      </c>
      <c r="G575" s="253"/>
      <c r="H575" s="256">
        <v>838</v>
      </c>
      <c r="I575" s="257"/>
      <c r="J575" s="253"/>
      <c r="K575" s="253"/>
      <c r="L575" s="258"/>
      <c r="M575" s="259"/>
      <c r="N575" s="260"/>
      <c r="O575" s="260"/>
      <c r="P575" s="260"/>
      <c r="Q575" s="260"/>
      <c r="R575" s="260"/>
      <c r="S575" s="260"/>
      <c r="T575" s="261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T575" s="262" t="s">
        <v>153</v>
      </c>
      <c r="AU575" s="262" t="s">
        <v>151</v>
      </c>
      <c r="AV575" s="15" t="s">
        <v>150</v>
      </c>
      <c r="AW575" s="15" t="s">
        <v>31</v>
      </c>
      <c r="AX575" s="15" t="s">
        <v>83</v>
      </c>
      <c r="AY575" s="262" t="s">
        <v>142</v>
      </c>
    </row>
    <row r="576" s="2" customFormat="1" ht="33" customHeight="1">
      <c r="A576" s="38"/>
      <c r="B576" s="39"/>
      <c r="C576" s="218" t="s">
        <v>711</v>
      </c>
      <c r="D576" s="218" t="s">
        <v>145</v>
      </c>
      <c r="E576" s="219" t="s">
        <v>712</v>
      </c>
      <c r="F576" s="220" t="s">
        <v>713</v>
      </c>
      <c r="G576" s="221" t="s">
        <v>148</v>
      </c>
      <c r="H576" s="222">
        <v>463</v>
      </c>
      <c r="I576" s="223"/>
      <c r="J576" s="222">
        <f>ROUND(I576*H576,2)</f>
        <v>0</v>
      </c>
      <c r="K576" s="220" t="s">
        <v>149</v>
      </c>
      <c r="L576" s="44"/>
      <c r="M576" s="224" t="s">
        <v>1</v>
      </c>
      <c r="N576" s="225" t="s">
        <v>41</v>
      </c>
      <c r="O576" s="91"/>
      <c r="P576" s="226">
        <f>O576*H576</f>
        <v>0</v>
      </c>
      <c r="Q576" s="226">
        <v>0</v>
      </c>
      <c r="R576" s="226">
        <f>Q576*H576</f>
        <v>0</v>
      </c>
      <c r="S576" s="226">
        <v>0</v>
      </c>
      <c r="T576" s="227">
        <f>S576*H576</f>
        <v>0</v>
      </c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R576" s="228" t="s">
        <v>210</v>
      </c>
      <c r="AT576" s="228" t="s">
        <v>145</v>
      </c>
      <c r="AU576" s="228" t="s">
        <v>151</v>
      </c>
      <c r="AY576" s="17" t="s">
        <v>142</v>
      </c>
      <c r="BE576" s="229">
        <f>IF(N576="základní",J576,0)</f>
        <v>0</v>
      </c>
      <c r="BF576" s="229">
        <f>IF(N576="snížená",J576,0)</f>
        <v>0</v>
      </c>
      <c r="BG576" s="229">
        <f>IF(N576="zákl. přenesená",J576,0)</f>
        <v>0</v>
      </c>
      <c r="BH576" s="229">
        <f>IF(N576="sníž. přenesená",J576,0)</f>
        <v>0</v>
      </c>
      <c r="BI576" s="229">
        <f>IF(N576="nulová",J576,0)</f>
        <v>0</v>
      </c>
      <c r="BJ576" s="17" t="s">
        <v>151</v>
      </c>
      <c r="BK576" s="229">
        <f>ROUND(I576*H576,2)</f>
        <v>0</v>
      </c>
      <c r="BL576" s="17" t="s">
        <v>210</v>
      </c>
      <c r="BM576" s="228" t="s">
        <v>714</v>
      </c>
    </row>
    <row r="577" s="13" customFormat="1">
      <c r="A577" s="13"/>
      <c r="B577" s="230"/>
      <c r="C577" s="231"/>
      <c r="D577" s="232" t="s">
        <v>153</v>
      </c>
      <c r="E577" s="233" t="s">
        <v>1</v>
      </c>
      <c r="F577" s="234" t="s">
        <v>715</v>
      </c>
      <c r="G577" s="231"/>
      <c r="H577" s="233" t="s">
        <v>1</v>
      </c>
      <c r="I577" s="235"/>
      <c r="J577" s="231"/>
      <c r="K577" s="231"/>
      <c r="L577" s="236"/>
      <c r="M577" s="237"/>
      <c r="N577" s="238"/>
      <c r="O577" s="238"/>
      <c r="P577" s="238"/>
      <c r="Q577" s="238"/>
      <c r="R577" s="238"/>
      <c r="S577" s="238"/>
      <c r="T577" s="239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0" t="s">
        <v>153</v>
      </c>
      <c r="AU577" s="240" t="s">
        <v>151</v>
      </c>
      <c r="AV577" s="13" t="s">
        <v>83</v>
      </c>
      <c r="AW577" s="13" t="s">
        <v>31</v>
      </c>
      <c r="AX577" s="13" t="s">
        <v>75</v>
      </c>
      <c r="AY577" s="240" t="s">
        <v>142</v>
      </c>
    </row>
    <row r="578" s="13" customFormat="1">
      <c r="A578" s="13"/>
      <c r="B578" s="230"/>
      <c r="C578" s="231"/>
      <c r="D578" s="232" t="s">
        <v>153</v>
      </c>
      <c r="E578" s="233" t="s">
        <v>1</v>
      </c>
      <c r="F578" s="234" t="s">
        <v>716</v>
      </c>
      <c r="G578" s="231"/>
      <c r="H578" s="233" t="s">
        <v>1</v>
      </c>
      <c r="I578" s="235"/>
      <c r="J578" s="231"/>
      <c r="K578" s="231"/>
      <c r="L578" s="236"/>
      <c r="M578" s="237"/>
      <c r="N578" s="238"/>
      <c r="O578" s="238"/>
      <c r="P578" s="238"/>
      <c r="Q578" s="238"/>
      <c r="R578" s="238"/>
      <c r="S578" s="238"/>
      <c r="T578" s="239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0" t="s">
        <v>153</v>
      </c>
      <c r="AU578" s="240" t="s">
        <v>151</v>
      </c>
      <c r="AV578" s="13" t="s">
        <v>83</v>
      </c>
      <c r="AW578" s="13" t="s">
        <v>31</v>
      </c>
      <c r="AX578" s="13" t="s">
        <v>75</v>
      </c>
      <c r="AY578" s="240" t="s">
        <v>142</v>
      </c>
    </row>
    <row r="579" s="13" customFormat="1">
      <c r="A579" s="13"/>
      <c r="B579" s="230"/>
      <c r="C579" s="231"/>
      <c r="D579" s="232" t="s">
        <v>153</v>
      </c>
      <c r="E579" s="233" t="s">
        <v>1</v>
      </c>
      <c r="F579" s="234" t="s">
        <v>717</v>
      </c>
      <c r="G579" s="231"/>
      <c r="H579" s="233" t="s">
        <v>1</v>
      </c>
      <c r="I579" s="235"/>
      <c r="J579" s="231"/>
      <c r="K579" s="231"/>
      <c r="L579" s="236"/>
      <c r="M579" s="237"/>
      <c r="N579" s="238"/>
      <c r="O579" s="238"/>
      <c r="P579" s="238"/>
      <c r="Q579" s="238"/>
      <c r="R579" s="238"/>
      <c r="S579" s="238"/>
      <c r="T579" s="239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0" t="s">
        <v>153</v>
      </c>
      <c r="AU579" s="240" t="s">
        <v>151</v>
      </c>
      <c r="AV579" s="13" t="s">
        <v>83</v>
      </c>
      <c r="AW579" s="13" t="s">
        <v>31</v>
      </c>
      <c r="AX579" s="13" t="s">
        <v>75</v>
      </c>
      <c r="AY579" s="240" t="s">
        <v>142</v>
      </c>
    </row>
    <row r="580" s="13" customFormat="1">
      <c r="A580" s="13"/>
      <c r="B580" s="230"/>
      <c r="C580" s="231"/>
      <c r="D580" s="232" t="s">
        <v>153</v>
      </c>
      <c r="E580" s="233" t="s">
        <v>1</v>
      </c>
      <c r="F580" s="234" t="s">
        <v>411</v>
      </c>
      <c r="G580" s="231"/>
      <c r="H580" s="233" t="s">
        <v>1</v>
      </c>
      <c r="I580" s="235"/>
      <c r="J580" s="231"/>
      <c r="K580" s="231"/>
      <c r="L580" s="236"/>
      <c r="M580" s="237"/>
      <c r="N580" s="238"/>
      <c r="O580" s="238"/>
      <c r="P580" s="238"/>
      <c r="Q580" s="238"/>
      <c r="R580" s="238"/>
      <c r="S580" s="238"/>
      <c r="T580" s="239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0" t="s">
        <v>153</v>
      </c>
      <c r="AU580" s="240" t="s">
        <v>151</v>
      </c>
      <c r="AV580" s="13" t="s">
        <v>83</v>
      </c>
      <c r="AW580" s="13" t="s">
        <v>31</v>
      </c>
      <c r="AX580" s="13" t="s">
        <v>75</v>
      </c>
      <c r="AY580" s="240" t="s">
        <v>142</v>
      </c>
    </row>
    <row r="581" s="14" customFormat="1">
      <c r="A581" s="14"/>
      <c r="B581" s="241"/>
      <c r="C581" s="242"/>
      <c r="D581" s="232" t="s">
        <v>153</v>
      </c>
      <c r="E581" s="243" t="s">
        <v>1</v>
      </c>
      <c r="F581" s="244" t="s">
        <v>718</v>
      </c>
      <c r="G581" s="242"/>
      <c r="H581" s="245">
        <v>402</v>
      </c>
      <c r="I581" s="246"/>
      <c r="J581" s="242"/>
      <c r="K581" s="242"/>
      <c r="L581" s="247"/>
      <c r="M581" s="248"/>
      <c r="N581" s="249"/>
      <c r="O581" s="249"/>
      <c r="P581" s="249"/>
      <c r="Q581" s="249"/>
      <c r="R581" s="249"/>
      <c r="S581" s="249"/>
      <c r="T581" s="250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1" t="s">
        <v>153</v>
      </c>
      <c r="AU581" s="251" t="s">
        <v>151</v>
      </c>
      <c r="AV581" s="14" t="s">
        <v>151</v>
      </c>
      <c r="AW581" s="14" t="s">
        <v>31</v>
      </c>
      <c r="AX581" s="14" t="s">
        <v>75</v>
      </c>
      <c r="AY581" s="251" t="s">
        <v>142</v>
      </c>
    </row>
    <row r="582" s="13" customFormat="1">
      <c r="A582" s="13"/>
      <c r="B582" s="230"/>
      <c r="C582" s="231"/>
      <c r="D582" s="232" t="s">
        <v>153</v>
      </c>
      <c r="E582" s="233" t="s">
        <v>1</v>
      </c>
      <c r="F582" s="234" t="s">
        <v>719</v>
      </c>
      <c r="G582" s="231"/>
      <c r="H582" s="233" t="s">
        <v>1</v>
      </c>
      <c r="I582" s="235"/>
      <c r="J582" s="231"/>
      <c r="K582" s="231"/>
      <c r="L582" s="236"/>
      <c r="M582" s="237"/>
      <c r="N582" s="238"/>
      <c r="O582" s="238"/>
      <c r="P582" s="238"/>
      <c r="Q582" s="238"/>
      <c r="R582" s="238"/>
      <c r="S582" s="238"/>
      <c r="T582" s="239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0" t="s">
        <v>153</v>
      </c>
      <c r="AU582" s="240" t="s">
        <v>151</v>
      </c>
      <c r="AV582" s="13" t="s">
        <v>83</v>
      </c>
      <c r="AW582" s="13" t="s">
        <v>31</v>
      </c>
      <c r="AX582" s="13" t="s">
        <v>75</v>
      </c>
      <c r="AY582" s="240" t="s">
        <v>142</v>
      </c>
    </row>
    <row r="583" s="13" customFormat="1">
      <c r="A583" s="13"/>
      <c r="B583" s="230"/>
      <c r="C583" s="231"/>
      <c r="D583" s="232" t="s">
        <v>153</v>
      </c>
      <c r="E583" s="233" t="s">
        <v>1</v>
      </c>
      <c r="F583" s="234" t="s">
        <v>411</v>
      </c>
      <c r="G583" s="231"/>
      <c r="H583" s="233" t="s">
        <v>1</v>
      </c>
      <c r="I583" s="235"/>
      <c r="J583" s="231"/>
      <c r="K583" s="231"/>
      <c r="L583" s="236"/>
      <c r="M583" s="237"/>
      <c r="N583" s="238"/>
      <c r="O583" s="238"/>
      <c r="P583" s="238"/>
      <c r="Q583" s="238"/>
      <c r="R583" s="238"/>
      <c r="S583" s="238"/>
      <c r="T583" s="239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0" t="s">
        <v>153</v>
      </c>
      <c r="AU583" s="240" t="s">
        <v>151</v>
      </c>
      <c r="AV583" s="13" t="s">
        <v>83</v>
      </c>
      <c r="AW583" s="13" t="s">
        <v>31</v>
      </c>
      <c r="AX583" s="13" t="s">
        <v>75</v>
      </c>
      <c r="AY583" s="240" t="s">
        <v>142</v>
      </c>
    </row>
    <row r="584" s="14" customFormat="1">
      <c r="A584" s="14"/>
      <c r="B584" s="241"/>
      <c r="C584" s="242"/>
      <c r="D584" s="232" t="s">
        <v>153</v>
      </c>
      <c r="E584" s="243" t="s">
        <v>1</v>
      </c>
      <c r="F584" s="244" t="s">
        <v>389</v>
      </c>
      <c r="G584" s="242"/>
      <c r="H584" s="245">
        <v>39</v>
      </c>
      <c r="I584" s="246"/>
      <c r="J584" s="242"/>
      <c r="K584" s="242"/>
      <c r="L584" s="247"/>
      <c r="M584" s="248"/>
      <c r="N584" s="249"/>
      <c r="O584" s="249"/>
      <c r="P584" s="249"/>
      <c r="Q584" s="249"/>
      <c r="R584" s="249"/>
      <c r="S584" s="249"/>
      <c r="T584" s="250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1" t="s">
        <v>153</v>
      </c>
      <c r="AU584" s="251" t="s">
        <v>151</v>
      </c>
      <c r="AV584" s="14" t="s">
        <v>151</v>
      </c>
      <c r="AW584" s="14" t="s">
        <v>31</v>
      </c>
      <c r="AX584" s="14" t="s">
        <v>75</v>
      </c>
      <c r="AY584" s="251" t="s">
        <v>142</v>
      </c>
    </row>
    <row r="585" s="13" customFormat="1">
      <c r="A585" s="13"/>
      <c r="B585" s="230"/>
      <c r="C585" s="231"/>
      <c r="D585" s="232" t="s">
        <v>153</v>
      </c>
      <c r="E585" s="233" t="s">
        <v>1</v>
      </c>
      <c r="F585" s="234" t="s">
        <v>720</v>
      </c>
      <c r="G585" s="231"/>
      <c r="H585" s="233" t="s">
        <v>1</v>
      </c>
      <c r="I585" s="235"/>
      <c r="J585" s="231"/>
      <c r="K585" s="231"/>
      <c r="L585" s="236"/>
      <c r="M585" s="237"/>
      <c r="N585" s="238"/>
      <c r="O585" s="238"/>
      <c r="P585" s="238"/>
      <c r="Q585" s="238"/>
      <c r="R585" s="238"/>
      <c r="S585" s="238"/>
      <c r="T585" s="239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0" t="s">
        <v>153</v>
      </c>
      <c r="AU585" s="240" t="s">
        <v>151</v>
      </c>
      <c r="AV585" s="13" t="s">
        <v>83</v>
      </c>
      <c r="AW585" s="13" t="s">
        <v>31</v>
      </c>
      <c r="AX585" s="13" t="s">
        <v>75</v>
      </c>
      <c r="AY585" s="240" t="s">
        <v>142</v>
      </c>
    </row>
    <row r="586" s="14" customFormat="1">
      <c r="A586" s="14"/>
      <c r="B586" s="241"/>
      <c r="C586" s="242"/>
      <c r="D586" s="232" t="s">
        <v>153</v>
      </c>
      <c r="E586" s="243" t="s">
        <v>1</v>
      </c>
      <c r="F586" s="244" t="s">
        <v>721</v>
      </c>
      <c r="G586" s="242"/>
      <c r="H586" s="245">
        <v>22</v>
      </c>
      <c r="I586" s="246"/>
      <c r="J586" s="242"/>
      <c r="K586" s="242"/>
      <c r="L586" s="247"/>
      <c r="M586" s="248"/>
      <c r="N586" s="249"/>
      <c r="O586" s="249"/>
      <c r="P586" s="249"/>
      <c r="Q586" s="249"/>
      <c r="R586" s="249"/>
      <c r="S586" s="249"/>
      <c r="T586" s="250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1" t="s">
        <v>153</v>
      </c>
      <c r="AU586" s="251" t="s">
        <v>151</v>
      </c>
      <c r="AV586" s="14" t="s">
        <v>151</v>
      </c>
      <c r="AW586" s="14" t="s">
        <v>31</v>
      </c>
      <c r="AX586" s="14" t="s">
        <v>75</v>
      </c>
      <c r="AY586" s="251" t="s">
        <v>142</v>
      </c>
    </row>
    <row r="587" s="15" customFormat="1">
      <c r="A587" s="15"/>
      <c r="B587" s="252"/>
      <c r="C587" s="253"/>
      <c r="D587" s="232" t="s">
        <v>153</v>
      </c>
      <c r="E587" s="254" t="s">
        <v>1</v>
      </c>
      <c r="F587" s="255" t="s">
        <v>166</v>
      </c>
      <c r="G587" s="253"/>
      <c r="H587" s="256">
        <v>463</v>
      </c>
      <c r="I587" s="257"/>
      <c r="J587" s="253"/>
      <c r="K587" s="253"/>
      <c r="L587" s="258"/>
      <c r="M587" s="259"/>
      <c r="N587" s="260"/>
      <c r="O587" s="260"/>
      <c r="P587" s="260"/>
      <c r="Q587" s="260"/>
      <c r="R587" s="260"/>
      <c r="S587" s="260"/>
      <c r="T587" s="261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T587" s="262" t="s">
        <v>153</v>
      </c>
      <c r="AU587" s="262" t="s">
        <v>151</v>
      </c>
      <c r="AV587" s="15" t="s">
        <v>150</v>
      </c>
      <c r="AW587" s="15" t="s">
        <v>31</v>
      </c>
      <c r="AX587" s="15" t="s">
        <v>83</v>
      </c>
      <c r="AY587" s="262" t="s">
        <v>142</v>
      </c>
    </row>
    <row r="588" s="2" customFormat="1" ht="24.15" customHeight="1">
      <c r="A588" s="38"/>
      <c r="B588" s="39"/>
      <c r="C588" s="218" t="s">
        <v>722</v>
      </c>
      <c r="D588" s="218" t="s">
        <v>145</v>
      </c>
      <c r="E588" s="219" t="s">
        <v>723</v>
      </c>
      <c r="F588" s="220" t="s">
        <v>724</v>
      </c>
      <c r="G588" s="221" t="s">
        <v>148</v>
      </c>
      <c r="H588" s="222">
        <v>53.140000000000001</v>
      </c>
      <c r="I588" s="223"/>
      <c r="J588" s="222">
        <f>ROUND(I588*H588,2)</f>
        <v>0</v>
      </c>
      <c r="K588" s="220" t="s">
        <v>149</v>
      </c>
      <c r="L588" s="44"/>
      <c r="M588" s="224" t="s">
        <v>1</v>
      </c>
      <c r="N588" s="225" t="s">
        <v>41</v>
      </c>
      <c r="O588" s="91"/>
      <c r="P588" s="226">
        <f>O588*H588</f>
        <v>0</v>
      </c>
      <c r="Q588" s="226">
        <v>0</v>
      </c>
      <c r="R588" s="226">
        <f>Q588*H588</f>
        <v>0</v>
      </c>
      <c r="S588" s="226">
        <v>0</v>
      </c>
      <c r="T588" s="227">
        <f>S588*H588</f>
        <v>0</v>
      </c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R588" s="228" t="s">
        <v>210</v>
      </c>
      <c r="AT588" s="228" t="s">
        <v>145</v>
      </c>
      <c r="AU588" s="228" t="s">
        <v>151</v>
      </c>
      <c r="AY588" s="17" t="s">
        <v>142</v>
      </c>
      <c r="BE588" s="229">
        <f>IF(N588="základní",J588,0)</f>
        <v>0</v>
      </c>
      <c r="BF588" s="229">
        <f>IF(N588="snížená",J588,0)</f>
        <v>0</v>
      </c>
      <c r="BG588" s="229">
        <f>IF(N588="zákl. přenesená",J588,0)</f>
        <v>0</v>
      </c>
      <c r="BH588" s="229">
        <f>IF(N588="sníž. přenesená",J588,0)</f>
        <v>0</v>
      </c>
      <c r="BI588" s="229">
        <f>IF(N588="nulová",J588,0)</f>
        <v>0</v>
      </c>
      <c r="BJ588" s="17" t="s">
        <v>151</v>
      </c>
      <c r="BK588" s="229">
        <f>ROUND(I588*H588,2)</f>
        <v>0</v>
      </c>
      <c r="BL588" s="17" t="s">
        <v>210</v>
      </c>
      <c r="BM588" s="228" t="s">
        <v>725</v>
      </c>
    </row>
    <row r="589" s="13" customFormat="1">
      <c r="A589" s="13"/>
      <c r="B589" s="230"/>
      <c r="C589" s="231"/>
      <c r="D589" s="232" t="s">
        <v>153</v>
      </c>
      <c r="E589" s="233" t="s">
        <v>1</v>
      </c>
      <c r="F589" s="234" t="s">
        <v>726</v>
      </c>
      <c r="G589" s="231"/>
      <c r="H589" s="233" t="s">
        <v>1</v>
      </c>
      <c r="I589" s="235"/>
      <c r="J589" s="231"/>
      <c r="K589" s="231"/>
      <c r="L589" s="236"/>
      <c r="M589" s="237"/>
      <c r="N589" s="238"/>
      <c r="O589" s="238"/>
      <c r="P589" s="238"/>
      <c r="Q589" s="238"/>
      <c r="R589" s="238"/>
      <c r="S589" s="238"/>
      <c r="T589" s="239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0" t="s">
        <v>153</v>
      </c>
      <c r="AU589" s="240" t="s">
        <v>151</v>
      </c>
      <c r="AV589" s="13" t="s">
        <v>83</v>
      </c>
      <c r="AW589" s="13" t="s">
        <v>31</v>
      </c>
      <c r="AX589" s="13" t="s">
        <v>75</v>
      </c>
      <c r="AY589" s="240" t="s">
        <v>142</v>
      </c>
    </row>
    <row r="590" s="14" customFormat="1">
      <c r="A590" s="14"/>
      <c r="B590" s="241"/>
      <c r="C590" s="242"/>
      <c r="D590" s="232" t="s">
        <v>153</v>
      </c>
      <c r="E590" s="243" t="s">
        <v>1</v>
      </c>
      <c r="F590" s="244" t="s">
        <v>727</v>
      </c>
      <c r="G590" s="242"/>
      <c r="H590" s="245">
        <v>5</v>
      </c>
      <c r="I590" s="246"/>
      <c r="J590" s="242"/>
      <c r="K590" s="242"/>
      <c r="L590" s="247"/>
      <c r="M590" s="248"/>
      <c r="N590" s="249"/>
      <c r="O590" s="249"/>
      <c r="P590" s="249"/>
      <c r="Q590" s="249"/>
      <c r="R590" s="249"/>
      <c r="S590" s="249"/>
      <c r="T590" s="250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1" t="s">
        <v>153</v>
      </c>
      <c r="AU590" s="251" t="s">
        <v>151</v>
      </c>
      <c r="AV590" s="14" t="s">
        <v>151</v>
      </c>
      <c r="AW590" s="14" t="s">
        <v>31</v>
      </c>
      <c r="AX590" s="14" t="s">
        <v>75</v>
      </c>
      <c r="AY590" s="251" t="s">
        <v>142</v>
      </c>
    </row>
    <row r="591" s="13" customFormat="1">
      <c r="A591" s="13"/>
      <c r="B591" s="230"/>
      <c r="C591" s="231"/>
      <c r="D591" s="232" t="s">
        <v>153</v>
      </c>
      <c r="E591" s="233" t="s">
        <v>1</v>
      </c>
      <c r="F591" s="234" t="s">
        <v>358</v>
      </c>
      <c r="G591" s="231"/>
      <c r="H591" s="233" t="s">
        <v>1</v>
      </c>
      <c r="I591" s="235"/>
      <c r="J591" s="231"/>
      <c r="K591" s="231"/>
      <c r="L591" s="236"/>
      <c r="M591" s="237"/>
      <c r="N591" s="238"/>
      <c r="O591" s="238"/>
      <c r="P591" s="238"/>
      <c r="Q591" s="238"/>
      <c r="R591" s="238"/>
      <c r="S591" s="238"/>
      <c r="T591" s="239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0" t="s">
        <v>153</v>
      </c>
      <c r="AU591" s="240" t="s">
        <v>151</v>
      </c>
      <c r="AV591" s="13" t="s">
        <v>83</v>
      </c>
      <c r="AW591" s="13" t="s">
        <v>31</v>
      </c>
      <c r="AX591" s="13" t="s">
        <v>75</v>
      </c>
      <c r="AY591" s="240" t="s">
        <v>142</v>
      </c>
    </row>
    <row r="592" s="14" customFormat="1">
      <c r="A592" s="14"/>
      <c r="B592" s="241"/>
      <c r="C592" s="242"/>
      <c r="D592" s="232" t="s">
        <v>153</v>
      </c>
      <c r="E592" s="243" t="s">
        <v>1</v>
      </c>
      <c r="F592" s="244" t="s">
        <v>728</v>
      </c>
      <c r="G592" s="242"/>
      <c r="H592" s="245">
        <v>9.6899999999999995</v>
      </c>
      <c r="I592" s="246"/>
      <c r="J592" s="242"/>
      <c r="K592" s="242"/>
      <c r="L592" s="247"/>
      <c r="M592" s="248"/>
      <c r="N592" s="249"/>
      <c r="O592" s="249"/>
      <c r="P592" s="249"/>
      <c r="Q592" s="249"/>
      <c r="R592" s="249"/>
      <c r="S592" s="249"/>
      <c r="T592" s="250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1" t="s">
        <v>153</v>
      </c>
      <c r="AU592" s="251" t="s">
        <v>151</v>
      </c>
      <c r="AV592" s="14" t="s">
        <v>151</v>
      </c>
      <c r="AW592" s="14" t="s">
        <v>31</v>
      </c>
      <c r="AX592" s="14" t="s">
        <v>75</v>
      </c>
      <c r="AY592" s="251" t="s">
        <v>142</v>
      </c>
    </row>
    <row r="593" s="13" customFormat="1">
      <c r="A593" s="13"/>
      <c r="B593" s="230"/>
      <c r="C593" s="231"/>
      <c r="D593" s="232" t="s">
        <v>153</v>
      </c>
      <c r="E593" s="233" t="s">
        <v>1</v>
      </c>
      <c r="F593" s="234" t="s">
        <v>579</v>
      </c>
      <c r="G593" s="231"/>
      <c r="H593" s="233" t="s">
        <v>1</v>
      </c>
      <c r="I593" s="235"/>
      <c r="J593" s="231"/>
      <c r="K593" s="231"/>
      <c r="L593" s="236"/>
      <c r="M593" s="237"/>
      <c r="N593" s="238"/>
      <c r="O593" s="238"/>
      <c r="P593" s="238"/>
      <c r="Q593" s="238"/>
      <c r="R593" s="238"/>
      <c r="S593" s="238"/>
      <c r="T593" s="239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0" t="s">
        <v>153</v>
      </c>
      <c r="AU593" s="240" t="s">
        <v>151</v>
      </c>
      <c r="AV593" s="13" t="s">
        <v>83</v>
      </c>
      <c r="AW593" s="13" t="s">
        <v>31</v>
      </c>
      <c r="AX593" s="13" t="s">
        <v>75</v>
      </c>
      <c r="AY593" s="240" t="s">
        <v>142</v>
      </c>
    </row>
    <row r="594" s="14" customFormat="1">
      <c r="A594" s="14"/>
      <c r="B594" s="241"/>
      <c r="C594" s="242"/>
      <c r="D594" s="232" t="s">
        <v>153</v>
      </c>
      <c r="E594" s="243" t="s">
        <v>1</v>
      </c>
      <c r="F594" s="244" t="s">
        <v>729</v>
      </c>
      <c r="G594" s="242"/>
      <c r="H594" s="245">
        <v>22</v>
      </c>
      <c r="I594" s="246"/>
      <c r="J594" s="242"/>
      <c r="K594" s="242"/>
      <c r="L594" s="247"/>
      <c r="M594" s="248"/>
      <c r="N594" s="249"/>
      <c r="O594" s="249"/>
      <c r="P594" s="249"/>
      <c r="Q594" s="249"/>
      <c r="R594" s="249"/>
      <c r="S594" s="249"/>
      <c r="T594" s="250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51" t="s">
        <v>153</v>
      </c>
      <c r="AU594" s="251" t="s">
        <v>151</v>
      </c>
      <c r="AV594" s="14" t="s">
        <v>151</v>
      </c>
      <c r="AW594" s="14" t="s">
        <v>31</v>
      </c>
      <c r="AX594" s="14" t="s">
        <v>75</v>
      </c>
      <c r="AY594" s="251" t="s">
        <v>142</v>
      </c>
    </row>
    <row r="595" s="13" customFormat="1">
      <c r="A595" s="13"/>
      <c r="B595" s="230"/>
      <c r="C595" s="231"/>
      <c r="D595" s="232" t="s">
        <v>153</v>
      </c>
      <c r="E595" s="233" t="s">
        <v>1</v>
      </c>
      <c r="F595" s="234" t="s">
        <v>360</v>
      </c>
      <c r="G595" s="231"/>
      <c r="H595" s="233" t="s">
        <v>1</v>
      </c>
      <c r="I595" s="235"/>
      <c r="J595" s="231"/>
      <c r="K595" s="231"/>
      <c r="L595" s="236"/>
      <c r="M595" s="237"/>
      <c r="N595" s="238"/>
      <c r="O595" s="238"/>
      <c r="P595" s="238"/>
      <c r="Q595" s="238"/>
      <c r="R595" s="238"/>
      <c r="S595" s="238"/>
      <c r="T595" s="239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0" t="s">
        <v>153</v>
      </c>
      <c r="AU595" s="240" t="s">
        <v>151</v>
      </c>
      <c r="AV595" s="13" t="s">
        <v>83</v>
      </c>
      <c r="AW595" s="13" t="s">
        <v>31</v>
      </c>
      <c r="AX595" s="13" t="s">
        <v>75</v>
      </c>
      <c r="AY595" s="240" t="s">
        <v>142</v>
      </c>
    </row>
    <row r="596" s="14" customFormat="1">
      <c r="A596" s="14"/>
      <c r="B596" s="241"/>
      <c r="C596" s="242"/>
      <c r="D596" s="232" t="s">
        <v>153</v>
      </c>
      <c r="E596" s="243" t="s">
        <v>1</v>
      </c>
      <c r="F596" s="244" t="s">
        <v>730</v>
      </c>
      <c r="G596" s="242"/>
      <c r="H596" s="245">
        <v>5.3499999999999996</v>
      </c>
      <c r="I596" s="246"/>
      <c r="J596" s="242"/>
      <c r="K596" s="242"/>
      <c r="L596" s="247"/>
      <c r="M596" s="248"/>
      <c r="N596" s="249"/>
      <c r="O596" s="249"/>
      <c r="P596" s="249"/>
      <c r="Q596" s="249"/>
      <c r="R596" s="249"/>
      <c r="S596" s="249"/>
      <c r="T596" s="250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1" t="s">
        <v>153</v>
      </c>
      <c r="AU596" s="251" t="s">
        <v>151</v>
      </c>
      <c r="AV596" s="14" t="s">
        <v>151</v>
      </c>
      <c r="AW596" s="14" t="s">
        <v>31</v>
      </c>
      <c r="AX596" s="14" t="s">
        <v>75</v>
      </c>
      <c r="AY596" s="251" t="s">
        <v>142</v>
      </c>
    </row>
    <row r="597" s="13" customFormat="1">
      <c r="A597" s="13"/>
      <c r="B597" s="230"/>
      <c r="C597" s="231"/>
      <c r="D597" s="232" t="s">
        <v>153</v>
      </c>
      <c r="E597" s="233" t="s">
        <v>1</v>
      </c>
      <c r="F597" s="234" t="s">
        <v>208</v>
      </c>
      <c r="G597" s="231"/>
      <c r="H597" s="233" t="s">
        <v>1</v>
      </c>
      <c r="I597" s="235"/>
      <c r="J597" s="231"/>
      <c r="K597" s="231"/>
      <c r="L597" s="236"/>
      <c r="M597" s="237"/>
      <c r="N597" s="238"/>
      <c r="O597" s="238"/>
      <c r="P597" s="238"/>
      <c r="Q597" s="238"/>
      <c r="R597" s="238"/>
      <c r="S597" s="238"/>
      <c r="T597" s="239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0" t="s">
        <v>153</v>
      </c>
      <c r="AU597" s="240" t="s">
        <v>151</v>
      </c>
      <c r="AV597" s="13" t="s">
        <v>83</v>
      </c>
      <c r="AW597" s="13" t="s">
        <v>31</v>
      </c>
      <c r="AX597" s="13" t="s">
        <v>75</v>
      </c>
      <c r="AY597" s="240" t="s">
        <v>142</v>
      </c>
    </row>
    <row r="598" s="14" customFormat="1">
      <c r="A598" s="14"/>
      <c r="B598" s="241"/>
      <c r="C598" s="242"/>
      <c r="D598" s="232" t="s">
        <v>153</v>
      </c>
      <c r="E598" s="243" t="s">
        <v>1</v>
      </c>
      <c r="F598" s="244" t="s">
        <v>731</v>
      </c>
      <c r="G598" s="242"/>
      <c r="H598" s="245">
        <v>4.7999999999999998</v>
      </c>
      <c r="I598" s="246"/>
      <c r="J598" s="242"/>
      <c r="K598" s="242"/>
      <c r="L598" s="247"/>
      <c r="M598" s="248"/>
      <c r="N598" s="249"/>
      <c r="O598" s="249"/>
      <c r="P598" s="249"/>
      <c r="Q598" s="249"/>
      <c r="R598" s="249"/>
      <c r="S598" s="249"/>
      <c r="T598" s="250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1" t="s">
        <v>153</v>
      </c>
      <c r="AU598" s="251" t="s">
        <v>151</v>
      </c>
      <c r="AV598" s="14" t="s">
        <v>151</v>
      </c>
      <c r="AW598" s="14" t="s">
        <v>31</v>
      </c>
      <c r="AX598" s="14" t="s">
        <v>75</v>
      </c>
      <c r="AY598" s="251" t="s">
        <v>142</v>
      </c>
    </row>
    <row r="599" s="13" customFormat="1">
      <c r="A599" s="13"/>
      <c r="B599" s="230"/>
      <c r="C599" s="231"/>
      <c r="D599" s="232" t="s">
        <v>153</v>
      </c>
      <c r="E599" s="233" t="s">
        <v>1</v>
      </c>
      <c r="F599" s="234" t="s">
        <v>172</v>
      </c>
      <c r="G599" s="231"/>
      <c r="H599" s="233" t="s">
        <v>1</v>
      </c>
      <c r="I599" s="235"/>
      <c r="J599" s="231"/>
      <c r="K599" s="231"/>
      <c r="L599" s="236"/>
      <c r="M599" s="237"/>
      <c r="N599" s="238"/>
      <c r="O599" s="238"/>
      <c r="P599" s="238"/>
      <c r="Q599" s="238"/>
      <c r="R599" s="238"/>
      <c r="S599" s="238"/>
      <c r="T599" s="239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0" t="s">
        <v>153</v>
      </c>
      <c r="AU599" s="240" t="s">
        <v>151</v>
      </c>
      <c r="AV599" s="13" t="s">
        <v>83</v>
      </c>
      <c r="AW599" s="13" t="s">
        <v>31</v>
      </c>
      <c r="AX599" s="13" t="s">
        <v>75</v>
      </c>
      <c r="AY599" s="240" t="s">
        <v>142</v>
      </c>
    </row>
    <row r="600" s="14" customFormat="1">
      <c r="A600" s="14"/>
      <c r="B600" s="241"/>
      <c r="C600" s="242"/>
      <c r="D600" s="232" t="s">
        <v>153</v>
      </c>
      <c r="E600" s="243" t="s">
        <v>1</v>
      </c>
      <c r="F600" s="244" t="s">
        <v>732</v>
      </c>
      <c r="G600" s="242"/>
      <c r="H600" s="245">
        <v>2.3999999999999999</v>
      </c>
      <c r="I600" s="246"/>
      <c r="J600" s="242"/>
      <c r="K600" s="242"/>
      <c r="L600" s="247"/>
      <c r="M600" s="248"/>
      <c r="N600" s="249"/>
      <c r="O600" s="249"/>
      <c r="P600" s="249"/>
      <c r="Q600" s="249"/>
      <c r="R600" s="249"/>
      <c r="S600" s="249"/>
      <c r="T600" s="250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1" t="s">
        <v>153</v>
      </c>
      <c r="AU600" s="251" t="s">
        <v>151</v>
      </c>
      <c r="AV600" s="14" t="s">
        <v>151</v>
      </c>
      <c r="AW600" s="14" t="s">
        <v>31</v>
      </c>
      <c r="AX600" s="14" t="s">
        <v>75</v>
      </c>
      <c r="AY600" s="251" t="s">
        <v>142</v>
      </c>
    </row>
    <row r="601" s="13" customFormat="1">
      <c r="A601" s="13"/>
      <c r="B601" s="230"/>
      <c r="C601" s="231"/>
      <c r="D601" s="232" t="s">
        <v>153</v>
      </c>
      <c r="E601" s="233" t="s">
        <v>1</v>
      </c>
      <c r="F601" s="234" t="s">
        <v>679</v>
      </c>
      <c r="G601" s="231"/>
      <c r="H601" s="233" t="s">
        <v>1</v>
      </c>
      <c r="I601" s="235"/>
      <c r="J601" s="231"/>
      <c r="K601" s="231"/>
      <c r="L601" s="236"/>
      <c r="M601" s="237"/>
      <c r="N601" s="238"/>
      <c r="O601" s="238"/>
      <c r="P601" s="238"/>
      <c r="Q601" s="238"/>
      <c r="R601" s="238"/>
      <c r="S601" s="238"/>
      <c r="T601" s="239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0" t="s">
        <v>153</v>
      </c>
      <c r="AU601" s="240" t="s">
        <v>151</v>
      </c>
      <c r="AV601" s="13" t="s">
        <v>83</v>
      </c>
      <c r="AW601" s="13" t="s">
        <v>31</v>
      </c>
      <c r="AX601" s="13" t="s">
        <v>75</v>
      </c>
      <c r="AY601" s="240" t="s">
        <v>142</v>
      </c>
    </row>
    <row r="602" s="14" customFormat="1">
      <c r="A602" s="14"/>
      <c r="B602" s="241"/>
      <c r="C602" s="242"/>
      <c r="D602" s="232" t="s">
        <v>153</v>
      </c>
      <c r="E602" s="243" t="s">
        <v>1</v>
      </c>
      <c r="F602" s="244" t="s">
        <v>733</v>
      </c>
      <c r="G602" s="242"/>
      <c r="H602" s="245">
        <v>3.8999999999999999</v>
      </c>
      <c r="I602" s="246"/>
      <c r="J602" s="242"/>
      <c r="K602" s="242"/>
      <c r="L602" s="247"/>
      <c r="M602" s="248"/>
      <c r="N602" s="249"/>
      <c r="O602" s="249"/>
      <c r="P602" s="249"/>
      <c r="Q602" s="249"/>
      <c r="R602" s="249"/>
      <c r="S602" s="249"/>
      <c r="T602" s="250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51" t="s">
        <v>153</v>
      </c>
      <c r="AU602" s="251" t="s">
        <v>151</v>
      </c>
      <c r="AV602" s="14" t="s">
        <v>151</v>
      </c>
      <c r="AW602" s="14" t="s">
        <v>31</v>
      </c>
      <c r="AX602" s="14" t="s">
        <v>75</v>
      </c>
      <c r="AY602" s="251" t="s">
        <v>142</v>
      </c>
    </row>
    <row r="603" s="15" customFormat="1">
      <c r="A603" s="15"/>
      <c r="B603" s="252"/>
      <c r="C603" s="253"/>
      <c r="D603" s="232" t="s">
        <v>153</v>
      </c>
      <c r="E603" s="254" t="s">
        <v>1</v>
      </c>
      <c r="F603" s="255" t="s">
        <v>166</v>
      </c>
      <c r="G603" s="253"/>
      <c r="H603" s="256">
        <v>53.139999999999993</v>
      </c>
      <c r="I603" s="257"/>
      <c r="J603" s="253"/>
      <c r="K603" s="253"/>
      <c r="L603" s="258"/>
      <c r="M603" s="259"/>
      <c r="N603" s="260"/>
      <c r="O603" s="260"/>
      <c r="P603" s="260"/>
      <c r="Q603" s="260"/>
      <c r="R603" s="260"/>
      <c r="S603" s="260"/>
      <c r="T603" s="261"/>
      <c r="U603" s="15"/>
      <c r="V603" s="15"/>
      <c r="W603" s="15"/>
      <c r="X603" s="15"/>
      <c r="Y603" s="15"/>
      <c r="Z603" s="15"/>
      <c r="AA603" s="15"/>
      <c r="AB603" s="15"/>
      <c r="AC603" s="15"/>
      <c r="AD603" s="15"/>
      <c r="AE603" s="15"/>
      <c r="AT603" s="262" t="s">
        <v>153</v>
      </c>
      <c r="AU603" s="262" t="s">
        <v>151</v>
      </c>
      <c r="AV603" s="15" t="s">
        <v>150</v>
      </c>
      <c r="AW603" s="15" t="s">
        <v>31</v>
      </c>
      <c r="AX603" s="15" t="s">
        <v>83</v>
      </c>
      <c r="AY603" s="262" t="s">
        <v>142</v>
      </c>
    </row>
    <row r="604" s="2" customFormat="1" ht="16.5" customHeight="1">
      <c r="A604" s="38"/>
      <c r="B604" s="39"/>
      <c r="C604" s="267" t="s">
        <v>734</v>
      </c>
      <c r="D604" s="267" t="s">
        <v>225</v>
      </c>
      <c r="E604" s="268" t="s">
        <v>735</v>
      </c>
      <c r="F604" s="269" t="s">
        <v>736</v>
      </c>
      <c r="G604" s="270" t="s">
        <v>169</v>
      </c>
      <c r="H604" s="271">
        <v>13.699999999999999</v>
      </c>
      <c r="I604" s="272"/>
      <c r="J604" s="271">
        <f>ROUND(I604*H604,2)</f>
        <v>0</v>
      </c>
      <c r="K604" s="269" t="s">
        <v>149</v>
      </c>
      <c r="L604" s="273"/>
      <c r="M604" s="274" t="s">
        <v>1</v>
      </c>
      <c r="N604" s="275" t="s">
        <v>41</v>
      </c>
      <c r="O604" s="91"/>
      <c r="P604" s="226">
        <f>O604*H604</f>
        <v>0</v>
      </c>
      <c r="Q604" s="226">
        <v>0.55000000000000004</v>
      </c>
      <c r="R604" s="226">
        <f>Q604*H604</f>
        <v>7.5350000000000001</v>
      </c>
      <c r="S604" s="226">
        <v>0</v>
      </c>
      <c r="T604" s="227">
        <f>S604*H604</f>
        <v>0</v>
      </c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R604" s="228" t="s">
        <v>306</v>
      </c>
      <c r="AT604" s="228" t="s">
        <v>225</v>
      </c>
      <c r="AU604" s="228" t="s">
        <v>151</v>
      </c>
      <c r="AY604" s="17" t="s">
        <v>142</v>
      </c>
      <c r="BE604" s="229">
        <f>IF(N604="základní",J604,0)</f>
        <v>0</v>
      </c>
      <c r="BF604" s="229">
        <f>IF(N604="snížená",J604,0)</f>
        <v>0</v>
      </c>
      <c r="BG604" s="229">
        <f>IF(N604="zákl. přenesená",J604,0)</f>
        <v>0</v>
      </c>
      <c r="BH604" s="229">
        <f>IF(N604="sníž. přenesená",J604,0)</f>
        <v>0</v>
      </c>
      <c r="BI604" s="229">
        <f>IF(N604="nulová",J604,0)</f>
        <v>0</v>
      </c>
      <c r="BJ604" s="17" t="s">
        <v>151</v>
      </c>
      <c r="BK604" s="229">
        <f>ROUND(I604*H604,2)</f>
        <v>0</v>
      </c>
      <c r="BL604" s="17" t="s">
        <v>210</v>
      </c>
      <c r="BM604" s="228" t="s">
        <v>737</v>
      </c>
    </row>
    <row r="605" s="14" customFormat="1">
      <c r="A605" s="14"/>
      <c r="B605" s="241"/>
      <c r="C605" s="242"/>
      <c r="D605" s="232" t="s">
        <v>153</v>
      </c>
      <c r="E605" s="243" t="s">
        <v>1</v>
      </c>
      <c r="F605" s="244" t="s">
        <v>738</v>
      </c>
      <c r="G605" s="242"/>
      <c r="H605" s="245">
        <v>11.060000000000001</v>
      </c>
      <c r="I605" s="246"/>
      <c r="J605" s="242"/>
      <c r="K605" s="242"/>
      <c r="L605" s="247"/>
      <c r="M605" s="248"/>
      <c r="N605" s="249"/>
      <c r="O605" s="249"/>
      <c r="P605" s="249"/>
      <c r="Q605" s="249"/>
      <c r="R605" s="249"/>
      <c r="S605" s="249"/>
      <c r="T605" s="250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1" t="s">
        <v>153</v>
      </c>
      <c r="AU605" s="251" t="s">
        <v>151</v>
      </c>
      <c r="AV605" s="14" t="s">
        <v>151</v>
      </c>
      <c r="AW605" s="14" t="s">
        <v>31</v>
      </c>
      <c r="AX605" s="14" t="s">
        <v>75</v>
      </c>
      <c r="AY605" s="251" t="s">
        <v>142</v>
      </c>
    </row>
    <row r="606" s="14" customFormat="1">
      <c r="A606" s="14"/>
      <c r="B606" s="241"/>
      <c r="C606" s="242"/>
      <c r="D606" s="232" t="s">
        <v>153</v>
      </c>
      <c r="E606" s="243" t="s">
        <v>1</v>
      </c>
      <c r="F606" s="244" t="s">
        <v>739</v>
      </c>
      <c r="G606" s="242"/>
      <c r="H606" s="245">
        <v>1.03</v>
      </c>
      <c r="I606" s="246"/>
      <c r="J606" s="242"/>
      <c r="K606" s="242"/>
      <c r="L606" s="247"/>
      <c r="M606" s="248"/>
      <c r="N606" s="249"/>
      <c r="O606" s="249"/>
      <c r="P606" s="249"/>
      <c r="Q606" s="249"/>
      <c r="R606" s="249"/>
      <c r="S606" s="249"/>
      <c r="T606" s="250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1" t="s">
        <v>153</v>
      </c>
      <c r="AU606" s="251" t="s">
        <v>151</v>
      </c>
      <c r="AV606" s="14" t="s">
        <v>151</v>
      </c>
      <c r="AW606" s="14" t="s">
        <v>31</v>
      </c>
      <c r="AX606" s="14" t="s">
        <v>75</v>
      </c>
      <c r="AY606" s="251" t="s">
        <v>142</v>
      </c>
    </row>
    <row r="607" s="14" customFormat="1">
      <c r="A607" s="14"/>
      <c r="B607" s="241"/>
      <c r="C607" s="242"/>
      <c r="D607" s="232" t="s">
        <v>153</v>
      </c>
      <c r="E607" s="243" t="s">
        <v>1</v>
      </c>
      <c r="F607" s="244" t="s">
        <v>740</v>
      </c>
      <c r="G607" s="242"/>
      <c r="H607" s="245">
        <v>0.44</v>
      </c>
      <c r="I607" s="246"/>
      <c r="J607" s="242"/>
      <c r="K607" s="242"/>
      <c r="L607" s="247"/>
      <c r="M607" s="248"/>
      <c r="N607" s="249"/>
      <c r="O607" s="249"/>
      <c r="P607" s="249"/>
      <c r="Q607" s="249"/>
      <c r="R607" s="249"/>
      <c r="S607" s="249"/>
      <c r="T607" s="250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1" t="s">
        <v>153</v>
      </c>
      <c r="AU607" s="251" t="s">
        <v>151</v>
      </c>
      <c r="AV607" s="14" t="s">
        <v>151</v>
      </c>
      <c r="AW607" s="14" t="s">
        <v>31</v>
      </c>
      <c r="AX607" s="14" t="s">
        <v>75</v>
      </c>
      <c r="AY607" s="251" t="s">
        <v>142</v>
      </c>
    </row>
    <row r="608" s="14" customFormat="1">
      <c r="A608" s="14"/>
      <c r="B608" s="241"/>
      <c r="C608" s="242"/>
      <c r="D608" s="232" t="s">
        <v>153</v>
      </c>
      <c r="E608" s="243" t="s">
        <v>1</v>
      </c>
      <c r="F608" s="244" t="s">
        <v>741</v>
      </c>
      <c r="G608" s="242"/>
      <c r="H608" s="245">
        <v>1.1699999999999999</v>
      </c>
      <c r="I608" s="246"/>
      <c r="J608" s="242"/>
      <c r="K608" s="242"/>
      <c r="L608" s="247"/>
      <c r="M608" s="248"/>
      <c r="N608" s="249"/>
      <c r="O608" s="249"/>
      <c r="P608" s="249"/>
      <c r="Q608" s="249"/>
      <c r="R608" s="249"/>
      <c r="S608" s="249"/>
      <c r="T608" s="250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1" t="s">
        <v>153</v>
      </c>
      <c r="AU608" s="251" t="s">
        <v>151</v>
      </c>
      <c r="AV608" s="14" t="s">
        <v>151</v>
      </c>
      <c r="AW608" s="14" t="s">
        <v>31</v>
      </c>
      <c r="AX608" s="14" t="s">
        <v>75</v>
      </c>
      <c r="AY608" s="251" t="s">
        <v>142</v>
      </c>
    </row>
    <row r="609" s="15" customFormat="1">
      <c r="A609" s="15"/>
      <c r="B609" s="252"/>
      <c r="C609" s="253"/>
      <c r="D609" s="232" t="s">
        <v>153</v>
      </c>
      <c r="E609" s="254" t="s">
        <v>1</v>
      </c>
      <c r="F609" s="255" t="s">
        <v>166</v>
      </c>
      <c r="G609" s="253"/>
      <c r="H609" s="256">
        <v>13.699999999999999</v>
      </c>
      <c r="I609" s="257"/>
      <c r="J609" s="253"/>
      <c r="K609" s="253"/>
      <c r="L609" s="258"/>
      <c r="M609" s="259"/>
      <c r="N609" s="260"/>
      <c r="O609" s="260"/>
      <c r="P609" s="260"/>
      <c r="Q609" s="260"/>
      <c r="R609" s="260"/>
      <c r="S609" s="260"/>
      <c r="T609" s="261"/>
      <c r="U609" s="15"/>
      <c r="V609" s="15"/>
      <c r="W609" s="15"/>
      <c r="X609" s="15"/>
      <c r="Y609" s="15"/>
      <c r="Z609" s="15"/>
      <c r="AA609" s="15"/>
      <c r="AB609" s="15"/>
      <c r="AC609" s="15"/>
      <c r="AD609" s="15"/>
      <c r="AE609" s="15"/>
      <c r="AT609" s="262" t="s">
        <v>153</v>
      </c>
      <c r="AU609" s="262" t="s">
        <v>151</v>
      </c>
      <c r="AV609" s="15" t="s">
        <v>150</v>
      </c>
      <c r="AW609" s="15" t="s">
        <v>31</v>
      </c>
      <c r="AX609" s="15" t="s">
        <v>83</v>
      </c>
      <c r="AY609" s="262" t="s">
        <v>142</v>
      </c>
    </row>
    <row r="610" s="13" customFormat="1">
      <c r="A610" s="13"/>
      <c r="B610" s="230"/>
      <c r="C610" s="231"/>
      <c r="D610" s="232" t="s">
        <v>153</v>
      </c>
      <c r="E610" s="233" t="s">
        <v>1</v>
      </c>
      <c r="F610" s="234" t="s">
        <v>702</v>
      </c>
      <c r="G610" s="231"/>
      <c r="H610" s="233" t="s">
        <v>1</v>
      </c>
      <c r="I610" s="235"/>
      <c r="J610" s="231"/>
      <c r="K610" s="231"/>
      <c r="L610" s="236"/>
      <c r="M610" s="237"/>
      <c r="N610" s="238"/>
      <c r="O610" s="238"/>
      <c r="P610" s="238"/>
      <c r="Q610" s="238"/>
      <c r="R610" s="238"/>
      <c r="S610" s="238"/>
      <c r="T610" s="239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0" t="s">
        <v>153</v>
      </c>
      <c r="AU610" s="240" t="s">
        <v>151</v>
      </c>
      <c r="AV610" s="13" t="s">
        <v>83</v>
      </c>
      <c r="AW610" s="13" t="s">
        <v>31</v>
      </c>
      <c r="AX610" s="13" t="s">
        <v>75</v>
      </c>
      <c r="AY610" s="240" t="s">
        <v>142</v>
      </c>
    </row>
    <row r="611" s="2" customFormat="1" ht="16.5" customHeight="1">
      <c r="A611" s="38"/>
      <c r="B611" s="39"/>
      <c r="C611" s="218" t="s">
        <v>742</v>
      </c>
      <c r="D611" s="218" t="s">
        <v>145</v>
      </c>
      <c r="E611" s="219" t="s">
        <v>743</v>
      </c>
      <c r="F611" s="220" t="s">
        <v>744</v>
      </c>
      <c r="G611" s="221" t="s">
        <v>189</v>
      </c>
      <c r="H611" s="222">
        <v>932</v>
      </c>
      <c r="I611" s="223"/>
      <c r="J611" s="222">
        <f>ROUND(I611*H611,2)</f>
        <v>0</v>
      </c>
      <c r="K611" s="220" t="s">
        <v>149</v>
      </c>
      <c r="L611" s="44"/>
      <c r="M611" s="224" t="s">
        <v>1</v>
      </c>
      <c r="N611" s="225" t="s">
        <v>41</v>
      </c>
      <c r="O611" s="91"/>
      <c r="P611" s="226">
        <f>O611*H611</f>
        <v>0</v>
      </c>
      <c r="Q611" s="226">
        <v>2.0000000000000002E-05</v>
      </c>
      <c r="R611" s="226">
        <f>Q611*H611</f>
        <v>0.01864</v>
      </c>
      <c r="S611" s="226">
        <v>0</v>
      </c>
      <c r="T611" s="227">
        <f>S611*H611</f>
        <v>0</v>
      </c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R611" s="228" t="s">
        <v>210</v>
      </c>
      <c r="AT611" s="228" t="s">
        <v>145</v>
      </c>
      <c r="AU611" s="228" t="s">
        <v>151</v>
      </c>
      <c r="AY611" s="17" t="s">
        <v>142</v>
      </c>
      <c r="BE611" s="229">
        <f>IF(N611="základní",J611,0)</f>
        <v>0</v>
      </c>
      <c r="BF611" s="229">
        <f>IF(N611="snížená",J611,0)</f>
        <v>0</v>
      </c>
      <c r="BG611" s="229">
        <f>IF(N611="zákl. přenesená",J611,0)</f>
        <v>0</v>
      </c>
      <c r="BH611" s="229">
        <f>IF(N611="sníž. přenesená",J611,0)</f>
        <v>0</v>
      </c>
      <c r="BI611" s="229">
        <f>IF(N611="nulová",J611,0)</f>
        <v>0</v>
      </c>
      <c r="BJ611" s="17" t="s">
        <v>151</v>
      </c>
      <c r="BK611" s="229">
        <f>ROUND(I611*H611,2)</f>
        <v>0</v>
      </c>
      <c r="BL611" s="17" t="s">
        <v>210</v>
      </c>
      <c r="BM611" s="228" t="s">
        <v>745</v>
      </c>
    </row>
    <row r="612" s="13" customFormat="1">
      <c r="A612" s="13"/>
      <c r="B612" s="230"/>
      <c r="C612" s="231"/>
      <c r="D612" s="232" t="s">
        <v>153</v>
      </c>
      <c r="E612" s="233" t="s">
        <v>1</v>
      </c>
      <c r="F612" s="234" t="s">
        <v>411</v>
      </c>
      <c r="G612" s="231"/>
      <c r="H612" s="233" t="s">
        <v>1</v>
      </c>
      <c r="I612" s="235"/>
      <c r="J612" s="231"/>
      <c r="K612" s="231"/>
      <c r="L612" s="236"/>
      <c r="M612" s="237"/>
      <c r="N612" s="238"/>
      <c r="O612" s="238"/>
      <c r="P612" s="238"/>
      <c r="Q612" s="238"/>
      <c r="R612" s="238"/>
      <c r="S612" s="238"/>
      <c r="T612" s="239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0" t="s">
        <v>153</v>
      </c>
      <c r="AU612" s="240" t="s">
        <v>151</v>
      </c>
      <c r="AV612" s="13" t="s">
        <v>83</v>
      </c>
      <c r="AW612" s="13" t="s">
        <v>31</v>
      </c>
      <c r="AX612" s="13" t="s">
        <v>75</v>
      </c>
      <c r="AY612" s="240" t="s">
        <v>142</v>
      </c>
    </row>
    <row r="613" s="13" customFormat="1">
      <c r="A613" s="13"/>
      <c r="B613" s="230"/>
      <c r="C613" s="231"/>
      <c r="D613" s="232" t="s">
        <v>153</v>
      </c>
      <c r="E613" s="233" t="s">
        <v>1</v>
      </c>
      <c r="F613" s="234" t="s">
        <v>412</v>
      </c>
      <c r="G613" s="231"/>
      <c r="H613" s="233" t="s">
        <v>1</v>
      </c>
      <c r="I613" s="235"/>
      <c r="J613" s="231"/>
      <c r="K613" s="231"/>
      <c r="L613" s="236"/>
      <c r="M613" s="237"/>
      <c r="N613" s="238"/>
      <c r="O613" s="238"/>
      <c r="P613" s="238"/>
      <c r="Q613" s="238"/>
      <c r="R613" s="238"/>
      <c r="S613" s="238"/>
      <c r="T613" s="239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0" t="s">
        <v>153</v>
      </c>
      <c r="AU613" s="240" t="s">
        <v>151</v>
      </c>
      <c r="AV613" s="13" t="s">
        <v>83</v>
      </c>
      <c r="AW613" s="13" t="s">
        <v>31</v>
      </c>
      <c r="AX613" s="13" t="s">
        <v>75</v>
      </c>
      <c r="AY613" s="240" t="s">
        <v>142</v>
      </c>
    </row>
    <row r="614" s="14" customFormat="1">
      <c r="A614" s="14"/>
      <c r="B614" s="241"/>
      <c r="C614" s="242"/>
      <c r="D614" s="232" t="s">
        <v>153</v>
      </c>
      <c r="E614" s="243" t="s">
        <v>1</v>
      </c>
      <c r="F614" s="244" t="s">
        <v>746</v>
      </c>
      <c r="G614" s="242"/>
      <c r="H614" s="245">
        <v>788.88999999999999</v>
      </c>
      <c r="I614" s="246"/>
      <c r="J614" s="242"/>
      <c r="K614" s="242"/>
      <c r="L614" s="247"/>
      <c r="M614" s="248"/>
      <c r="N614" s="249"/>
      <c r="O614" s="249"/>
      <c r="P614" s="249"/>
      <c r="Q614" s="249"/>
      <c r="R614" s="249"/>
      <c r="S614" s="249"/>
      <c r="T614" s="250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1" t="s">
        <v>153</v>
      </c>
      <c r="AU614" s="251" t="s">
        <v>151</v>
      </c>
      <c r="AV614" s="14" t="s">
        <v>151</v>
      </c>
      <c r="AW614" s="14" t="s">
        <v>31</v>
      </c>
      <c r="AX614" s="14" t="s">
        <v>75</v>
      </c>
      <c r="AY614" s="251" t="s">
        <v>142</v>
      </c>
    </row>
    <row r="615" s="13" customFormat="1">
      <c r="A615" s="13"/>
      <c r="B615" s="230"/>
      <c r="C615" s="231"/>
      <c r="D615" s="232" t="s">
        <v>153</v>
      </c>
      <c r="E615" s="233" t="s">
        <v>1</v>
      </c>
      <c r="F615" s="234" t="s">
        <v>414</v>
      </c>
      <c r="G615" s="231"/>
      <c r="H615" s="233" t="s">
        <v>1</v>
      </c>
      <c r="I615" s="235"/>
      <c r="J615" s="231"/>
      <c r="K615" s="231"/>
      <c r="L615" s="236"/>
      <c r="M615" s="237"/>
      <c r="N615" s="238"/>
      <c r="O615" s="238"/>
      <c r="P615" s="238"/>
      <c r="Q615" s="238"/>
      <c r="R615" s="238"/>
      <c r="S615" s="238"/>
      <c r="T615" s="239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0" t="s">
        <v>153</v>
      </c>
      <c r="AU615" s="240" t="s">
        <v>151</v>
      </c>
      <c r="AV615" s="13" t="s">
        <v>83</v>
      </c>
      <c r="AW615" s="13" t="s">
        <v>31</v>
      </c>
      <c r="AX615" s="13" t="s">
        <v>75</v>
      </c>
      <c r="AY615" s="240" t="s">
        <v>142</v>
      </c>
    </row>
    <row r="616" s="14" customFormat="1">
      <c r="A616" s="14"/>
      <c r="B616" s="241"/>
      <c r="C616" s="242"/>
      <c r="D616" s="232" t="s">
        <v>153</v>
      </c>
      <c r="E616" s="243" t="s">
        <v>1</v>
      </c>
      <c r="F616" s="244" t="s">
        <v>747</v>
      </c>
      <c r="G616" s="242"/>
      <c r="H616" s="245">
        <v>104.44</v>
      </c>
      <c r="I616" s="246"/>
      <c r="J616" s="242"/>
      <c r="K616" s="242"/>
      <c r="L616" s="247"/>
      <c r="M616" s="248"/>
      <c r="N616" s="249"/>
      <c r="O616" s="249"/>
      <c r="P616" s="249"/>
      <c r="Q616" s="249"/>
      <c r="R616" s="249"/>
      <c r="S616" s="249"/>
      <c r="T616" s="250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51" t="s">
        <v>153</v>
      </c>
      <c r="AU616" s="251" t="s">
        <v>151</v>
      </c>
      <c r="AV616" s="14" t="s">
        <v>151</v>
      </c>
      <c r="AW616" s="14" t="s">
        <v>31</v>
      </c>
      <c r="AX616" s="14" t="s">
        <v>75</v>
      </c>
      <c r="AY616" s="251" t="s">
        <v>142</v>
      </c>
    </row>
    <row r="617" s="13" customFormat="1">
      <c r="A617" s="13"/>
      <c r="B617" s="230"/>
      <c r="C617" s="231"/>
      <c r="D617" s="232" t="s">
        <v>153</v>
      </c>
      <c r="E617" s="233" t="s">
        <v>1</v>
      </c>
      <c r="F617" s="234" t="s">
        <v>416</v>
      </c>
      <c r="G617" s="231"/>
      <c r="H617" s="233" t="s">
        <v>1</v>
      </c>
      <c r="I617" s="235"/>
      <c r="J617" s="231"/>
      <c r="K617" s="231"/>
      <c r="L617" s="236"/>
      <c r="M617" s="237"/>
      <c r="N617" s="238"/>
      <c r="O617" s="238"/>
      <c r="P617" s="238"/>
      <c r="Q617" s="238"/>
      <c r="R617" s="238"/>
      <c r="S617" s="238"/>
      <c r="T617" s="239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0" t="s">
        <v>153</v>
      </c>
      <c r="AU617" s="240" t="s">
        <v>151</v>
      </c>
      <c r="AV617" s="13" t="s">
        <v>83</v>
      </c>
      <c r="AW617" s="13" t="s">
        <v>31</v>
      </c>
      <c r="AX617" s="13" t="s">
        <v>75</v>
      </c>
      <c r="AY617" s="240" t="s">
        <v>142</v>
      </c>
    </row>
    <row r="618" s="14" customFormat="1">
      <c r="A618" s="14"/>
      <c r="B618" s="241"/>
      <c r="C618" s="242"/>
      <c r="D618" s="232" t="s">
        <v>153</v>
      </c>
      <c r="E618" s="243" t="s">
        <v>1</v>
      </c>
      <c r="F618" s="244" t="s">
        <v>748</v>
      </c>
      <c r="G618" s="242"/>
      <c r="H618" s="245">
        <v>38.670000000000002</v>
      </c>
      <c r="I618" s="246"/>
      <c r="J618" s="242"/>
      <c r="K618" s="242"/>
      <c r="L618" s="247"/>
      <c r="M618" s="248"/>
      <c r="N618" s="249"/>
      <c r="O618" s="249"/>
      <c r="P618" s="249"/>
      <c r="Q618" s="249"/>
      <c r="R618" s="249"/>
      <c r="S618" s="249"/>
      <c r="T618" s="250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1" t="s">
        <v>153</v>
      </c>
      <c r="AU618" s="251" t="s">
        <v>151</v>
      </c>
      <c r="AV618" s="14" t="s">
        <v>151</v>
      </c>
      <c r="AW618" s="14" t="s">
        <v>31</v>
      </c>
      <c r="AX618" s="14" t="s">
        <v>75</v>
      </c>
      <c r="AY618" s="251" t="s">
        <v>142</v>
      </c>
    </row>
    <row r="619" s="15" customFormat="1">
      <c r="A619" s="15"/>
      <c r="B619" s="252"/>
      <c r="C619" s="253"/>
      <c r="D619" s="232" t="s">
        <v>153</v>
      </c>
      <c r="E619" s="254" t="s">
        <v>1</v>
      </c>
      <c r="F619" s="255" t="s">
        <v>166</v>
      </c>
      <c r="G619" s="253"/>
      <c r="H619" s="256">
        <v>931.99999999999989</v>
      </c>
      <c r="I619" s="257"/>
      <c r="J619" s="253"/>
      <c r="K619" s="253"/>
      <c r="L619" s="258"/>
      <c r="M619" s="259"/>
      <c r="N619" s="260"/>
      <c r="O619" s="260"/>
      <c r="P619" s="260"/>
      <c r="Q619" s="260"/>
      <c r="R619" s="260"/>
      <c r="S619" s="260"/>
      <c r="T619" s="261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62" t="s">
        <v>153</v>
      </c>
      <c r="AU619" s="262" t="s">
        <v>151</v>
      </c>
      <c r="AV619" s="15" t="s">
        <v>150</v>
      </c>
      <c r="AW619" s="15" t="s">
        <v>31</v>
      </c>
      <c r="AX619" s="15" t="s">
        <v>83</v>
      </c>
      <c r="AY619" s="262" t="s">
        <v>142</v>
      </c>
    </row>
    <row r="620" s="2" customFormat="1" ht="16.5" customHeight="1">
      <c r="A620" s="38"/>
      <c r="B620" s="39"/>
      <c r="C620" s="267" t="s">
        <v>749</v>
      </c>
      <c r="D620" s="267" t="s">
        <v>225</v>
      </c>
      <c r="E620" s="268" t="s">
        <v>750</v>
      </c>
      <c r="F620" s="269" t="s">
        <v>751</v>
      </c>
      <c r="G620" s="270" t="s">
        <v>169</v>
      </c>
      <c r="H620" s="271">
        <v>2.46</v>
      </c>
      <c r="I620" s="272"/>
      <c r="J620" s="271">
        <f>ROUND(I620*H620,2)</f>
        <v>0</v>
      </c>
      <c r="K620" s="269" t="s">
        <v>149</v>
      </c>
      <c r="L620" s="273"/>
      <c r="M620" s="274" t="s">
        <v>1</v>
      </c>
      <c r="N620" s="275" t="s">
        <v>41</v>
      </c>
      <c r="O620" s="91"/>
      <c r="P620" s="226">
        <f>O620*H620</f>
        <v>0</v>
      </c>
      <c r="Q620" s="226">
        <v>0.55000000000000004</v>
      </c>
      <c r="R620" s="226">
        <f>Q620*H620</f>
        <v>1.353</v>
      </c>
      <c r="S620" s="226">
        <v>0</v>
      </c>
      <c r="T620" s="227">
        <f>S620*H620</f>
        <v>0</v>
      </c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R620" s="228" t="s">
        <v>306</v>
      </c>
      <c r="AT620" s="228" t="s">
        <v>225</v>
      </c>
      <c r="AU620" s="228" t="s">
        <v>151</v>
      </c>
      <c r="AY620" s="17" t="s">
        <v>142</v>
      </c>
      <c r="BE620" s="229">
        <f>IF(N620="základní",J620,0)</f>
        <v>0</v>
      </c>
      <c r="BF620" s="229">
        <f>IF(N620="snížená",J620,0)</f>
        <v>0</v>
      </c>
      <c r="BG620" s="229">
        <f>IF(N620="zákl. přenesená",J620,0)</f>
        <v>0</v>
      </c>
      <c r="BH620" s="229">
        <f>IF(N620="sníž. přenesená",J620,0)</f>
        <v>0</v>
      </c>
      <c r="BI620" s="229">
        <f>IF(N620="nulová",J620,0)</f>
        <v>0</v>
      </c>
      <c r="BJ620" s="17" t="s">
        <v>151</v>
      </c>
      <c r="BK620" s="229">
        <f>ROUND(I620*H620,2)</f>
        <v>0</v>
      </c>
      <c r="BL620" s="17" t="s">
        <v>210</v>
      </c>
      <c r="BM620" s="228" t="s">
        <v>752</v>
      </c>
    </row>
    <row r="621" s="13" customFormat="1">
      <c r="A621" s="13"/>
      <c r="B621" s="230"/>
      <c r="C621" s="231"/>
      <c r="D621" s="232" t="s">
        <v>153</v>
      </c>
      <c r="E621" s="233" t="s">
        <v>1</v>
      </c>
      <c r="F621" s="234" t="s">
        <v>753</v>
      </c>
      <c r="G621" s="231"/>
      <c r="H621" s="233" t="s">
        <v>1</v>
      </c>
      <c r="I621" s="235"/>
      <c r="J621" s="231"/>
      <c r="K621" s="231"/>
      <c r="L621" s="236"/>
      <c r="M621" s="237"/>
      <c r="N621" s="238"/>
      <c r="O621" s="238"/>
      <c r="P621" s="238"/>
      <c r="Q621" s="238"/>
      <c r="R621" s="238"/>
      <c r="S621" s="238"/>
      <c r="T621" s="239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0" t="s">
        <v>153</v>
      </c>
      <c r="AU621" s="240" t="s">
        <v>151</v>
      </c>
      <c r="AV621" s="13" t="s">
        <v>83</v>
      </c>
      <c r="AW621" s="13" t="s">
        <v>31</v>
      </c>
      <c r="AX621" s="13" t="s">
        <v>75</v>
      </c>
      <c r="AY621" s="240" t="s">
        <v>142</v>
      </c>
    </row>
    <row r="622" s="14" customFormat="1">
      <c r="A622" s="14"/>
      <c r="B622" s="241"/>
      <c r="C622" s="242"/>
      <c r="D622" s="232" t="s">
        <v>153</v>
      </c>
      <c r="E622" s="243" t="s">
        <v>1</v>
      </c>
      <c r="F622" s="244" t="s">
        <v>754</v>
      </c>
      <c r="G622" s="242"/>
      <c r="H622" s="245">
        <v>2.46</v>
      </c>
      <c r="I622" s="246"/>
      <c r="J622" s="242"/>
      <c r="K622" s="242"/>
      <c r="L622" s="247"/>
      <c r="M622" s="248"/>
      <c r="N622" s="249"/>
      <c r="O622" s="249"/>
      <c r="P622" s="249"/>
      <c r="Q622" s="249"/>
      <c r="R622" s="249"/>
      <c r="S622" s="249"/>
      <c r="T622" s="250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1" t="s">
        <v>153</v>
      </c>
      <c r="AU622" s="251" t="s">
        <v>151</v>
      </c>
      <c r="AV622" s="14" t="s">
        <v>151</v>
      </c>
      <c r="AW622" s="14" t="s">
        <v>31</v>
      </c>
      <c r="AX622" s="14" t="s">
        <v>83</v>
      </c>
      <c r="AY622" s="251" t="s">
        <v>142</v>
      </c>
    </row>
    <row r="623" s="13" customFormat="1">
      <c r="A623" s="13"/>
      <c r="B623" s="230"/>
      <c r="C623" s="231"/>
      <c r="D623" s="232" t="s">
        <v>153</v>
      </c>
      <c r="E623" s="233" t="s">
        <v>1</v>
      </c>
      <c r="F623" s="234" t="s">
        <v>702</v>
      </c>
      <c r="G623" s="231"/>
      <c r="H623" s="233" t="s">
        <v>1</v>
      </c>
      <c r="I623" s="235"/>
      <c r="J623" s="231"/>
      <c r="K623" s="231"/>
      <c r="L623" s="236"/>
      <c r="M623" s="237"/>
      <c r="N623" s="238"/>
      <c r="O623" s="238"/>
      <c r="P623" s="238"/>
      <c r="Q623" s="238"/>
      <c r="R623" s="238"/>
      <c r="S623" s="238"/>
      <c r="T623" s="239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0" t="s">
        <v>153</v>
      </c>
      <c r="AU623" s="240" t="s">
        <v>151</v>
      </c>
      <c r="AV623" s="13" t="s">
        <v>83</v>
      </c>
      <c r="AW623" s="13" t="s">
        <v>31</v>
      </c>
      <c r="AX623" s="13" t="s">
        <v>75</v>
      </c>
      <c r="AY623" s="240" t="s">
        <v>142</v>
      </c>
    </row>
    <row r="624" s="2" customFormat="1" ht="24.15" customHeight="1">
      <c r="A624" s="38"/>
      <c r="B624" s="39"/>
      <c r="C624" s="218" t="s">
        <v>415</v>
      </c>
      <c r="D624" s="218" t="s">
        <v>145</v>
      </c>
      <c r="E624" s="219" t="s">
        <v>755</v>
      </c>
      <c r="F624" s="220" t="s">
        <v>756</v>
      </c>
      <c r="G624" s="221" t="s">
        <v>169</v>
      </c>
      <c r="H624" s="222">
        <v>20.75</v>
      </c>
      <c r="I624" s="223"/>
      <c r="J624" s="222">
        <f>ROUND(I624*H624,2)</f>
        <v>0</v>
      </c>
      <c r="K624" s="220" t="s">
        <v>149</v>
      </c>
      <c r="L624" s="44"/>
      <c r="M624" s="224" t="s">
        <v>1</v>
      </c>
      <c r="N624" s="225" t="s">
        <v>41</v>
      </c>
      <c r="O624" s="91"/>
      <c r="P624" s="226">
        <f>O624*H624</f>
        <v>0</v>
      </c>
      <c r="Q624" s="226">
        <v>0.023300000000000001</v>
      </c>
      <c r="R624" s="226">
        <f>Q624*H624</f>
        <v>0.48347500000000004</v>
      </c>
      <c r="S624" s="226">
        <v>0</v>
      </c>
      <c r="T624" s="227">
        <f>S624*H624</f>
        <v>0</v>
      </c>
      <c r="U624" s="38"/>
      <c r="V624" s="38"/>
      <c r="W624" s="38"/>
      <c r="X624" s="38"/>
      <c r="Y624" s="38"/>
      <c r="Z624" s="38"/>
      <c r="AA624" s="38"/>
      <c r="AB624" s="38"/>
      <c r="AC624" s="38"/>
      <c r="AD624" s="38"/>
      <c r="AE624" s="38"/>
      <c r="AR624" s="228" t="s">
        <v>210</v>
      </c>
      <c r="AT624" s="228" t="s">
        <v>145</v>
      </c>
      <c r="AU624" s="228" t="s">
        <v>151</v>
      </c>
      <c r="AY624" s="17" t="s">
        <v>142</v>
      </c>
      <c r="BE624" s="229">
        <f>IF(N624="základní",J624,0)</f>
        <v>0</v>
      </c>
      <c r="BF624" s="229">
        <f>IF(N624="snížená",J624,0)</f>
        <v>0</v>
      </c>
      <c r="BG624" s="229">
        <f>IF(N624="zákl. přenesená",J624,0)</f>
        <v>0</v>
      </c>
      <c r="BH624" s="229">
        <f>IF(N624="sníž. přenesená",J624,0)</f>
        <v>0</v>
      </c>
      <c r="BI624" s="229">
        <f>IF(N624="nulová",J624,0)</f>
        <v>0</v>
      </c>
      <c r="BJ624" s="17" t="s">
        <v>151</v>
      </c>
      <c r="BK624" s="229">
        <f>ROUND(I624*H624,2)</f>
        <v>0</v>
      </c>
      <c r="BL624" s="17" t="s">
        <v>210</v>
      </c>
      <c r="BM624" s="228" t="s">
        <v>757</v>
      </c>
    </row>
    <row r="625" s="13" customFormat="1">
      <c r="A625" s="13"/>
      <c r="B625" s="230"/>
      <c r="C625" s="231"/>
      <c r="D625" s="232" t="s">
        <v>153</v>
      </c>
      <c r="E625" s="233" t="s">
        <v>1</v>
      </c>
      <c r="F625" s="234" t="s">
        <v>758</v>
      </c>
      <c r="G625" s="231"/>
      <c r="H625" s="233" t="s">
        <v>1</v>
      </c>
      <c r="I625" s="235"/>
      <c r="J625" s="231"/>
      <c r="K625" s="231"/>
      <c r="L625" s="236"/>
      <c r="M625" s="237"/>
      <c r="N625" s="238"/>
      <c r="O625" s="238"/>
      <c r="P625" s="238"/>
      <c r="Q625" s="238"/>
      <c r="R625" s="238"/>
      <c r="S625" s="238"/>
      <c r="T625" s="239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0" t="s">
        <v>153</v>
      </c>
      <c r="AU625" s="240" t="s">
        <v>151</v>
      </c>
      <c r="AV625" s="13" t="s">
        <v>83</v>
      </c>
      <c r="AW625" s="13" t="s">
        <v>31</v>
      </c>
      <c r="AX625" s="13" t="s">
        <v>75</v>
      </c>
      <c r="AY625" s="240" t="s">
        <v>142</v>
      </c>
    </row>
    <row r="626" s="14" customFormat="1">
      <c r="A626" s="14"/>
      <c r="B626" s="241"/>
      <c r="C626" s="242"/>
      <c r="D626" s="232" t="s">
        <v>153</v>
      </c>
      <c r="E626" s="243" t="s">
        <v>1</v>
      </c>
      <c r="F626" s="244" t="s">
        <v>759</v>
      </c>
      <c r="G626" s="242"/>
      <c r="H626" s="245">
        <v>6.0599999999999996</v>
      </c>
      <c r="I626" s="246"/>
      <c r="J626" s="242"/>
      <c r="K626" s="242"/>
      <c r="L626" s="247"/>
      <c r="M626" s="248"/>
      <c r="N626" s="249"/>
      <c r="O626" s="249"/>
      <c r="P626" s="249"/>
      <c r="Q626" s="249"/>
      <c r="R626" s="249"/>
      <c r="S626" s="249"/>
      <c r="T626" s="250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51" t="s">
        <v>153</v>
      </c>
      <c r="AU626" s="251" t="s">
        <v>151</v>
      </c>
      <c r="AV626" s="14" t="s">
        <v>151</v>
      </c>
      <c r="AW626" s="14" t="s">
        <v>31</v>
      </c>
      <c r="AX626" s="14" t="s">
        <v>75</v>
      </c>
      <c r="AY626" s="251" t="s">
        <v>142</v>
      </c>
    </row>
    <row r="627" s="13" customFormat="1">
      <c r="A627" s="13"/>
      <c r="B627" s="230"/>
      <c r="C627" s="231"/>
      <c r="D627" s="232" t="s">
        <v>153</v>
      </c>
      <c r="E627" s="233" t="s">
        <v>1</v>
      </c>
      <c r="F627" s="234" t="s">
        <v>760</v>
      </c>
      <c r="G627" s="231"/>
      <c r="H627" s="233" t="s">
        <v>1</v>
      </c>
      <c r="I627" s="235"/>
      <c r="J627" s="231"/>
      <c r="K627" s="231"/>
      <c r="L627" s="236"/>
      <c r="M627" s="237"/>
      <c r="N627" s="238"/>
      <c r="O627" s="238"/>
      <c r="P627" s="238"/>
      <c r="Q627" s="238"/>
      <c r="R627" s="238"/>
      <c r="S627" s="238"/>
      <c r="T627" s="239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0" t="s">
        <v>153</v>
      </c>
      <c r="AU627" s="240" t="s">
        <v>151</v>
      </c>
      <c r="AV627" s="13" t="s">
        <v>83</v>
      </c>
      <c r="AW627" s="13" t="s">
        <v>31</v>
      </c>
      <c r="AX627" s="13" t="s">
        <v>75</v>
      </c>
      <c r="AY627" s="240" t="s">
        <v>142</v>
      </c>
    </row>
    <row r="628" s="14" customFormat="1">
      <c r="A628" s="14"/>
      <c r="B628" s="241"/>
      <c r="C628" s="242"/>
      <c r="D628" s="232" t="s">
        <v>153</v>
      </c>
      <c r="E628" s="243" t="s">
        <v>1</v>
      </c>
      <c r="F628" s="244" t="s">
        <v>761</v>
      </c>
      <c r="G628" s="242"/>
      <c r="H628" s="245">
        <v>10.050000000000001</v>
      </c>
      <c r="I628" s="246"/>
      <c r="J628" s="242"/>
      <c r="K628" s="242"/>
      <c r="L628" s="247"/>
      <c r="M628" s="248"/>
      <c r="N628" s="249"/>
      <c r="O628" s="249"/>
      <c r="P628" s="249"/>
      <c r="Q628" s="249"/>
      <c r="R628" s="249"/>
      <c r="S628" s="249"/>
      <c r="T628" s="250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1" t="s">
        <v>153</v>
      </c>
      <c r="AU628" s="251" t="s">
        <v>151</v>
      </c>
      <c r="AV628" s="14" t="s">
        <v>151</v>
      </c>
      <c r="AW628" s="14" t="s">
        <v>31</v>
      </c>
      <c r="AX628" s="14" t="s">
        <v>75</v>
      </c>
      <c r="AY628" s="251" t="s">
        <v>142</v>
      </c>
    </row>
    <row r="629" s="14" customFormat="1">
      <c r="A629" s="14"/>
      <c r="B629" s="241"/>
      <c r="C629" s="242"/>
      <c r="D629" s="232" t="s">
        <v>153</v>
      </c>
      <c r="E629" s="243" t="s">
        <v>1</v>
      </c>
      <c r="F629" s="244" t="s">
        <v>762</v>
      </c>
      <c r="G629" s="242"/>
      <c r="H629" s="245">
        <v>0.93999999999999995</v>
      </c>
      <c r="I629" s="246"/>
      <c r="J629" s="242"/>
      <c r="K629" s="242"/>
      <c r="L629" s="247"/>
      <c r="M629" s="248"/>
      <c r="N629" s="249"/>
      <c r="O629" s="249"/>
      <c r="P629" s="249"/>
      <c r="Q629" s="249"/>
      <c r="R629" s="249"/>
      <c r="S629" s="249"/>
      <c r="T629" s="250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51" t="s">
        <v>153</v>
      </c>
      <c r="AU629" s="251" t="s">
        <v>151</v>
      </c>
      <c r="AV629" s="14" t="s">
        <v>151</v>
      </c>
      <c r="AW629" s="14" t="s">
        <v>31</v>
      </c>
      <c r="AX629" s="14" t="s">
        <v>75</v>
      </c>
      <c r="AY629" s="251" t="s">
        <v>142</v>
      </c>
    </row>
    <row r="630" s="14" customFormat="1">
      <c r="A630" s="14"/>
      <c r="B630" s="241"/>
      <c r="C630" s="242"/>
      <c r="D630" s="232" t="s">
        <v>153</v>
      </c>
      <c r="E630" s="243" t="s">
        <v>1</v>
      </c>
      <c r="F630" s="244" t="s">
        <v>763</v>
      </c>
      <c r="G630" s="242"/>
      <c r="H630" s="245">
        <v>0.40000000000000002</v>
      </c>
      <c r="I630" s="246"/>
      <c r="J630" s="242"/>
      <c r="K630" s="242"/>
      <c r="L630" s="247"/>
      <c r="M630" s="248"/>
      <c r="N630" s="249"/>
      <c r="O630" s="249"/>
      <c r="P630" s="249"/>
      <c r="Q630" s="249"/>
      <c r="R630" s="249"/>
      <c r="S630" s="249"/>
      <c r="T630" s="250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1" t="s">
        <v>153</v>
      </c>
      <c r="AU630" s="251" t="s">
        <v>151</v>
      </c>
      <c r="AV630" s="14" t="s">
        <v>151</v>
      </c>
      <c r="AW630" s="14" t="s">
        <v>31</v>
      </c>
      <c r="AX630" s="14" t="s">
        <v>75</v>
      </c>
      <c r="AY630" s="251" t="s">
        <v>142</v>
      </c>
    </row>
    <row r="631" s="14" customFormat="1">
      <c r="A631" s="14"/>
      <c r="B631" s="241"/>
      <c r="C631" s="242"/>
      <c r="D631" s="232" t="s">
        <v>153</v>
      </c>
      <c r="E631" s="243" t="s">
        <v>1</v>
      </c>
      <c r="F631" s="244" t="s">
        <v>764</v>
      </c>
      <c r="G631" s="242"/>
      <c r="H631" s="245">
        <v>1.0600000000000001</v>
      </c>
      <c r="I631" s="246"/>
      <c r="J631" s="242"/>
      <c r="K631" s="242"/>
      <c r="L631" s="247"/>
      <c r="M631" s="248"/>
      <c r="N631" s="249"/>
      <c r="O631" s="249"/>
      <c r="P631" s="249"/>
      <c r="Q631" s="249"/>
      <c r="R631" s="249"/>
      <c r="S631" s="249"/>
      <c r="T631" s="250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1" t="s">
        <v>153</v>
      </c>
      <c r="AU631" s="251" t="s">
        <v>151</v>
      </c>
      <c r="AV631" s="14" t="s">
        <v>151</v>
      </c>
      <c r="AW631" s="14" t="s">
        <v>31</v>
      </c>
      <c r="AX631" s="14" t="s">
        <v>75</v>
      </c>
      <c r="AY631" s="251" t="s">
        <v>142</v>
      </c>
    </row>
    <row r="632" s="13" customFormat="1">
      <c r="A632" s="13"/>
      <c r="B632" s="230"/>
      <c r="C632" s="231"/>
      <c r="D632" s="232" t="s">
        <v>153</v>
      </c>
      <c r="E632" s="233" t="s">
        <v>1</v>
      </c>
      <c r="F632" s="234" t="s">
        <v>753</v>
      </c>
      <c r="G632" s="231"/>
      <c r="H632" s="233" t="s">
        <v>1</v>
      </c>
      <c r="I632" s="235"/>
      <c r="J632" s="231"/>
      <c r="K632" s="231"/>
      <c r="L632" s="236"/>
      <c r="M632" s="237"/>
      <c r="N632" s="238"/>
      <c r="O632" s="238"/>
      <c r="P632" s="238"/>
      <c r="Q632" s="238"/>
      <c r="R632" s="238"/>
      <c r="S632" s="238"/>
      <c r="T632" s="239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0" t="s">
        <v>153</v>
      </c>
      <c r="AU632" s="240" t="s">
        <v>151</v>
      </c>
      <c r="AV632" s="13" t="s">
        <v>83</v>
      </c>
      <c r="AW632" s="13" t="s">
        <v>31</v>
      </c>
      <c r="AX632" s="13" t="s">
        <v>75</v>
      </c>
      <c r="AY632" s="240" t="s">
        <v>142</v>
      </c>
    </row>
    <row r="633" s="14" customFormat="1">
      <c r="A633" s="14"/>
      <c r="B633" s="241"/>
      <c r="C633" s="242"/>
      <c r="D633" s="232" t="s">
        <v>153</v>
      </c>
      <c r="E633" s="243" t="s">
        <v>1</v>
      </c>
      <c r="F633" s="244" t="s">
        <v>765</v>
      </c>
      <c r="G633" s="242"/>
      <c r="H633" s="245">
        <v>2.2400000000000002</v>
      </c>
      <c r="I633" s="246"/>
      <c r="J633" s="242"/>
      <c r="K633" s="242"/>
      <c r="L633" s="247"/>
      <c r="M633" s="248"/>
      <c r="N633" s="249"/>
      <c r="O633" s="249"/>
      <c r="P633" s="249"/>
      <c r="Q633" s="249"/>
      <c r="R633" s="249"/>
      <c r="S633" s="249"/>
      <c r="T633" s="250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51" t="s">
        <v>153</v>
      </c>
      <c r="AU633" s="251" t="s">
        <v>151</v>
      </c>
      <c r="AV633" s="14" t="s">
        <v>151</v>
      </c>
      <c r="AW633" s="14" t="s">
        <v>31</v>
      </c>
      <c r="AX633" s="14" t="s">
        <v>75</v>
      </c>
      <c r="AY633" s="251" t="s">
        <v>142</v>
      </c>
    </row>
    <row r="634" s="15" customFormat="1">
      <c r="A634" s="15"/>
      <c r="B634" s="252"/>
      <c r="C634" s="253"/>
      <c r="D634" s="232" t="s">
        <v>153</v>
      </c>
      <c r="E634" s="254" t="s">
        <v>1</v>
      </c>
      <c r="F634" s="255" t="s">
        <v>166</v>
      </c>
      <c r="G634" s="253"/>
      <c r="H634" s="256">
        <v>20.75</v>
      </c>
      <c r="I634" s="257"/>
      <c r="J634" s="253"/>
      <c r="K634" s="253"/>
      <c r="L634" s="258"/>
      <c r="M634" s="259"/>
      <c r="N634" s="260"/>
      <c r="O634" s="260"/>
      <c r="P634" s="260"/>
      <c r="Q634" s="260"/>
      <c r="R634" s="260"/>
      <c r="S634" s="260"/>
      <c r="T634" s="261"/>
      <c r="U634" s="15"/>
      <c r="V634" s="15"/>
      <c r="W634" s="15"/>
      <c r="X634" s="15"/>
      <c r="Y634" s="15"/>
      <c r="Z634" s="15"/>
      <c r="AA634" s="15"/>
      <c r="AB634" s="15"/>
      <c r="AC634" s="15"/>
      <c r="AD634" s="15"/>
      <c r="AE634" s="15"/>
      <c r="AT634" s="262" t="s">
        <v>153</v>
      </c>
      <c r="AU634" s="262" t="s">
        <v>151</v>
      </c>
      <c r="AV634" s="15" t="s">
        <v>150</v>
      </c>
      <c r="AW634" s="15" t="s">
        <v>31</v>
      </c>
      <c r="AX634" s="15" t="s">
        <v>83</v>
      </c>
      <c r="AY634" s="262" t="s">
        <v>142</v>
      </c>
    </row>
    <row r="635" s="2" customFormat="1" ht="24.15" customHeight="1">
      <c r="A635" s="38"/>
      <c r="B635" s="39"/>
      <c r="C635" s="218" t="s">
        <v>299</v>
      </c>
      <c r="D635" s="218" t="s">
        <v>145</v>
      </c>
      <c r="E635" s="219" t="s">
        <v>766</v>
      </c>
      <c r="F635" s="220" t="s">
        <v>767</v>
      </c>
      <c r="G635" s="221" t="s">
        <v>148</v>
      </c>
      <c r="H635" s="222">
        <v>42.899999999999999</v>
      </c>
      <c r="I635" s="223"/>
      <c r="J635" s="222">
        <f>ROUND(I635*H635,2)</f>
        <v>0</v>
      </c>
      <c r="K635" s="220" t="s">
        <v>1</v>
      </c>
      <c r="L635" s="44"/>
      <c r="M635" s="224" t="s">
        <v>1</v>
      </c>
      <c r="N635" s="225" t="s">
        <v>41</v>
      </c>
      <c r="O635" s="91"/>
      <c r="P635" s="226">
        <f>O635*H635</f>
        <v>0</v>
      </c>
      <c r="Q635" s="226">
        <v>0.01136</v>
      </c>
      <c r="R635" s="226">
        <f>Q635*H635</f>
        <v>0.487344</v>
      </c>
      <c r="S635" s="226">
        <v>0</v>
      </c>
      <c r="T635" s="227">
        <f>S635*H635</f>
        <v>0</v>
      </c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R635" s="228" t="s">
        <v>210</v>
      </c>
      <c r="AT635" s="228" t="s">
        <v>145</v>
      </c>
      <c r="AU635" s="228" t="s">
        <v>151</v>
      </c>
      <c r="AY635" s="17" t="s">
        <v>142</v>
      </c>
      <c r="BE635" s="229">
        <f>IF(N635="základní",J635,0)</f>
        <v>0</v>
      </c>
      <c r="BF635" s="229">
        <f>IF(N635="snížená",J635,0)</f>
        <v>0</v>
      </c>
      <c r="BG635" s="229">
        <f>IF(N635="zákl. přenesená",J635,0)</f>
        <v>0</v>
      </c>
      <c r="BH635" s="229">
        <f>IF(N635="sníž. přenesená",J635,0)</f>
        <v>0</v>
      </c>
      <c r="BI635" s="229">
        <f>IF(N635="nulová",J635,0)</f>
        <v>0</v>
      </c>
      <c r="BJ635" s="17" t="s">
        <v>151</v>
      </c>
      <c r="BK635" s="229">
        <f>ROUND(I635*H635,2)</f>
        <v>0</v>
      </c>
      <c r="BL635" s="17" t="s">
        <v>210</v>
      </c>
      <c r="BM635" s="228" t="s">
        <v>768</v>
      </c>
    </row>
    <row r="636" s="13" customFormat="1">
      <c r="A636" s="13"/>
      <c r="B636" s="230"/>
      <c r="C636" s="231"/>
      <c r="D636" s="232" t="s">
        <v>153</v>
      </c>
      <c r="E636" s="233" t="s">
        <v>1</v>
      </c>
      <c r="F636" s="234" t="s">
        <v>191</v>
      </c>
      <c r="G636" s="231"/>
      <c r="H636" s="233" t="s">
        <v>1</v>
      </c>
      <c r="I636" s="235"/>
      <c r="J636" s="231"/>
      <c r="K636" s="231"/>
      <c r="L636" s="236"/>
      <c r="M636" s="237"/>
      <c r="N636" s="238"/>
      <c r="O636" s="238"/>
      <c r="P636" s="238"/>
      <c r="Q636" s="238"/>
      <c r="R636" s="238"/>
      <c r="S636" s="238"/>
      <c r="T636" s="239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0" t="s">
        <v>153</v>
      </c>
      <c r="AU636" s="240" t="s">
        <v>151</v>
      </c>
      <c r="AV636" s="13" t="s">
        <v>83</v>
      </c>
      <c r="AW636" s="13" t="s">
        <v>31</v>
      </c>
      <c r="AX636" s="13" t="s">
        <v>75</v>
      </c>
      <c r="AY636" s="240" t="s">
        <v>142</v>
      </c>
    </row>
    <row r="637" s="14" customFormat="1">
      <c r="A637" s="14"/>
      <c r="B637" s="241"/>
      <c r="C637" s="242"/>
      <c r="D637" s="232" t="s">
        <v>153</v>
      </c>
      <c r="E637" s="243" t="s">
        <v>1</v>
      </c>
      <c r="F637" s="244" t="s">
        <v>769</v>
      </c>
      <c r="G637" s="242"/>
      <c r="H637" s="245">
        <v>20</v>
      </c>
      <c r="I637" s="246"/>
      <c r="J637" s="242"/>
      <c r="K637" s="242"/>
      <c r="L637" s="247"/>
      <c r="M637" s="248"/>
      <c r="N637" s="249"/>
      <c r="O637" s="249"/>
      <c r="P637" s="249"/>
      <c r="Q637" s="249"/>
      <c r="R637" s="249"/>
      <c r="S637" s="249"/>
      <c r="T637" s="250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51" t="s">
        <v>153</v>
      </c>
      <c r="AU637" s="251" t="s">
        <v>151</v>
      </c>
      <c r="AV637" s="14" t="s">
        <v>151</v>
      </c>
      <c r="AW637" s="14" t="s">
        <v>31</v>
      </c>
      <c r="AX637" s="14" t="s">
        <v>75</v>
      </c>
      <c r="AY637" s="251" t="s">
        <v>142</v>
      </c>
    </row>
    <row r="638" s="13" customFormat="1">
      <c r="A638" s="13"/>
      <c r="B638" s="230"/>
      <c r="C638" s="231"/>
      <c r="D638" s="232" t="s">
        <v>153</v>
      </c>
      <c r="E638" s="233" t="s">
        <v>1</v>
      </c>
      <c r="F638" s="234" t="s">
        <v>770</v>
      </c>
      <c r="G638" s="231"/>
      <c r="H638" s="233" t="s">
        <v>1</v>
      </c>
      <c r="I638" s="235"/>
      <c r="J638" s="231"/>
      <c r="K638" s="231"/>
      <c r="L638" s="236"/>
      <c r="M638" s="237"/>
      <c r="N638" s="238"/>
      <c r="O638" s="238"/>
      <c r="P638" s="238"/>
      <c r="Q638" s="238"/>
      <c r="R638" s="238"/>
      <c r="S638" s="238"/>
      <c r="T638" s="239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40" t="s">
        <v>153</v>
      </c>
      <c r="AU638" s="240" t="s">
        <v>151</v>
      </c>
      <c r="AV638" s="13" t="s">
        <v>83</v>
      </c>
      <c r="AW638" s="13" t="s">
        <v>31</v>
      </c>
      <c r="AX638" s="13" t="s">
        <v>75</v>
      </c>
      <c r="AY638" s="240" t="s">
        <v>142</v>
      </c>
    </row>
    <row r="639" s="14" customFormat="1">
      <c r="A639" s="14"/>
      <c r="B639" s="241"/>
      <c r="C639" s="242"/>
      <c r="D639" s="232" t="s">
        <v>153</v>
      </c>
      <c r="E639" s="243" t="s">
        <v>1</v>
      </c>
      <c r="F639" s="244" t="s">
        <v>771</v>
      </c>
      <c r="G639" s="242"/>
      <c r="H639" s="245">
        <v>11.5</v>
      </c>
      <c r="I639" s="246"/>
      <c r="J639" s="242"/>
      <c r="K639" s="242"/>
      <c r="L639" s="247"/>
      <c r="M639" s="248"/>
      <c r="N639" s="249"/>
      <c r="O639" s="249"/>
      <c r="P639" s="249"/>
      <c r="Q639" s="249"/>
      <c r="R639" s="249"/>
      <c r="S639" s="249"/>
      <c r="T639" s="250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51" t="s">
        <v>153</v>
      </c>
      <c r="AU639" s="251" t="s">
        <v>151</v>
      </c>
      <c r="AV639" s="14" t="s">
        <v>151</v>
      </c>
      <c r="AW639" s="14" t="s">
        <v>31</v>
      </c>
      <c r="AX639" s="14" t="s">
        <v>75</v>
      </c>
      <c r="AY639" s="251" t="s">
        <v>142</v>
      </c>
    </row>
    <row r="640" s="13" customFormat="1">
      <c r="A640" s="13"/>
      <c r="B640" s="230"/>
      <c r="C640" s="231"/>
      <c r="D640" s="232" t="s">
        <v>153</v>
      </c>
      <c r="E640" s="233" t="s">
        <v>1</v>
      </c>
      <c r="F640" s="234" t="s">
        <v>193</v>
      </c>
      <c r="G640" s="231"/>
      <c r="H640" s="233" t="s">
        <v>1</v>
      </c>
      <c r="I640" s="235"/>
      <c r="J640" s="231"/>
      <c r="K640" s="231"/>
      <c r="L640" s="236"/>
      <c r="M640" s="237"/>
      <c r="N640" s="238"/>
      <c r="O640" s="238"/>
      <c r="P640" s="238"/>
      <c r="Q640" s="238"/>
      <c r="R640" s="238"/>
      <c r="S640" s="238"/>
      <c r="T640" s="239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0" t="s">
        <v>153</v>
      </c>
      <c r="AU640" s="240" t="s">
        <v>151</v>
      </c>
      <c r="AV640" s="13" t="s">
        <v>83</v>
      </c>
      <c r="AW640" s="13" t="s">
        <v>31</v>
      </c>
      <c r="AX640" s="13" t="s">
        <v>75</v>
      </c>
      <c r="AY640" s="240" t="s">
        <v>142</v>
      </c>
    </row>
    <row r="641" s="14" customFormat="1">
      <c r="A641" s="14"/>
      <c r="B641" s="241"/>
      <c r="C641" s="242"/>
      <c r="D641" s="232" t="s">
        <v>153</v>
      </c>
      <c r="E641" s="243" t="s">
        <v>1</v>
      </c>
      <c r="F641" s="244" t="s">
        <v>772</v>
      </c>
      <c r="G641" s="242"/>
      <c r="H641" s="245">
        <v>11.4</v>
      </c>
      <c r="I641" s="246"/>
      <c r="J641" s="242"/>
      <c r="K641" s="242"/>
      <c r="L641" s="247"/>
      <c r="M641" s="248"/>
      <c r="N641" s="249"/>
      <c r="O641" s="249"/>
      <c r="P641" s="249"/>
      <c r="Q641" s="249"/>
      <c r="R641" s="249"/>
      <c r="S641" s="249"/>
      <c r="T641" s="250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1" t="s">
        <v>153</v>
      </c>
      <c r="AU641" s="251" t="s">
        <v>151</v>
      </c>
      <c r="AV641" s="14" t="s">
        <v>151</v>
      </c>
      <c r="AW641" s="14" t="s">
        <v>31</v>
      </c>
      <c r="AX641" s="14" t="s">
        <v>75</v>
      </c>
      <c r="AY641" s="251" t="s">
        <v>142</v>
      </c>
    </row>
    <row r="642" s="15" customFormat="1">
      <c r="A642" s="15"/>
      <c r="B642" s="252"/>
      <c r="C642" s="253"/>
      <c r="D642" s="232" t="s">
        <v>153</v>
      </c>
      <c r="E642" s="254" t="s">
        <v>1</v>
      </c>
      <c r="F642" s="255" t="s">
        <v>166</v>
      </c>
      <c r="G642" s="253"/>
      <c r="H642" s="256">
        <v>42.899999999999999</v>
      </c>
      <c r="I642" s="257"/>
      <c r="J642" s="253"/>
      <c r="K642" s="253"/>
      <c r="L642" s="258"/>
      <c r="M642" s="259"/>
      <c r="N642" s="260"/>
      <c r="O642" s="260"/>
      <c r="P642" s="260"/>
      <c r="Q642" s="260"/>
      <c r="R642" s="260"/>
      <c r="S642" s="260"/>
      <c r="T642" s="261"/>
      <c r="U642" s="15"/>
      <c r="V642" s="15"/>
      <c r="W642" s="15"/>
      <c r="X642" s="15"/>
      <c r="Y642" s="15"/>
      <c r="Z642" s="15"/>
      <c r="AA642" s="15"/>
      <c r="AB642" s="15"/>
      <c r="AC642" s="15"/>
      <c r="AD642" s="15"/>
      <c r="AE642" s="15"/>
      <c r="AT642" s="262" t="s">
        <v>153</v>
      </c>
      <c r="AU642" s="262" t="s">
        <v>151</v>
      </c>
      <c r="AV642" s="15" t="s">
        <v>150</v>
      </c>
      <c r="AW642" s="15" t="s">
        <v>31</v>
      </c>
      <c r="AX642" s="15" t="s">
        <v>83</v>
      </c>
      <c r="AY642" s="262" t="s">
        <v>142</v>
      </c>
    </row>
    <row r="643" s="2" customFormat="1" ht="24.15" customHeight="1">
      <c r="A643" s="38"/>
      <c r="B643" s="39"/>
      <c r="C643" s="218" t="s">
        <v>330</v>
      </c>
      <c r="D643" s="218" t="s">
        <v>145</v>
      </c>
      <c r="E643" s="219" t="s">
        <v>773</v>
      </c>
      <c r="F643" s="220" t="s">
        <v>774</v>
      </c>
      <c r="G643" s="221" t="s">
        <v>148</v>
      </c>
      <c r="H643" s="222">
        <v>130.87000000000001</v>
      </c>
      <c r="I643" s="223"/>
      <c r="J643" s="222">
        <f>ROUND(I643*H643,2)</f>
        <v>0</v>
      </c>
      <c r="K643" s="220" t="s">
        <v>149</v>
      </c>
      <c r="L643" s="44"/>
      <c r="M643" s="224" t="s">
        <v>1</v>
      </c>
      <c r="N643" s="225" t="s">
        <v>41</v>
      </c>
      <c r="O643" s="91"/>
      <c r="P643" s="226">
        <f>O643*H643</f>
        <v>0</v>
      </c>
      <c r="Q643" s="226">
        <v>0.01396</v>
      </c>
      <c r="R643" s="226">
        <f>Q643*H643</f>
        <v>1.8269452000000002</v>
      </c>
      <c r="S643" s="226">
        <v>0</v>
      </c>
      <c r="T643" s="227">
        <f>S643*H643</f>
        <v>0</v>
      </c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  <c r="AR643" s="228" t="s">
        <v>210</v>
      </c>
      <c r="AT643" s="228" t="s">
        <v>145</v>
      </c>
      <c r="AU643" s="228" t="s">
        <v>151</v>
      </c>
      <c r="AY643" s="17" t="s">
        <v>142</v>
      </c>
      <c r="BE643" s="229">
        <f>IF(N643="základní",J643,0)</f>
        <v>0</v>
      </c>
      <c r="BF643" s="229">
        <f>IF(N643="snížená",J643,0)</f>
        <v>0</v>
      </c>
      <c r="BG643" s="229">
        <f>IF(N643="zákl. přenesená",J643,0)</f>
        <v>0</v>
      </c>
      <c r="BH643" s="229">
        <f>IF(N643="sníž. přenesená",J643,0)</f>
        <v>0</v>
      </c>
      <c r="BI643" s="229">
        <f>IF(N643="nulová",J643,0)</f>
        <v>0</v>
      </c>
      <c r="BJ643" s="17" t="s">
        <v>151</v>
      </c>
      <c r="BK643" s="229">
        <f>ROUND(I643*H643,2)</f>
        <v>0</v>
      </c>
      <c r="BL643" s="17" t="s">
        <v>210</v>
      </c>
      <c r="BM643" s="228" t="s">
        <v>775</v>
      </c>
    </row>
    <row r="644" s="13" customFormat="1">
      <c r="A644" s="13"/>
      <c r="B644" s="230"/>
      <c r="C644" s="231"/>
      <c r="D644" s="232" t="s">
        <v>153</v>
      </c>
      <c r="E644" s="233" t="s">
        <v>1</v>
      </c>
      <c r="F644" s="234" t="s">
        <v>358</v>
      </c>
      <c r="G644" s="231"/>
      <c r="H644" s="233" t="s">
        <v>1</v>
      </c>
      <c r="I644" s="235"/>
      <c r="J644" s="231"/>
      <c r="K644" s="231"/>
      <c r="L644" s="236"/>
      <c r="M644" s="237"/>
      <c r="N644" s="238"/>
      <c r="O644" s="238"/>
      <c r="P644" s="238"/>
      <c r="Q644" s="238"/>
      <c r="R644" s="238"/>
      <c r="S644" s="238"/>
      <c r="T644" s="239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40" t="s">
        <v>153</v>
      </c>
      <c r="AU644" s="240" t="s">
        <v>151</v>
      </c>
      <c r="AV644" s="13" t="s">
        <v>83</v>
      </c>
      <c r="AW644" s="13" t="s">
        <v>31</v>
      </c>
      <c r="AX644" s="13" t="s">
        <v>75</v>
      </c>
      <c r="AY644" s="240" t="s">
        <v>142</v>
      </c>
    </row>
    <row r="645" s="14" customFormat="1">
      <c r="A645" s="14"/>
      <c r="B645" s="241"/>
      <c r="C645" s="242"/>
      <c r="D645" s="232" t="s">
        <v>153</v>
      </c>
      <c r="E645" s="243" t="s">
        <v>1</v>
      </c>
      <c r="F645" s="244" t="s">
        <v>776</v>
      </c>
      <c r="G645" s="242"/>
      <c r="H645" s="245">
        <v>9.6899999999999995</v>
      </c>
      <c r="I645" s="246"/>
      <c r="J645" s="242"/>
      <c r="K645" s="242"/>
      <c r="L645" s="247"/>
      <c r="M645" s="248"/>
      <c r="N645" s="249"/>
      <c r="O645" s="249"/>
      <c r="P645" s="249"/>
      <c r="Q645" s="249"/>
      <c r="R645" s="249"/>
      <c r="S645" s="249"/>
      <c r="T645" s="250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1" t="s">
        <v>153</v>
      </c>
      <c r="AU645" s="251" t="s">
        <v>151</v>
      </c>
      <c r="AV645" s="14" t="s">
        <v>151</v>
      </c>
      <c r="AW645" s="14" t="s">
        <v>31</v>
      </c>
      <c r="AX645" s="14" t="s">
        <v>75</v>
      </c>
      <c r="AY645" s="251" t="s">
        <v>142</v>
      </c>
    </row>
    <row r="646" s="13" customFormat="1">
      <c r="A646" s="13"/>
      <c r="B646" s="230"/>
      <c r="C646" s="231"/>
      <c r="D646" s="232" t="s">
        <v>153</v>
      </c>
      <c r="E646" s="233" t="s">
        <v>1</v>
      </c>
      <c r="F646" s="234" t="s">
        <v>360</v>
      </c>
      <c r="G646" s="231"/>
      <c r="H646" s="233" t="s">
        <v>1</v>
      </c>
      <c r="I646" s="235"/>
      <c r="J646" s="231"/>
      <c r="K646" s="231"/>
      <c r="L646" s="236"/>
      <c r="M646" s="237"/>
      <c r="N646" s="238"/>
      <c r="O646" s="238"/>
      <c r="P646" s="238"/>
      <c r="Q646" s="238"/>
      <c r="R646" s="238"/>
      <c r="S646" s="238"/>
      <c r="T646" s="239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0" t="s">
        <v>153</v>
      </c>
      <c r="AU646" s="240" t="s">
        <v>151</v>
      </c>
      <c r="AV646" s="13" t="s">
        <v>83</v>
      </c>
      <c r="AW646" s="13" t="s">
        <v>31</v>
      </c>
      <c r="AX646" s="13" t="s">
        <v>75</v>
      </c>
      <c r="AY646" s="240" t="s">
        <v>142</v>
      </c>
    </row>
    <row r="647" s="14" customFormat="1">
      <c r="A647" s="14"/>
      <c r="B647" s="241"/>
      <c r="C647" s="242"/>
      <c r="D647" s="232" t="s">
        <v>153</v>
      </c>
      <c r="E647" s="243" t="s">
        <v>1</v>
      </c>
      <c r="F647" s="244" t="s">
        <v>777</v>
      </c>
      <c r="G647" s="242"/>
      <c r="H647" s="245">
        <v>32.100000000000001</v>
      </c>
      <c r="I647" s="246"/>
      <c r="J647" s="242"/>
      <c r="K647" s="242"/>
      <c r="L647" s="247"/>
      <c r="M647" s="248"/>
      <c r="N647" s="249"/>
      <c r="O647" s="249"/>
      <c r="P647" s="249"/>
      <c r="Q647" s="249"/>
      <c r="R647" s="249"/>
      <c r="S647" s="249"/>
      <c r="T647" s="250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1" t="s">
        <v>153</v>
      </c>
      <c r="AU647" s="251" t="s">
        <v>151</v>
      </c>
      <c r="AV647" s="14" t="s">
        <v>151</v>
      </c>
      <c r="AW647" s="14" t="s">
        <v>31</v>
      </c>
      <c r="AX647" s="14" t="s">
        <v>75</v>
      </c>
      <c r="AY647" s="251" t="s">
        <v>142</v>
      </c>
    </row>
    <row r="648" s="13" customFormat="1">
      <c r="A648" s="13"/>
      <c r="B648" s="230"/>
      <c r="C648" s="231"/>
      <c r="D648" s="232" t="s">
        <v>153</v>
      </c>
      <c r="E648" s="233" t="s">
        <v>1</v>
      </c>
      <c r="F648" s="234" t="s">
        <v>208</v>
      </c>
      <c r="G648" s="231"/>
      <c r="H648" s="233" t="s">
        <v>1</v>
      </c>
      <c r="I648" s="235"/>
      <c r="J648" s="231"/>
      <c r="K648" s="231"/>
      <c r="L648" s="236"/>
      <c r="M648" s="237"/>
      <c r="N648" s="238"/>
      <c r="O648" s="238"/>
      <c r="P648" s="238"/>
      <c r="Q648" s="238"/>
      <c r="R648" s="238"/>
      <c r="S648" s="238"/>
      <c r="T648" s="239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0" t="s">
        <v>153</v>
      </c>
      <c r="AU648" s="240" t="s">
        <v>151</v>
      </c>
      <c r="AV648" s="13" t="s">
        <v>83</v>
      </c>
      <c r="AW648" s="13" t="s">
        <v>31</v>
      </c>
      <c r="AX648" s="13" t="s">
        <v>75</v>
      </c>
      <c r="AY648" s="240" t="s">
        <v>142</v>
      </c>
    </row>
    <row r="649" s="14" customFormat="1">
      <c r="A649" s="14"/>
      <c r="B649" s="241"/>
      <c r="C649" s="242"/>
      <c r="D649" s="232" t="s">
        <v>153</v>
      </c>
      <c r="E649" s="243" t="s">
        <v>1</v>
      </c>
      <c r="F649" s="244" t="s">
        <v>778</v>
      </c>
      <c r="G649" s="242"/>
      <c r="H649" s="245">
        <v>9.5999999999999996</v>
      </c>
      <c r="I649" s="246"/>
      <c r="J649" s="242"/>
      <c r="K649" s="242"/>
      <c r="L649" s="247"/>
      <c r="M649" s="248"/>
      <c r="N649" s="249"/>
      <c r="O649" s="249"/>
      <c r="P649" s="249"/>
      <c r="Q649" s="249"/>
      <c r="R649" s="249"/>
      <c r="S649" s="249"/>
      <c r="T649" s="250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1" t="s">
        <v>153</v>
      </c>
      <c r="AU649" s="251" t="s">
        <v>151</v>
      </c>
      <c r="AV649" s="14" t="s">
        <v>151</v>
      </c>
      <c r="AW649" s="14" t="s">
        <v>31</v>
      </c>
      <c r="AX649" s="14" t="s">
        <v>75</v>
      </c>
      <c r="AY649" s="251" t="s">
        <v>142</v>
      </c>
    </row>
    <row r="650" s="13" customFormat="1">
      <c r="A650" s="13"/>
      <c r="B650" s="230"/>
      <c r="C650" s="231"/>
      <c r="D650" s="232" t="s">
        <v>153</v>
      </c>
      <c r="E650" s="233" t="s">
        <v>1</v>
      </c>
      <c r="F650" s="234" t="s">
        <v>172</v>
      </c>
      <c r="G650" s="231"/>
      <c r="H650" s="233" t="s">
        <v>1</v>
      </c>
      <c r="I650" s="235"/>
      <c r="J650" s="231"/>
      <c r="K650" s="231"/>
      <c r="L650" s="236"/>
      <c r="M650" s="237"/>
      <c r="N650" s="238"/>
      <c r="O650" s="238"/>
      <c r="P650" s="238"/>
      <c r="Q650" s="238"/>
      <c r="R650" s="238"/>
      <c r="S650" s="238"/>
      <c r="T650" s="239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0" t="s">
        <v>153</v>
      </c>
      <c r="AU650" s="240" t="s">
        <v>151</v>
      </c>
      <c r="AV650" s="13" t="s">
        <v>83</v>
      </c>
      <c r="AW650" s="13" t="s">
        <v>31</v>
      </c>
      <c r="AX650" s="13" t="s">
        <v>75</v>
      </c>
      <c r="AY650" s="240" t="s">
        <v>142</v>
      </c>
    </row>
    <row r="651" s="14" customFormat="1">
      <c r="A651" s="14"/>
      <c r="B651" s="241"/>
      <c r="C651" s="242"/>
      <c r="D651" s="232" t="s">
        <v>153</v>
      </c>
      <c r="E651" s="243" t="s">
        <v>1</v>
      </c>
      <c r="F651" s="244" t="s">
        <v>779</v>
      </c>
      <c r="G651" s="242"/>
      <c r="H651" s="245">
        <v>17.600000000000001</v>
      </c>
      <c r="I651" s="246"/>
      <c r="J651" s="242"/>
      <c r="K651" s="242"/>
      <c r="L651" s="247"/>
      <c r="M651" s="248"/>
      <c r="N651" s="249"/>
      <c r="O651" s="249"/>
      <c r="P651" s="249"/>
      <c r="Q651" s="249"/>
      <c r="R651" s="249"/>
      <c r="S651" s="249"/>
      <c r="T651" s="250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1" t="s">
        <v>153</v>
      </c>
      <c r="AU651" s="251" t="s">
        <v>151</v>
      </c>
      <c r="AV651" s="14" t="s">
        <v>151</v>
      </c>
      <c r="AW651" s="14" t="s">
        <v>31</v>
      </c>
      <c r="AX651" s="14" t="s">
        <v>75</v>
      </c>
      <c r="AY651" s="251" t="s">
        <v>142</v>
      </c>
    </row>
    <row r="652" s="13" customFormat="1">
      <c r="A652" s="13"/>
      <c r="B652" s="230"/>
      <c r="C652" s="231"/>
      <c r="D652" s="232" t="s">
        <v>153</v>
      </c>
      <c r="E652" s="233" t="s">
        <v>1</v>
      </c>
      <c r="F652" s="234" t="s">
        <v>679</v>
      </c>
      <c r="G652" s="231"/>
      <c r="H652" s="233" t="s">
        <v>1</v>
      </c>
      <c r="I652" s="235"/>
      <c r="J652" s="231"/>
      <c r="K652" s="231"/>
      <c r="L652" s="236"/>
      <c r="M652" s="237"/>
      <c r="N652" s="238"/>
      <c r="O652" s="238"/>
      <c r="P652" s="238"/>
      <c r="Q652" s="238"/>
      <c r="R652" s="238"/>
      <c r="S652" s="238"/>
      <c r="T652" s="239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40" t="s">
        <v>153</v>
      </c>
      <c r="AU652" s="240" t="s">
        <v>151</v>
      </c>
      <c r="AV652" s="13" t="s">
        <v>83</v>
      </c>
      <c r="AW652" s="13" t="s">
        <v>31</v>
      </c>
      <c r="AX652" s="13" t="s">
        <v>75</v>
      </c>
      <c r="AY652" s="240" t="s">
        <v>142</v>
      </c>
    </row>
    <row r="653" s="14" customFormat="1">
      <c r="A653" s="14"/>
      <c r="B653" s="241"/>
      <c r="C653" s="242"/>
      <c r="D653" s="232" t="s">
        <v>153</v>
      </c>
      <c r="E653" s="243" t="s">
        <v>1</v>
      </c>
      <c r="F653" s="244" t="s">
        <v>780</v>
      </c>
      <c r="G653" s="242"/>
      <c r="H653" s="245">
        <v>20.800000000000001</v>
      </c>
      <c r="I653" s="246"/>
      <c r="J653" s="242"/>
      <c r="K653" s="242"/>
      <c r="L653" s="247"/>
      <c r="M653" s="248"/>
      <c r="N653" s="249"/>
      <c r="O653" s="249"/>
      <c r="P653" s="249"/>
      <c r="Q653" s="249"/>
      <c r="R653" s="249"/>
      <c r="S653" s="249"/>
      <c r="T653" s="250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1" t="s">
        <v>153</v>
      </c>
      <c r="AU653" s="251" t="s">
        <v>151</v>
      </c>
      <c r="AV653" s="14" t="s">
        <v>151</v>
      </c>
      <c r="AW653" s="14" t="s">
        <v>31</v>
      </c>
      <c r="AX653" s="14" t="s">
        <v>75</v>
      </c>
      <c r="AY653" s="251" t="s">
        <v>142</v>
      </c>
    </row>
    <row r="654" s="13" customFormat="1">
      <c r="A654" s="13"/>
      <c r="B654" s="230"/>
      <c r="C654" s="231"/>
      <c r="D654" s="232" t="s">
        <v>153</v>
      </c>
      <c r="E654" s="233" t="s">
        <v>1</v>
      </c>
      <c r="F654" s="234" t="s">
        <v>545</v>
      </c>
      <c r="G654" s="231"/>
      <c r="H654" s="233" t="s">
        <v>1</v>
      </c>
      <c r="I654" s="235"/>
      <c r="J654" s="231"/>
      <c r="K654" s="231"/>
      <c r="L654" s="236"/>
      <c r="M654" s="237"/>
      <c r="N654" s="238"/>
      <c r="O654" s="238"/>
      <c r="P654" s="238"/>
      <c r="Q654" s="238"/>
      <c r="R654" s="238"/>
      <c r="S654" s="238"/>
      <c r="T654" s="239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40" t="s">
        <v>153</v>
      </c>
      <c r="AU654" s="240" t="s">
        <v>151</v>
      </c>
      <c r="AV654" s="13" t="s">
        <v>83</v>
      </c>
      <c r="AW654" s="13" t="s">
        <v>31</v>
      </c>
      <c r="AX654" s="13" t="s">
        <v>75</v>
      </c>
      <c r="AY654" s="240" t="s">
        <v>142</v>
      </c>
    </row>
    <row r="655" s="14" customFormat="1">
      <c r="A655" s="14"/>
      <c r="B655" s="241"/>
      <c r="C655" s="242"/>
      <c r="D655" s="232" t="s">
        <v>153</v>
      </c>
      <c r="E655" s="243" t="s">
        <v>1</v>
      </c>
      <c r="F655" s="244" t="s">
        <v>781</v>
      </c>
      <c r="G655" s="242"/>
      <c r="H655" s="245">
        <v>1.1000000000000001</v>
      </c>
      <c r="I655" s="246"/>
      <c r="J655" s="242"/>
      <c r="K655" s="242"/>
      <c r="L655" s="247"/>
      <c r="M655" s="248"/>
      <c r="N655" s="249"/>
      <c r="O655" s="249"/>
      <c r="P655" s="249"/>
      <c r="Q655" s="249"/>
      <c r="R655" s="249"/>
      <c r="S655" s="249"/>
      <c r="T655" s="250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1" t="s">
        <v>153</v>
      </c>
      <c r="AU655" s="251" t="s">
        <v>151</v>
      </c>
      <c r="AV655" s="14" t="s">
        <v>151</v>
      </c>
      <c r="AW655" s="14" t="s">
        <v>31</v>
      </c>
      <c r="AX655" s="14" t="s">
        <v>75</v>
      </c>
      <c r="AY655" s="251" t="s">
        <v>142</v>
      </c>
    </row>
    <row r="656" s="13" customFormat="1">
      <c r="A656" s="13"/>
      <c r="B656" s="230"/>
      <c r="C656" s="231"/>
      <c r="D656" s="232" t="s">
        <v>153</v>
      </c>
      <c r="E656" s="233" t="s">
        <v>1</v>
      </c>
      <c r="F656" s="234" t="s">
        <v>195</v>
      </c>
      <c r="G656" s="231"/>
      <c r="H656" s="233" t="s">
        <v>1</v>
      </c>
      <c r="I656" s="235"/>
      <c r="J656" s="231"/>
      <c r="K656" s="231"/>
      <c r="L656" s="236"/>
      <c r="M656" s="237"/>
      <c r="N656" s="238"/>
      <c r="O656" s="238"/>
      <c r="P656" s="238"/>
      <c r="Q656" s="238"/>
      <c r="R656" s="238"/>
      <c r="S656" s="238"/>
      <c r="T656" s="239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0" t="s">
        <v>153</v>
      </c>
      <c r="AU656" s="240" t="s">
        <v>151</v>
      </c>
      <c r="AV656" s="13" t="s">
        <v>83</v>
      </c>
      <c r="AW656" s="13" t="s">
        <v>31</v>
      </c>
      <c r="AX656" s="13" t="s">
        <v>75</v>
      </c>
      <c r="AY656" s="240" t="s">
        <v>142</v>
      </c>
    </row>
    <row r="657" s="14" customFormat="1">
      <c r="A657" s="14"/>
      <c r="B657" s="241"/>
      <c r="C657" s="242"/>
      <c r="D657" s="232" t="s">
        <v>153</v>
      </c>
      <c r="E657" s="243" t="s">
        <v>1</v>
      </c>
      <c r="F657" s="244" t="s">
        <v>782</v>
      </c>
      <c r="G657" s="242"/>
      <c r="H657" s="245">
        <v>0.26000000000000001</v>
      </c>
      <c r="I657" s="246"/>
      <c r="J657" s="242"/>
      <c r="K657" s="242"/>
      <c r="L657" s="247"/>
      <c r="M657" s="248"/>
      <c r="N657" s="249"/>
      <c r="O657" s="249"/>
      <c r="P657" s="249"/>
      <c r="Q657" s="249"/>
      <c r="R657" s="249"/>
      <c r="S657" s="249"/>
      <c r="T657" s="250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1" t="s">
        <v>153</v>
      </c>
      <c r="AU657" s="251" t="s">
        <v>151</v>
      </c>
      <c r="AV657" s="14" t="s">
        <v>151</v>
      </c>
      <c r="AW657" s="14" t="s">
        <v>31</v>
      </c>
      <c r="AX657" s="14" t="s">
        <v>75</v>
      </c>
      <c r="AY657" s="251" t="s">
        <v>142</v>
      </c>
    </row>
    <row r="658" s="13" customFormat="1">
      <c r="A658" s="13"/>
      <c r="B658" s="230"/>
      <c r="C658" s="231"/>
      <c r="D658" s="232" t="s">
        <v>153</v>
      </c>
      <c r="E658" s="233" t="s">
        <v>1</v>
      </c>
      <c r="F658" s="234" t="s">
        <v>783</v>
      </c>
      <c r="G658" s="231"/>
      <c r="H658" s="233" t="s">
        <v>1</v>
      </c>
      <c r="I658" s="235"/>
      <c r="J658" s="231"/>
      <c r="K658" s="231"/>
      <c r="L658" s="236"/>
      <c r="M658" s="237"/>
      <c r="N658" s="238"/>
      <c r="O658" s="238"/>
      <c r="P658" s="238"/>
      <c r="Q658" s="238"/>
      <c r="R658" s="238"/>
      <c r="S658" s="238"/>
      <c r="T658" s="239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0" t="s">
        <v>153</v>
      </c>
      <c r="AU658" s="240" t="s">
        <v>151</v>
      </c>
      <c r="AV658" s="13" t="s">
        <v>83</v>
      </c>
      <c r="AW658" s="13" t="s">
        <v>31</v>
      </c>
      <c r="AX658" s="13" t="s">
        <v>75</v>
      </c>
      <c r="AY658" s="240" t="s">
        <v>142</v>
      </c>
    </row>
    <row r="659" s="14" customFormat="1">
      <c r="A659" s="14"/>
      <c r="B659" s="241"/>
      <c r="C659" s="242"/>
      <c r="D659" s="232" t="s">
        <v>153</v>
      </c>
      <c r="E659" s="243" t="s">
        <v>1</v>
      </c>
      <c r="F659" s="244" t="s">
        <v>784</v>
      </c>
      <c r="G659" s="242"/>
      <c r="H659" s="245">
        <v>10.550000000000001</v>
      </c>
      <c r="I659" s="246"/>
      <c r="J659" s="242"/>
      <c r="K659" s="242"/>
      <c r="L659" s="247"/>
      <c r="M659" s="248"/>
      <c r="N659" s="249"/>
      <c r="O659" s="249"/>
      <c r="P659" s="249"/>
      <c r="Q659" s="249"/>
      <c r="R659" s="249"/>
      <c r="S659" s="249"/>
      <c r="T659" s="250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1" t="s">
        <v>153</v>
      </c>
      <c r="AU659" s="251" t="s">
        <v>151</v>
      </c>
      <c r="AV659" s="14" t="s">
        <v>151</v>
      </c>
      <c r="AW659" s="14" t="s">
        <v>31</v>
      </c>
      <c r="AX659" s="14" t="s">
        <v>75</v>
      </c>
      <c r="AY659" s="251" t="s">
        <v>142</v>
      </c>
    </row>
    <row r="660" s="13" customFormat="1">
      <c r="A660" s="13"/>
      <c r="B660" s="230"/>
      <c r="C660" s="231"/>
      <c r="D660" s="232" t="s">
        <v>153</v>
      </c>
      <c r="E660" s="233" t="s">
        <v>1</v>
      </c>
      <c r="F660" s="234" t="s">
        <v>211</v>
      </c>
      <c r="G660" s="231"/>
      <c r="H660" s="233" t="s">
        <v>1</v>
      </c>
      <c r="I660" s="235"/>
      <c r="J660" s="231"/>
      <c r="K660" s="231"/>
      <c r="L660" s="236"/>
      <c r="M660" s="237"/>
      <c r="N660" s="238"/>
      <c r="O660" s="238"/>
      <c r="P660" s="238"/>
      <c r="Q660" s="238"/>
      <c r="R660" s="238"/>
      <c r="S660" s="238"/>
      <c r="T660" s="239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40" t="s">
        <v>153</v>
      </c>
      <c r="AU660" s="240" t="s">
        <v>151</v>
      </c>
      <c r="AV660" s="13" t="s">
        <v>83</v>
      </c>
      <c r="AW660" s="13" t="s">
        <v>31</v>
      </c>
      <c r="AX660" s="13" t="s">
        <v>75</v>
      </c>
      <c r="AY660" s="240" t="s">
        <v>142</v>
      </c>
    </row>
    <row r="661" s="14" customFormat="1">
      <c r="A661" s="14"/>
      <c r="B661" s="241"/>
      <c r="C661" s="242"/>
      <c r="D661" s="232" t="s">
        <v>153</v>
      </c>
      <c r="E661" s="243" t="s">
        <v>1</v>
      </c>
      <c r="F661" s="244" t="s">
        <v>785</v>
      </c>
      <c r="G661" s="242"/>
      <c r="H661" s="245">
        <v>1.3500000000000001</v>
      </c>
      <c r="I661" s="246"/>
      <c r="J661" s="242"/>
      <c r="K661" s="242"/>
      <c r="L661" s="247"/>
      <c r="M661" s="248"/>
      <c r="N661" s="249"/>
      <c r="O661" s="249"/>
      <c r="P661" s="249"/>
      <c r="Q661" s="249"/>
      <c r="R661" s="249"/>
      <c r="S661" s="249"/>
      <c r="T661" s="250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51" t="s">
        <v>153</v>
      </c>
      <c r="AU661" s="251" t="s">
        <v>151</v>
      </c>
      <c r="AV661" s="14" t="s">
        <v>151</v>
      </c>
      <c r="AW661" s="14" t="s">
        <v>31</v>
      </c>
      <c r="AX661" s="14" t="s">
        <v>75</v>
      </c>
      <c r="AY661" s="251" t="s">
        <v>142</v>
      </c>
    </row>
    <row r="662" s="13" customFormat="1">
      <c r="A662" s="13"/>
      <c r="B662" s="230"/>
      <c r="C662" s="231"/>
      <c r="D662" s="232" t="s">
        <v>153</v>
      </c>
      <c r="E662" s="233" t="s">
        <v>1</v>
      </c>
      <c r="F662" s="234" t="s">
        <v>786</v>
      </c>
      <c r="G662" s="231"/>
      <c r="H662" s="233" t="s">
        <v>1</v>
      </c>
      <c r="I662" s="235"/>
      <c r="J662" s="231"/>
      <c r="K662" s="231"/>
      <c r="L662" s="236"/>
      <c r="M662" s="237"/>
      <c r="N662" s="238"/>
      <c r="O662" s="238"/>
      <c r="P662" s="238"/>
      <c r="Q662" s="238"/>
      <c r="R662" s="238"/>
      <c r="S662" s="238"/>
      <c r="T662" s="239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40" t="s">
        <v>153</v>
      </c>
      <c r="AU662" s="240" t="s">
        <v>151</v>
      </c>
      <c r="AV662" s="13" t="s">
        <v>83</v>
      </c>
      <c r="AW662" s="13" t="s">
        <v>31</v>
      </c>
      <c r="AX662" s="13" t="s">
        <v>75</v>
      </c>
      <c r="AY662" s="240" t="s">
        <v>142</v>
      </c>
    </row>
    <row r="663" s="14" customFormat="1">
      <c r="A663" s="14"/>
      <c r="B663" s="241"/>
      <c r="C663" s="242"/>
      <c r="D663" s="232" t="s">
        <v>153</v>
      </c>
      <c r="E663" s="243" t="s">
        <v>1</v>
      </c>
      <c r="F663" s="244" t="s">
        <v>787</v>
      </c>
      <c r="G663" s="242"/>
      <c r="H663" s="245">
        <v>0.67000000000000004</v>
      </c>
      <c r="I663" s="246"/>
      <c r="J663" s="242"/>
      <c r="K663" s="242"/>
      <c r="L663" s="247"/>
      <c r="M663" s="248"/>
      <c r="N663" s="249"/>
      <c r="O663" s="249"/>
      <c r="P663" s="249"/>
      <c r="Q663" s="249"/>
      <c r="R663" s="249"/>
      <c r="S663" s="249"/>
      <c r="T663" s="250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51" t="s">
        <v>153</v>
      </c>
      <c r="AU663" s="251" t="s">
        <v>151</v>
      </c>
      <c r="AV663" s="14" t="s">
        <v>151</v>
      </c>
      <c r="AW663" s="14" t="s">
        <v>31</v>
      </c>
      <c r="AX663" s="14" t="s">
        <v>75</v>
      </c>
      <c r="AY663" s="251" t="s">
        <v>142</v>
      </c>
    </row>
    <row r="664" s="13" customFormat="1">
      <c r="A664" s="13"/>
      <c r="B664" s="230"/>
      <c r="C664" s="231"/>
      <c r="D664" s="232" t="s">
        <v>153</v>
      </c>
      <c r="E664" s="233" t="s">
        <v>1</v>
      </c>
      <c r="F664" s="234" t="s">
        <v>213</v>
      </c>
      <c r="G664" s="231"/>
      <c r="H664" s="233" t="s">
        <v>1</v>
      </c>
      <c r="I664" s="235"/>
      <c r="J664" s="231"/>
      <c r="K664" s="231"/>
      <c r="L664" s="236"/>
      <c r="M664" s="237"/>
      <c r="N664" s="238"/>
      <c r="O664" s="238"/>
      <c r="P664" s="238"/>
      <c r="Q664" s="238"/>
      <c r="R664" s="238"/>
      <c r="S664" s="238"/>
      <c r="T664" s="239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40" t="s">
        <v>153</v>
      </c>
      <c r="AU664" s="240" t="s">
        <v>151</v>
      </c>
      <c r="AV664" s="13" t="s">
        <v>83</v>
      </c>
      <c r="AW664" s="13" t="s">
        <v>31</v>
      </c>
      <c r="AX664" s="13" t="s">
        <v>75</v>
      </c>
      <c r="AY664" s="240" t="s">
        <v>142</v>
      </c>
    </row>
    <row r="665" s="14" customFormat="1">
      <c r="A665" s="14"/>
      <c r="B665" s="241"/>
      <c r="C665" s="242"/>
      <c r="D665" s="232" t="s">
        <v>153</v>
      </c>
      <c r="E665" s="243" t="s">
        <v>1</v>
      </c>
      <c r="F665" s="244" t="s">
        <v>788</v>
      </c>
      <c r="G665" s="242"/>
      <c r="H665" s="245">
        <v>4.2000000000000002</v>
      </c>
      <c r="I665" s="246"/>
      <c r="J665" s="242"/>
      <c r="K665" s="242"/>
      <c r="L665" s="247"/>
      <c r="M665" s="248"/>
      <c r="N665" s="249"/>
      <c r="O665" s="249"/>
      <c r="P665" s="249"/>
      <c r="Q665" s="249"/>
      <c r="R665" s="249"/>
      <c r="S665" s="249"/>
      <c r="T665" s="250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51" t="s">
        <v>153</v>
      </c>
      <c r="AU665" s="251" t="s">
        <v>151</v>
      </c>
      <c r="AV665" s="14" t="s">
        <v>151</v>
      </c>
      <c r="AW665" s="14" t="s">
        <v>31</v>
      </c>
      <c r="AX665" s="14" t="s">
        <v>75</v>
      </c>
      <c r="AY665" s="251" t="s">
        <v>142</v>
      </c>
    </row>
    <row r="666" s="13" customFormat="1">
      <c r="A666" s="13"/>
      <c r="B666" s="230"/>
      <c r="C666" s="231"/>
      <c r="D666" s="232" t="s">
        <v>153</v>
      </c>
      <c r="E666" s="233" t="s">
        <v>1</v>
      </c>
      <c r="F666" s="234" t="s">
        <v>160</v>
      </c>
      <c r="G666" s="231"/>
      <c r="H666" s="233" t="s">
        <v>1</v>
      </c>
      <c r="I666" s="235"/>
      <c r="J666" s="231"/>
      <c r="K666" s="231"/>
      <c r="L666" s="236"/>
      <c r="M666" s="237"/>
      <c r="N666" s="238"/>
      <c r="O666" s="238"/>
      <c r="P666" s="238"/>
      <c r="Q666" s="238"/>
      <c r="R666" s="238"/>
      <c r="S666" s="238"/>
      <c r="T666" s="239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40" t="s">
        <v>153</v>
      </c>
      <c r="AU666" s="240" t="s">
        <v>151</v>
      </c>
      <c r="AV666" s="13" t="s">
        <v>83</v>
      </c>
      <c r="AW666" s="13" t="s">
        <v>31</v>
      </c>
      <c r="AX666" s="13" t="s">
        <v>75</v>
      </c>
      <c r="AY666" s="240" t="s">
        <v>142</v>
      </c>
    </row>
    <row r="667" s="14" customFormat="1">
      <c r="A667" s="14"/>
      <c r="B667" s="241"/>
      <c r="C667" s="242"/>
      <c r="D667" s="232" t="s">
        <v>153</v>
      </c>
      <c r="E667" s="243" t="s">
        <v>1</v>
      </c>
      <c r="F667" s="244" t="s">
        <v>789</v>
      </c>
      <c r="G667" s="242"/>
      <c r="H667" s="245">
        <v>2.6400000000000001</v>
      </c>
      <c r="I667" s="246"/>
      <c r="J667" s="242"/>
      <c r="K667" s="242"/>
      <c r="L667" s="247"/>
      <c r="M667" s="248"/>
      <c r="N667" s="249"/>
      <c r="O667" s="249"/>
      <c r="P667" s="249"/>
      <c r="Q667" s="249"/>
      <c r="R667" s="249"/>
      <c r="S667" s="249"/>
      <c r="T667" s="250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1" t="s">
        <v>153</v>
      </c>
      <c r="AU667" s="251" t="s">
        <v>151</v>
      </c>
      <c r="AV667" s="14" t="s">
        <v>151</v>
      </c>
      <c r="AW667" s="14" t="s">
        <v>31</v>
      </c>
      <c r="AX667" s="14" t="s">
        <v>75</v>
      </c>
      <c r="AY667" s="251" t="s">
        <v>142</v>
      </c>
    </row>
    <row r="668" s="13" customFormat="1">
      <c r="A668" s="13"/>
      <c r="B668" s="230"/>
      <c r="C668" s="231"/>
      <c r="D668" s="232" t="s">
        <v>153</v>
      </c>
      <c r="E668" s="233" t="s">
        <v>1</v>
      </c>
      <c r="F668" s="234" t="s">
        <v>790</v>
      </c>
      <c r="G668" s="231"/>
      <c r="H668" s="233" t="s">
        <v>1</v>
      </c>
      <c r="I668" s="235"/>
      <c r="J668" s="231"/>
      <c r="K668" s="231"/>
      <c r="L668" s="236"/>
      <c r="M668" s="237"/>
      <c r="N668" s="238"/>
      <c r="O668" s="238"/>
      <c r="P668" s="238"/>
      <c r="Q668" s="238"/>
      <c r="R668" s="238"/>
      <c r="S668" s="238"/>
      <c r="T668" s="239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40" t="s">
        <v>153</v>
      </c>
      <c r="AU668" s="240" t="s">
        <v>151</v>
      </c>
      <c r="AV668" s="13" t="s">
        <v>83</v>
      </c>
      <c r="AW668" s="13" t="s">
        <v>31</v>
      </c>
      <c r="AX668" s="13" t="s">
        <v>75</v>
      </c>
      <c r="AY668" s="240" t="s">
        <v>142</v>
      </c>
    </row>
    <row r="669" s="14" customFormat="1">
      <c r="A669" s="14"/>
      <c r="B669" s="241"/>
      <c r="C669" s="242"/>
      <c r="D669" s="232" t="s">
        <v>153</v>
      </c>
      <c r="E669" s="243" t="s">
        <v>1</v>
      </c>
      <c r="F669" s="244" t="s">
        <v>791</v>
      </c>
      <c r="G669" s="242"/>
      <c r="H669" s="245">
        <v>2.1000000000000001</v>
      </c>
      <c r="I669" s="246"/>
      <c r="J669" s="242"/>
      <c r="K669" s="242"/>
      <c r="L669" s="247"/>
      <c r="M669" s="248"/>
      <c r="N669" s="249"/>
      <c r="O669" s="249"/>
      <c r="P669" s="249"/>
      <c r="Q669" s="249"/>
      <c r="R669" s="249"/>
      <c r="S669" s="249"/>
      <c r="T669" s="250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1" t="s">
        <v>153</v>
      </c>
      <c r="AU669" s="251" t="s">
        <v>151</v>
      </c>
      <c r="AV669" s="14" t="s">
        <v>151</v>
      </c>
      <c r="AW669" s="14" t="s">
        <v>31</v>
      </c>
      <c r="AX669" s="14" t="s">
        <v>75</v>
      </c>
      <c r="AY669" s="251" t="s">
        <v>142</v>
      </c>
    </row>
    <row r="670" s="13" customFormat="1">
      <c r="A670" s="13"/>
      <c r="B670" s="230"/>
      <c r="C670" s="231"/>
      <c r="D670" s="232" t="s">
        <v>153</v>
      </c>
      <c r="E670" s="233" t="s">
        <v>1</v>
      </c>
      <c r="F670" s="234" t="s">
        <v>215</v>
      </c>
      <c r="G670" s="231"/>
      <c r="H670" s="233" t="s">
        <v>1</v>
      </c>
      <c r="I670" s="235"/>
      <c r="J670" s="231"/>
      <c r="K670" s="231"/>
      <c r="L670" s="236"/>
      <c r="M670" s="237"/>
      <c r="N670" s="238"/>
      <c r="O670" s="238"/>
      <c r="P670" s="238"/>
      <c r="Q670" s="238"/>
      <c r="R670" s="238"/>
      <c r="S670" s="238"/>
      <c r="T670" s="239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0" t="s">
        <v>153</v>
      </c>
      <c r="AU670" s="240" t="s">
        <v>151</v>
      </c>
      <c r="AV670" s="13" t="s">
        <v>83</v>
      </c>
      <c r="AW670" s="13" t="s">
        <v>31</v>
      </c>
      <c r="AX670" s="13" t="s">
        <v>75</v>
      </c>
      <c r="AY670" s="240" t="s">
        <v>142</v>
      </c>
    </row>
    <row r="671" s="14" customFormat="1">
      <c r="A671" s="14"/>
      <c r="B671" s="241"/>
      <c r="C671" s="242"/>
      <c r="D671" s="232" t="s">
        <v>153</v>
      </c>
      <c r="E671" s="243" t="s">
        <v>1</v>
      </c>
      <c r="F671" s="244" t="s">
        <v>635</v>
      </c>
      <c r="G671" s="242"/>
      <c r="H671" s="245">
        <v>2.7999999999999998</v>
      </c>
      <c r="I671" s="246"/>
      <c r="J671" s="242"/>
      <c r="K671" s="242"/>
      <c r="L671" s="247"/>
      <c r="M671" s="248"/>
      <c r="N671" s="249"/>
      <c r="O671" s="249"/>
      <c r="P671" s="249"/>
      <c r="Q671" s="249"/>
      <c r="R671" s="249"/>
      <c r="S671" s="249"/>
      <c r="T671" s="250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51" t="s">
        <v>153</v>
      </c>
      <c r="AU671" s="251" t="s">
        <v>151</v>
      </c>
      <c r="AV671" s="14" t="s">
        <v>151</v>
      </c>
      <c r="AW671" s="14" t="s">
        <v>31</v>
      </c>
      <c r="AX671" s="14" t="s">
        <v>75</v>
      </c>
      <c r="AY671" s="251" t="s">
        <v>142</v>
      </c>
    </row>
    <row r="672" s="13" customFormat="1">
      <c r="A672" s="13"/>
      <c r="B672" s="230"/>
      <c r="C672" s="231"/>
      <c r="D672" s="232" t="s">
        <v>153</v>
      </c>
      <c r="E672" s="233" t="s">
        <v>1</v>
      </c>
      <c r="F672" s="234" t="s">
        <v>792</v>
      </c>
      <c r="G672" s="231"/>
      <c r="H672" s="233" t="s">
        <v>1</v>
      </c>
      <c r="I672" s="235"/>
      <c r="J672" s="231"/>
      <c r="K672" s="231"/>
      <c r="L672" s="236"/>
      <c r="M672" s="237"/>
      <c r="N672" s="238"/>
      <c r="O672" s="238"/>
      <c r="P672" s="238"/>
      <c r="Q672" s="238"/>
      <c r="R672" s="238"/>
      <c r="S672" s="238"/>
      <c r="T672" s="239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0" t="s">
        <v>153</v>
      </c>
      <c r="AU672" s="240" t="s">
        <v>151</v>
      </c>
      <c r="AV672" s="13" t="s">
        <v>83</v>
      </c>
      <c r="AW672" s="13" t="s">
        <v>31</v>
      </c>
      <c r="AX672" s="13" t="s">
        <v>75</v>
      </c>
      <c r="AY672" s="240" t="s">
        <v>142</v>
      </c>
    </row>
    <row r="673" s="14" customFormat="1">
      <c r="A673" s="14"/>
      <c r="B673" s="241"/>
      <c r="C673" s="242"/>
      <c r="D673" s="232" t="s">
        <v>153</v>
      </c>
      <c r="E673" s="243" t="s">
        <v>1</v>
      </c>
      <c r="F673" s="244" t="s">
        <v>793</v>
      </c>
      <c r="G673" s="242"/>
      <c r="H673" s="245">
        <v>0.11</v>
      </c>
      <c r="I673" s="246"/>
      <c r="J673" s="242"/>
      <c r="K673" s="242"/>
      <c r="L673" s="247"/>
      <c r="M673" s="248"/>
      <c r="N673" s="249"/>
      <c r="O673" s="249"/>
      <c r="P673" s="249"/>
      <c r="Q673" s="249"/>
      <c r="R673" s="249"/>
      <c r="S673" s="249"/>
      <c r="T673" s="250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51" t="s">
        <v>153</v>
      </c>
      <c r="AU673" s="251" t="s">
        <v>151</v>
      </c>
      <c r="AV673" s="14" t="s">
        <v>151</v>
      </c>
      <c r="AW673" s="14" t="s">
        <v>31</v>
      </c>
      <c r="AX673" s="14" t="s">
        <v>75</v>
      </c>
      <c r="AY673" s="251" t="s">
        <v>142</v>
      </c>
    </row>
    <row r="674" s="13" customFormat="1">
      <c r="A674" s="13"/>
      <c r="B674" s="230"/>
      <c r="C674" s="231"/>
      <c r="D674" s="232" t="s">
        <v>153</v>
      </c>
      <c r="E674" s="233" t="s">
        <v>1</v>
      </c>
      <c r="F674" s="234" t="s">
        <v>647</v>
      </c>
      <c r="G674" s="231"/>
      <c r="H674" s="233" t="s">
        <v>1</v>
      </c>
      <c r="I674" s="235"/>
      <c r="J674" s="231"/>
      <c r="K674" s="231"/>
      <c r="L674" s="236"/>
      <c r="M674" s="237"/>
      <c r="N674" s="238"/>
      <c r="O674" s="238"/>
      <c r="P674" s="238"/>
      <c r="Q674" s="238"/>
      <c r="R674" s="238"/>
      <c r="S674" s="238"/>
      <c r="T674" s="239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40" t="s">
        <v>153</v>
      </c>
      <c r="AU674" s="240" t="s">
        <v>151</v>
      </c>
      <c r="AV674" s="13" t="s">
        <v>83</v>
      </c>
      <c r="AW674" s="13" t="s">
        <v>31</v>
      </c>
      <c r="AX674" s="13" t="s">
        <v>75</v>
      </c>
      <c r="AY674" s="240" t="s">
        <v>142</v>
      </c>
    </row>
    <row r="675" s="14" customFormat="1">
      <c r="A675" s="14"/>
      <c r="B675" s="241"/>
      <c r="C675" s="242"/>
      <c r="D675" s="232" t="s">
        <v>153</v>
      </c>
      <c r="E675" s="243" t="s">
        <v>1</v>
      </c>
      <c r="F675" s="244" t="s">
        <v>794</v>
      </c>
      <c r="G675" s="242"/>
      <c r="H675" s="245">
        <v>4</v>
      </c>
      <c r="I675" s="246"/>
      <c r="J675" s="242"/>
      <c r="K675" s="242"/>
      <c r="L675" s="247"/>
      <c r="M675" s="248"/>
      <c r="N675" s="249"/>
      <c r="O675" s="249"/>
      <c r="P675" s="249"/>
      <c r="Q675" s="249"/>
      <c r="R675" s="249"/>
      <c r="S675" s="249"/>
      <c r="T675" s="250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1" t="s">
        <v>153</v>
      </c>
      <c r="AU675" s="251" t="s">
        <v>151</v>
      </c>
      <c r="AV675" s="14" t="s">
        <v>151</v>
      </c>
      <c r="AW675" s="14" t="s">
        <v>31</v>
      </c>
      <c r="AX675" s="14" t="s">
        <v>75</v>
      </c>
      <c r="AY675" s="251" t="s">
        <v>142</v>
      </c>
    </row>
    <row r="676" s="13" customFormat="1">
      <c r="A676" s="13"/>
      <c r="B676" s="230"/>
      <c r="C676" s="231"/>
      <c r="D676" s="232" t="s">
        <v>153</v>
      </c>
      <c r="E676" s="233" t="s">
        <v>1</v>
      </c>
      <c r="F676" s="234" t="s">
        <v>174</v>
      </c>
      <c r="G676" s="231"/>
      <c r="H676" s="233" t="s">
        <v>1</v>
      </c>
      <c r="I676" s="235"/>
      <c r="J676" s="231"/>
      <c r="K676" s="231"/>
      <c r="L676" s="236"/>
      <c r="M676" s="237"/>
      <c r="N676" s="238"/>
      <c r="O676" s="238"/>
      <c r="P676" s="238"/>
      <c r="Q676" s="238"/>
      <c r="R676" s="238"/>
      <c r="S676" s="238"/>
      <c r="T676" s="239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0" t="s">
        <v>153</v>
      </c>
      <c r="AU676" s="240" t="s">
        <v>151</v>
      </c>
      <c r="AV676" s="13" t="s">
        <v>83</v>
      </c>
      <c r="AW676" s="13" t="s">
        <v>31</v>
      </c>
      <c r="AX676" s="13" t="s">
        <v>75</v>
      </c>
      <c r="AY676" s="240" t="s">
        <v>142</v>
      </c>
    </row>
    <row r="677" s="14" customFormat="1">
      <c r="A677" s="14"/>
      <c r="B677" s="241"/>
      <c r="C677" s="242"/>
      <c r="D677" s="232" t="s">
        <v>153</v>
      </c>
      <c r="E677" s="243" t="s">
        <v>1</v>
      </c>
      <c r="F677" s="244" t="s">
        <v>795</v>
      </c>
      <c r="G677" s="242"/>
      <c r="H677" s="245">
        <v>2.5</v>
      </c>
      <c r="I677" s="246"/>
      <c r="J677" s="242"/>
      <c r="K677" s="242"/>
      <c r="L677" s="247"/>
      <c r="M677" s="248"/>
      <c r="N677" s="249"/>
      <c r="O677" s="249"/>
      <c r="P677" s="249"/>
      <c r="Q677" s="249"/>
      <c r="R677" s="249"/>
      <c r="S677" s="249"/>
      <c r="T677" s="250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1" t="s">
        <v>153</v>
      </c>
      <c r="AU677" s="251" t="s">
        <v>151</v>
      </c>
      <c r="AV677" s="14" t="s">
        <v>151</v>
      </c>
      <c r="AW677" s="14" t="s">
        <v>31</v>
      </c>
      <c r="AX677" s="14" t="s">
        <v>75</v>
      </c>
      <c r="AY677" s="251" t="s">
        <v>142</v>
      </c>
    </row>
    <row r="678" s="13" customFormat="1">
      <c r="A678" s="13"/>
      <c r="B678" s="230"/>
      <c r="C678" s="231"/>
      <c r="D678" s="232" t="s">
        <v>153</v>
      </c>
      <c r="E678" s="233" t="s">
        <v>1</v>
      </c>
      <c r="F678" s="234" t="s">
        <v>621</v>
      </c>
      <c r="G678" s="231"/>
      <c r="H678" s="233" t="s">
        <v>1</v>
      </c>
      <c r="I678" s="235"/>
      <c r="J678" s="231"/>
      <c r="K678" s="231"/>
      <c r="L678" s="236"/>
      <c r="M678" s="237"/>
      <c r="N678" s="238"/>
      <c r="O678" s="238"/>
      <c r="P678" s="238"/>
      <c r="Q678" s="238"/>
      <c r="R678" s="238"/>
      <c r="S678" s="238"/>
      <c r="T678" s="239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0" t="s">
        <v>153</v>
      </c>
      <c r="AU678" s="240" t="s">
        <v>151</v>
      </c>
      <c r="AV678" s="13" t="s">
        <v>83</v>
      </c>
      <c r="AW678" s="13" t="s">
        <v>31</v>
      </c>
      <c r="AX678" s="13" t="s">
        <v>75</v>
      </c>
      <c r="AY678" s="240" t="s">
        <v>142</v>
      </c>
    </row>
    <row r="679" s="14" customFormat="1">
      <c r="A679" s="14"/>
      <c r="B679" s="241"/>
      <c r="C679" s="242"/>
      <c r="D679" s="232" t="s">
        <v>153</v>
      </c>
      <c r="E679" s="243" t="s">
        <v>1</v>
      </c>
      <c r="F679" s="244" t="s">
        <v>796</v>
      </c>
      <c r="G679" s="242"/>
      <c r="H679" s="245">
        <v>5.5999999999999996</v>
      </c>
      <c r="I679" s="246"/>
      <c r="J679" s="242"/>
      <c r="K679" s="242"/>
      <c r="L679" s="247"/>
      <c r="M679" s="248"/>
      <c r="N679" s="249"/>
      <c r="O679" s="249"/>
      <c r="P679" s="249"/>
      <c r="Q679" s="249"/>
      <c r="R679" s="249"/>
      <c r="S679" s="249"/>
      <c r="T679" s="250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1" t="s">
        <v>153</v>
      </c>
      <c r="AU679" s="251" t="s">
        <v>151</v>
      </c>
      <c r="AV679" s="14" t="s">
        <v>151</v>
      </c>
      <c r="AW679" s="14" t="s">
        <v>31</v>
      </c>
      <c r="AX679" s="14" t="s">
        <v>75</v>
      </c>
      <c r="AY679" s="251" t="s">
        <v>142</v>
      </c>
    </row>
    <row r="680" s="13" customFormat="1">
      <c r="A680" s="13"/>
      <c r="B680" s="230"/>
      <c r="C680" s="231"/>
      <c r="D680" s="232" t="s">
        <v>153</v>
      </c>
      <c r="E680" s="233" t="s">
        <v>1</v>
      </c>
      <c r="F680" s="234" t="s">
        <v>421</v>
      </c>
      <c r="G680" s="231"/>
      <c r="H680" s="233" t="s">
        <v>1</v>
      </c>
      <c r="I680" s="235"/>
      <c r="J680" s="231"/>
      <c r="K680" s="231"/>
      <c r="L680" s="236"/>
      <c r="M680" s="237"/>
      <c r="N680" s="238"/>
      <c r="O680" s="238"/>
      <c r="P680" s="238"/>
      <c r="Q680" s="238"/>
      <c r="R680" s="238"/>
      <c r="S680" s="238"/>
      <c r="T680" s="239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0" t="s">
        <v>153</v>
      </c>
      <c r="AU680" s="240" t="s">
        <v>151</v>
      </c>
      <c r="AV680" s="13" t="s">
        <v>83</v>
      </c>
      <c r="AW680" s="13" t="s">
        <v>31</v>
      </c>
      <c r="AX680" s="13" t="s">
        <v>75</v>
      </c>
      <c r="AY680" s="240" t="s">
        <v>142</v>
      </c>
    </row>
    <row r="681" s="14" customFormat="1">
      <c r="A681" s="14"/>
      <c r="B681" s="241"/>
      <c r="C681" s="242"/>
      <c r="D681" s="232" t="s">
        <v>153</v>
      </c>
      <c r="E681" s="243" t="s">
        <v>1</v>
      </c>
      <c r="F681" s="244" t="s">
        <v>797</v>
      </c>
      <c r="G681" s="242"/>
      <c r="H681" s="245">
        <v>1.5</v>
      </c>
      <c r="I681" s="246"/>
      <c r="J681" s="242"/>
      <c r="K681" s="242"/>
      <c r="L681" s="247"/>
      <c r="M681" s="248"/>
      <c r="N681" s="249"/>
      <c r="O681" s="249"/>
      <c r="P681" s="249"/>
      <c r="Q681" s="249"/>
      <c r="R681" s="249"/>
      <c r="S681" s="249"/>
      <c r="T681" s="250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51" t="s">
        <v>153</v>
      </c>
      <c r="AU681" s="251" t="s">
        <v>151</v>
      </c>
      <c r="AV681" s="14" t="s">
        <v>151</v>
      </c>
      <c r="AW681" s="14" t="s">
        <v>31</v>
      </c>
      <c r="AX681" s="14" t="s">
        <v>75</v>
      </c>
      <c r="AY681" s="251" t="s">
        <v>142</v>
      </c>
    </row>
    <row r="682" s="13" customFormat="1">
      <c r="A682" s="13"/>
      <c r="B682" s="230"/>
      <c r="C682" s="231"/>
      <c r="D682" s="232" t="s">
        <v>153</v>
      </c>
      <c r="E682" s="233" t="s">
        <v>1</v>
      </c>
      <c r="F682" s="234" t="s">
        <v>216</v>
      </c>
      <c r="G682" s="231"/>
      <c r="H682" s="233" t="s">
        <v>1</v>
      </c>
      <c r="I682" s="235"/>
      <c r="J682" s="231"/>
      <c r="K682" s="231"/>
      <c r="L682" s="236"/>
      <c r="M682" s="237"/>
      <c r="N682" s="238"/>
      <c r="O682" s="238"/>
      <c r="P682" s="238"/>
      <c r="Q682" s="238"/>
      <c r="R682" s="238"/>
      <c r="S682" s="238"/>
      <c r="T682" s="239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40" t="s">
        <v>153</v>
      </c>
      <c r="AU682" s="240" t="s">
        <v>151</v>
      </c>
      <c r="AV682" s="13" t="s">
        <v>83</v>
      </c>
      <c r="AW682" s="13" t="s">
        <v>31</v>
      </c>
      <c r="AX682" s="13" t="s">
        <v>75</v>
      </c>
      <c r="AY682" s="240" t="s">
        <v>142</v>
      </c>
    </row>
    <row r="683" s="14" customFormat="1">
      <c r="A683" s="14"/>
      <c r="B683" s="241"/>
      <c r="C683" s="242"/>
      <c r="D683" s="232" t="s">
        <v>153</v>
      </c>
      <c r="E683" s="243" t="s">
        <v>1</v>
      </c>
      <c r="F683" s="244" t="s">
        <v>798</v>
      </c>
      <c r="G683" s="242"/>
      <c r="H683" s="245">
        <v>1.7</v>
      </c>
      <c r="I683" s="246"/>
      <c r="J683" s="242"/>
      <c r="K683" s="242"/>
      <c r="L683" s="247"/>
      <c r="M683" s="248"/>
      <c r="N683" s="249"/>
      <c r="O683" s="249"/>
      <c r="P683" s="249"/>
      <c r="Q683" s="249"/>
      <c r="R683" s="249"/>
      <c r="S683" s="249"/>
      <c r="T683" s="250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51" t="s">
        <v>153</v>
      </c>
      <c r="AU683" s="251" t="s">
        <v>151</v>
      </c>
      <c r="AV683" s="14" t="s">
        <v>151</v>
      </c>
      <c r="AW683" s="14" t="s">
        <v>31</v>
      </c>
      <c r="AX683" s="14" t="s">
        <v>75</v>
      </c>
      <c r="AY683" s="251" t="s">
        <v>142</v>
      </c>
    </row>
    <row r="684" s="15" customFormat="1">
      <c r="A684" s="15"/>
      <c r="B684" s="252"/>
      <c r="C684" s="253"/>
      <c r="D684" s="232" t="s">
        <v>153</v>
      </c>
      <c r="E684" s="254" t="s">
        <v>1</v>
      </c>
      <c r="F684" s="255" t="s">
        <v>166</v>
      </c>
      <c r="G684" s="253"/>
      <c r="H684" s="256">
        <v>130.86999999999998</v>
      </c>
      <c r="I684" s="257"/>
      <c r="J684" s="253"/>
      <c r="K684" s="253"/>
      <c r="L684" s="258"/>
      <c r="M684" s="259"/>
      <c r="N684" s="260"/>
      <c r="O684" s="260"/>
      <c r="P684" s="260"/>
      <c r="Q684" s="260"/>
      <c r="R684" s="260"/>
      <c r="S684" s="260"/>
      <c r="T684" s="261"/>
      <c r="U684" s="15"/>
      <c r="V684" s="15"/>
      <c r="W684" s="15"/>
      <c r="X684" s="15"/>
      <c r="Y684" s="15"/>
      <c r="Z684" s="15"/>
      <c r="AA684" s="15"/>
      <c r="AB684" s="15"/>
      <c r="AC684" s="15"/>
      <c r="AD684" s="15"/>
      <c r="AE684" s="15"/>
      <c r="AT684" s="262" t="s">
        <v>153</v>
      </c>
      <c r="AU684" s="262" t="s">
        <v>151</v>
      </c>
      <c r="AV684" s="15" t="s">
        <v>150</v>
      </c>
      <c r="AW684" s="15" t="s">
        <v>31</v>
      </c>
      <c r="AX684" s="15" t="s">
        <v>83</v>
      </c>
      <c r="AY684" s="262" t="s">
        <v>142</v>
      </c>
    </row>
    <row r="685" s="2" customFormat="1" ht="37.8" customHeight="1">
      <c r="A685" s="38"/>
      <c r="B685" s="39"/>
      <c r="C685" s="218" t="s">
        <v>345</v>
      </c>
      <c r="D685" s="218" t="s">
        <v>145</v>
      </c>
      <c r="E685" s="219" t="s">
        <v>799</v>
      </c>
      <c r="F685" s="220" t="s">
        <v>800</v>
      </c>
      <c r="G685" s="221" t="s">
        <v>169</v>
      </c>
      <c r="H685" s="222">
        <v>1.3999999999999999</v>
      </c>
      <c r="I685" s="223"/>
      <c r="J685" s="222">
        <f>ROUND(I685*H685,2)</f>
        <v>0</v>
      </c>
      <c r="K685" s="220" t="s">
        <v>1</v>
      </c>
      <c r="L685" s="44"/>
      <c r="M685" s="224" t="s">
        <v>1</v>
      </c>
      <c r="N685" s="225" t="s">
        <v>41</v>
      </c>
      <c r="O685" s="91"/>
      <c r="P685" s="226">
        <f>O685*H685</f>
        <v>0</v>
      </c>
      <c r="Q685" s="226">
        <v>0.55000000000000004</v>
      </c>
      <c r="R685" s="226">
        <f>Q685*H685</f>
        <v>0.77000000000000002</v>
      </c>
      <c r="S685" s="226">
        <v>0</v>
      </c>
      <c r="T685" s="227">
        <f>S685*H685</f>
        <v>0</v>
      </c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  <c r="AE685" s="38"/>
      <c r="AR685" s="228" t="s">
        <v>210</v>
      </c>
      <c r="AT685" s="228" t="s">
        <v>145</v>
      </c>
      <c r="AU685" s="228" t="s">
        <v>151</v>
      </c>
      <c r="AY685" s="17" t="s">
        <v>142</v>
      </c>
      <c r="BE685" s="229">
        <f>IF(N685="základní",J685,0)</f>
        <v>0</v>
      </c>
      <c r="BF685" s="229">
        <f>IF(N685="snížená",J685,0)</f>
        <v>0</v>
      </c>
      <c r="BG685" s="229">
        <f>IF(N685="zákl. přenesená",J685,0)</f>
        <v>0</v>
      </c>
      <c r="BH685" s="229">
        <f>IF(N685="sníž. přenesená",J685,0)</f>
        <v>0</v>
      </c>
      <c r="BI685" s="229">
        <f>IF(N685="nulová",J685,0)</f>
        <v>0</v>
      </c>
      <c r="BJ685" s="17" t="s">
        <v>151</v>
      </c>
      <c r="BK685" s="229">
        <f>ROUND(I685*H685,2)</f>
        <v>0</v>
      </c>
      <c r="BL685" s="17" t="s">
        <v>210</v>
      </c>
      <c r="BM685" s="228" t="s">
        <v>801</v>
      </c>
    </row>
    <row r="686" s="13" customFormat="1">
      <c r="A686" s="13"/>
      <c r="B686" s="230"/>
      <c r="C686" s="231"/>
      <c r="D686" s="232" t="s">
        <v>153</v>
      </c>
      <c r="E686" s="233" t="s">
        <v>1</v>
      </c>
      <c r="F686" s="234" t="s">
        <v>802</v>
      </c>
      <c r="G686" s="231"/>
      <c r="H686" s="233" t="s">
        <v>1</v>
      </c>
      <c r="I686" s="235"/>
      <c r="J686" s="231"/>
      <c r="K686" s="231"/>
      <c r="L686" s="236"/>
      <c r="M686" s="237"/>
      <c r="N686" s="238"/>
      <c r="O686" s="238"/>
      <c r="P686" s="238"/>
      <c r="Q686" s="238"/>
      <c r="R686" s="238"/>
      <c r="S686" s="238"/>
      <c r="T686" s="239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0" t="s">
        <v>153</v>
      </c>
      <c r="AU686" s="240" t="s">
        <v>151</v>
      </c>
      <c r="AV686" s="13" t="s">
        <v>83</v>
      </c>
      <c r="AW686" s="13" t="s">
        <v>31</v>
      </c>
      <c r="AX686" s="13" t="s">
        <v>75</v>
      </c>
      <c r="AY686" s="240" t="s">
        <v>142</v>
      </c>
    </row>
    <row r="687" s="14" customFormat="1">
      <c r="A687" s="14"/>
      <c r="B687" s="241"/>
      <c r="C687" s="242"/>
      <c r="D687" s="232" t="s">
        <v>153</v>
      </c>
      <c r="E687" s="243" t="s">
        <v>1</v>
      </c>
      <c r="F687" s="244" t="s">
        <v>803</v>
      </c>
      <c r="G687" s="242"/>
      <c r="H687" s="245">
        <v>1.3999999999999999</v>
      </c>
      <c r="I687" s="246"/>
      <c r="J687" s="242"/>
      <c r="K687" s="242"/>
      <c r="L687" s="247"/>
      <c r="M687" s="248"/>
      <c r="N687" s="249"/>
      <c r="O687" s="249"/>
      <c r="P687" s="249"/>
      <c r="Q687" s="249"/>
      <c r="R687" s="249"/>
      <c r="S687" s="249"/>
      <c r="T687" s="250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51" t="s">
        <v>153</v>
      </c>
      <c r="AU687" s="251" t="s">
        <v>151</v>
      </c>
      <c r="AV687" s="14" t="s">
        <v>151</v>
      </c>
      <c r="AW687" s="14" t="s">
        <v>31</v>
      </c>
      <c r="AX687" s="14" t="s">
        <v>83</v>
      </c>
      <c r="AY687" s="251" t="s">
        <v>142</v>
      </c>
    </row>
    <row r="688" s="2" customFormat="1" ht="24.15" customHeight="1">
      <c r="A688" s="38"/>
      <c r="B688" s="39"/>
      <c r="C688" s="218" t="s">
        <v>804</v>
      </c>
      <c r="D688" s="218" t="s">
        <v>145</v>
      </c>
      <c r="E688" s="219" t="s">
        <v>805</v>
      </c>
      <c r="F688" s="220" t="s">
        <v>806</v>
      </c>
      <c r="G688" s="221" t="s">
        <v>169</v>
      </c>
      <c r="H688" s="222">
        <v>2.4399999999999999</v>
      </c>
      <c r="I688" s="223"/>
      <c r="J688" s="222">
        <f>ROUND(I688*H688,2)</f>
        <v>0</v>
      </c>
      <c r="K688" s="220" t="s">
        <v>1</v>
      </c>
      <c r="L688" s="44"/>
      <c r="M688" s="224" t="s">
        <v>1</v>
      </c>
      <c r="N688" s="225" t="s">
        <v>41</v>
      </c>
      <c r="O688" s="91"/>
      <c r="P688" s="226">
        <f>O688*H688</f>
        <v>0</v>
      </c>
      <c r="Q688" s="226">
        <v>0</v>
      </c>
      <c r="R688" s="226">
        <f>Q688*H688</f>
        <v>0</v>
      </c>
      <c r="S688" s="226">
        <v>0</v>
      </c>
      <c r="T688" s="227">
        <f>S688*H688</f>
        <v>0</v>
      </c>
      <c r="U688" s="38"/>
      <c r="V688" s="38"/>
      <c r="W688" s="38"/>
      <c r="X688" s="38"/>
      <c r="Y688" s="38"/>
      <c r="Z688" s="38"/>
      <c r="AA688" s="38"/>
      <c r="AB688" s="38"/>
      <c r="AC688" s="38"/>
      <c r="AD688" s="38"/>
      <c r="AE688" s="38"/>
      <c r="AR688" s="228" t="s">
        <v>210</v>
      </c>
      <c r="AT688" s="228" t="s">
        <v>145</v>
      </c>
      <c r="AU688" s="228" t="s">
        <v>151</v>
      </c>
      <c r="AY688" s="17" t="s">
        <v>142</v>
      </c>
      <c r="BE688" s="229">
        <f>IF(N688="základní",J688,0)</f>
        <v>0</v>
      </c>
      <c r="BF688" s="229">
        <f>IF(N688="snížená",J688,0)</f>
        <v>0</v>
      </c>
      <c r="BG688" s="229">
        <f>IF(N688="zákl. přenesená",J688,0)</f>
        <v>0</v>
      </c>
      <c r="BH688" s="229">
        <f>IF(N688="sníž. přenesená",J688,0)</f>
        <v>0</v>
      </c>
      <c r="BI688" s="229">
        <f>IF(N688="nulová",J688,0)</f>
        <v>0</v>
      </c>
      <c r="BJ688" s="17" t="s">
        <v>151</v>
      </c>
      <c r="BK688" s="229">
        <f>ROUND(I688*H688,2)</f>
        <v>0</v>
      </c>
      <c r="BL688" s="17" t="s">
        <v>210</v>
      </c>
      <c r="BM688" s="228" t="s">
        <v>807</v>
      </c>
    </row>
    <row r="689" s="13" customFormat="1">
      <c r="A689" s="13"/>
      <c r="B689" s="230"/>
      <c r="C689" s="231"/>
      <c r="D689" s="232" t="s">
        <v>153</v>
      </c>
      <c r="E689" s="233" t="s">
        <v>1</v>
      </c>
      <c r="F689" s="234" t="s">
        <v>416</v>
      </c>
      <c r="G689" s="231"/>
      <c r="H689" s="233" t="s">
        <v>1</v>
      </c>
      <c r="I689" s="235"/>
      <c r="J689" s="231"/>
      <c r="K689" s="231"/>
      <c r="L689" s="236"/>
      <c r="M689" s="237"/>
      <c r="N689" s="238"/>
      <c r="O689" s="238"/>
      <c r="P689" s="238"/>
      <c r="Q689" s="238"/>
      <c r="R689" s="238"/>
      <c r="S689" s="238"/>
      <c r="T689" s="239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0" t="s">
        <v>153</v>
      </c>
      <c r="AU689" s="240" t="s">
        <v>151</v>
      </c>
      <c r="AV689" s="13" t="s">
        <v>83</v>
      </c>
      <c r="AW689" s="13" t="s">
        <v>31</v>
      </c>
      <c r="AX689" s="13" t="s">
        <v>75</v>
      </c>
      <c r="AY689" s="240" t="s">
        <v>142</v>
      </c>
    </row>
    <row r="690" s="13" customFormat="1">
      <c r="A690" s="13"/>
      <c r="B690" s="230"/>
      <c r="C690" s="231"/>
      <c r="D690" s="232" t="s">
        <v>153</v>
      </c>
      <c r="E690" s="233" t="s">
        <v>1</v>
      </c>
      <c r="F690" s="234" t="s">
        <v>808</v>
      </c>
      <c r="G690" s="231"/>
      <c r="H690" s="233" t="s">
        <v>1</v>
      </c>
      <c r="I690" s="235"/>
      <c r="J690" s="231"/>
      <c r="K690" s="231"/>
      <c r="L690" s="236"/>
      <c r="M690" s="237"/>
      <c r="N690" s="238"/>
      <c r="O690" s="238"/>
      <c r="P690" s="238"/>
      <c r="Q690" s="238"/>
      <c r="R690" s="238"/>
      <c r="S690" s="238"/>
      <c r="T690" s="239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40" t="s">
        <v>153</v>
      </c>
      <c r="AU690" s="240" t="s">
        <v>151</v>
      </c>
      <c r="AV690" s="13" t="s">
        <v>83</v>
      </c>
      <c r="AW690" s="13" t="s">
        <v>31</v>
      </c>
      <c r="AX690" s="13" t="s">
        <v>75</v>
      </c>
      <c r="AY690" s="240" t="s">
        <v>142</v>
      </c>
    </row>
    <row r="691" s="14" customFormat="1">
      <c r="A691" s="14"/>
      <c r="B691" s="241"/>
      <c r="C691" s="242"/>
      <c r="D691" s="232" t="s">
        <v>153</v>
      </c>
      <c r="E691" s="243" t="s">
        <v>1</v>
      </c>
      <c r="F691" s="244" t="s">
        <v>809</v>
      </c>
      <c r="G691" s="242"/>
      <c r="H691" s="245">
        <v>0.34000000000000002</v>
      </c>
      <c r="I691" s="246"/>
      <c r="J691" s="242"/>
      <c r="K691" s="242"/>
      <c r="L691" s="247"/>
      <c r="M691" s="248"/>
      <c r="N691" s="249"/>
      <c r="O691" s="249"/>
      <c r="P691" s="249"/>
      <c r="Q691" s="249"/>
      <c r="R691" s="249"/>
      <c r="S691" s="249"/>
      <c r="T691" s="250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1" t="s">
        <v>153</v>
      </c>
      <c r="AU691" s="251" t="s">
        <v>151</v>
      </c>
      <c r="AV691" s="14" t="s">
        <v>151</v>
      </c>
      <c r="AW691" s="14" t="s">
        <v>31</v>
      </c>
      <c r="AX691" s="14" t="s">
        <v>75</v>
      </c>
      <c r="AY691" s="251" t="s">
        <v>142</v>
      </c>
    </row>
    <row r="692" s="13" customFormat="1">
      <c r="A692" s="13"/>
      <c r="B692" s="230"/>
      <c r="C692" s="231"/>
      <c r="D692" s="232" t="s">
        <v>153</v>
      </c>
      <c r="E692" s="233" t="s">
        <v>1</v>
      </c>
      <c r="F692" s="234" t="s">
        <v>579</v>
      </c>
      <c r="G692" s="231"/>
      <c r="H692" s="233" t="s">
        <v>1</v>
      </c>
      <c r="I692" s="235"/>
      <c r="J692" s="231"/>
      <c r="K692" s="231"/>
      <c r="L692" s="236"/>
      <c r="M692" s="237"/>
      <c r="N692" s="238"/>
      <c r="O692" s="238"/>
      <c r="P692" s="238"/>
      <c r="Q692" s="238"/>
      <c r="R692" s="238"/>
      <c r="S692" s="238"/>
      <c r="T692" s="239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40" t="s">
        <v>153</v>
      </c>
      <c r="AU692" s="240" t="s">
        <v>151</v>
      </c>
      <c r="AV692" s="13" t="s">
        <v>83</v>
      </c>
      <c r="AW692" s="13" t="s">
        <v>31</v>
      </c>
      <c r="AX692" s="13" t="s">
        <v>75</v>
      </c>
      <c r="AY692" s="240" t="s">
        <v>142</v>
      </c>
    </row>
    <row r="693" s="14" customFormat="1">
      <c r="A693" s="14"/>
      <c r="B693" s="241"/>
      <c r="C693" s="242"/>
      <c r="D693" s="232" t="s">
        <v>153</v>
      </c>
      <c r="E693" s="243" t="s">
        <v>1</v>
      </c>
      <c r="F693" s="244" t="s">
        <v>810</v>
      </c>
      <c r="G693" s="242"/>
      <c r="H693" s="245">
        <v>0.080000000000000002</v>
      </c>
      <c r="I693" s="246"/>
      <c r="J693" s="242"/>
      <c r="K693" s="242"/>
      <c r="L693" s="247"/>
      <c r="M693" s="248"/>
      <c r="N693" s="249"/>
      <c r="O693" s="249"/>
      <c r="P693" s="249"/>
      <c r="Q693" s="249"/>
      <c r="R693" s="249"/>
      <c r="S693" s="249"/>
      <c r="T693" s="250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51" t="s">
        <v>153</v>
      </c>
      <c r="AU693" s="251" t="s">
        <v>151</v>
      </c>
      <c r="AV693" s="14" t="s">
        <v>151</v>
      </c>
      <c r="AW693" s="14" t="s">
        <v>31</v>
      </c>
      <c r="AX693" s="14" t="s">
        <v>75</v>
      </c>
      <c r="AY693" s="251" t="s">
        <v>142</v>
      </c>
    </row>
    <row r="694" s="13" customFormat="1">
      <c r="A694" s="13"/>
      <c r="B694" s="230"/>
      <c r="C694" s="231"/>
      <c r="D694" s="232" t="s">
        <v>153</v>
      </c>
      <c r="E694" s="233" t="s">
        <v>1</v>
      </c>
      <c r="F694" s="234" t="s">
        <v>811</v>
      </c>
      <c r="G694" s="231"/>
      <c r="H694" s="233" t="s">
        <v>1</v>
      </c>
      <c r="I694" s="235"/>
      <c r="J694" s="231"/>
      <c r="K694" s="231"/>
      <c r="L694" s="236"/>
      <c r="M694" s="237"/>
      <c r="N694" s="238"/>
      <c r="O694" s="238"/>
      <c r="P694" s="238"/>
      <c r="Q694" s="238"/>
      <c r="R694" s="238"/>
      <c r="S694" s="238"/>
      <c r="T694" s="239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40" t="s">
        <v>153</v>
      </c>
      <c r="AU694" s="240" t="s">
        <v>151</v>
      </c>
      <c r="AV694" s="13" t="s">
        <v>83</v>
      </c>
      <c r="AW694" s="13" t="s">
        <v>31</v>
      </c>
      <c r="AX694" s="13" t="s">
        <v>75</v>
      </c>
      <c r="AY694" s="240" t="s">
        <v>142</v>
      </c>
    </row>
    <row r="695" s="14" customFormat="1">
      <c r="A695" s="14"/>
      <c r="B695" s="241"/>
      <c r="C695" s="242"/>
      <c r="D695" s="232" t="s">
        <v>153</v>
      </c>
      <c r="E695" s="243" t="s">
        <v>1</v>
      </c>
      <c r="F695" s="244" t="s">
        <v>812</v>
      </c>
      <c r="G695" s="242"/>
      <c r="H695" s="245">
        <v>0.40999999999999998</v>
      </c>
      <c r="I695" s="246"/>
      <c r="J695" s="242"/>
      <c r="K695" s="242"/>
      <c r="L695" s="247"/>
      <c r="M695" s="248"/>
      <c r="N695" s="249"/>
      <c r="O695" s="249"/>
      <c r="P695" s="249"/>
      <c r="Q695" s="249"/>
      <c r="R695" s="249"/>
      <c r="S695" s="249"/>
      <c r="T695" s="250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51" t="s">
        <v>153</v>
      </c>
      <c r="AU695" s="251" t="s">
        <v>151</v>
      </c>
      <c r="AV695" s="14" t="s">
        <v>151</v>
      </c>
      <c r="AW695" s="14" t="s">
        <v>31</v>
      </c>
      <c r="AX695" s="14" t="s">
        <v>75</v>
      </c>
      <c r="AY695" s="251" t="s">
        <v>142</v>
      </c>
    </row>
    <row r="696" s="13" customFormat="1">
      <c r="A696" s="13"/>
      <c r="B696" s="230"/>
      <c r="C696" s="231"/>
      <c r="D696" s="232" t="s">
        <v>153</v>
      </c>
      <c r="E696" s="233" t="s">
        <v>1</v>
      </c>
      <c r="F696" s="234" t="s">
        <v>461</v>
      </c>
      <c r="G696" s="231"/>
      <c r="H696" s="233" t="s">
        <v>1</v>
      </c>
      <c r="I696" s="235"/>
      <c r="J696" s="231"/>
      <c r="K696" s="231"/>
      <c r="L696" s="236"/>
      <c r="M696" s="237"/>
      <c r="N696" s="238"/>
      <c r="O696" s="238"/>
      <c r="P696" s="238"/>
      <c r="Q696" s="238"/>
      <c r="R696" s="238"/>
      <c r="S696" s="238"/>
      <c r="T696" s="239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40" t="s">
        <v>153</v>
      </c>
      <c r="AU696" s="240" t="s">
        <v>151</v>
      </c>
      <c r="AV696" s="13" t="s">
        <v>83</v>
      </c>
      <c r="AW696" s="13" t="s">
        <v>31</v>
      </c>
      <c r="AX696" s="13" t="s">
        <v>75</v>
      </c>
      <c r="AY696" s="240" t="s">
        <v>142</v>
      </c>
    </row>
    <row r="697" s="14" customFormat="1">
      <c r="A697" s="14"/>
      <c r="B697" s="241"/>
      <c r="C697" s="242"/>
      <c r="D697" s="232" t="s">
        <v>153</v>
      </c>
      <c r="E697" s="243" t="s">
        <v>1</v>
      </c>
      <c r="F697" s="244" t="s">
        <v>813</v>
      </c>
      <c r="G697" s="242"/>
      <c r="H697" s="245">
        <v>0.23000000000000001</v>
      </c>
      <c r="I697" s="246"/>
      <c r="J697" s="242"/>
      <c r="K697" s="242"/>
      <c r="L697" s="247"/>
      <c r="M697" s="248"/>
      <c r="N697" s="249"/>
      <c r="O697" s="249"/>
      <c r="P697" s="249"/>
      <c r="Q697" s="249"/>
      <c r="R697" s="249"/>
      <c r="S697" s="249"/>
      <c r="T697" s="250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51" t="s">
        <v>153</v>
      </c>
      <c r="AU697" s="251" t="s">
        <v>151</v>
      </c>
      <c r="AV697" s="14" t="s">
        <v>151</v>
      </c>
      <c r="AW697" s="14" t="s">
        <v>31</v>
      </c>
      <c r="AX697" s="14" t="s">
        <v>75</v>
      </c>
      <c r="AY697" s="251" t="s">
        <v>142</v>
      </c>
    </row>
    <row r="698" s="14" customFormat="1">
      <c r="A698" s="14"/>
      <c r="B698" s="241"/>
      <c r="C698" s="242"/>
      <c r="D698" s="232" t="s">
        <v>153</v>
      </c>
      <c r="E698" s="243" t="s">
        <v>1</v>
      </c>
      <c r="F698" s="244" t="s">
        <v>814</v>
      </c>
      <c r="G698" s="242"/>
      <c r="H698" s="245">
        <v>0.13</v>
      </c>
      <c r="I698" s="246"/>
      <c r="J698" s="242"/>
      <c r="K698" s="242"/>
      <c r="L698" s="247"/>
      <c r="M698" s="248"/>
      <c r="N698" s="249"/>
      <c r="O698" s="249"/>
      <c r="P698" s="249"/>
      <c r="Q698" s="249"/>
      <c r="R698" s="249"/>
      <c r="S698" s="249"/>
      <c r="T698" s="250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1" t="s">
        <v>153</v>
      </c>
      <c r="AU698" s="251" t="s">
        <v>151</v>
      </c>
      <c r="AV698" s="14" t="s">
        <v>151</v>
      </c>
      <c r="AW698" s="14" t="s">
        <v>31</v>
      </c>
      <c r="AX698" s="14" t="s">
        <v>75</v>
      </c>
      <c r="AY698" s="251" t="s">
        <v>142</v>
      </c>
    </row>
    <row r="699" s="14" customFormat="1">
      <c r="A699" s="14"/>
      <c r="B699" s="241"/>
      <c r="C699" s="242"/>
      <c r="D699" s="232" t="s">
        <v>153</v>
      </c>
      <c r="E699" s="243" t="s">
        <v>1</v>
      </c>
      <c r="F699" s="244" t="s">
        <v>815</v>
      </c>
      <c r="G699" s="242"/>
      <c r="H699" s="245">
        <v>0.29999999999999999</v>
      </c>
      <c r="I699" s="246"/>
      <c r="J699" s="242"/>
      <c r="K699" s="242"/>
      <c r="L699" s="247"/>
      <c r="M699" s="248"/>
      <c r="N699" s="249"/>
      <c r="O699" s="249"/>
      <c r="P699" s="249"/>
      <c r="Q699" s="249"/>
      <c r="R699" s="249"/>
      <c r="S699" s="249"/>
      <c r="T699" s="250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51" t="s">
        <v>153</v>
      </c>
      <c r="AU699" s="251" t="s">
        <v>151</v>
      </c>
      <c r="AV699" s="14" t="s">
        <v>151</v>
      </c>
      <c r="AW699" s="14" t="s">
        <v>31</v>
      </c>
      <c r="AX699" s="14" t="s">
        <v>75</v>
      </c>
      <c r="AY699" s="251" t="s">
        <v>142</v>
      </c>
    </row>
    <row r="700" s="14" customFormat="1">
      <c r="A700" s="14"/>
      <c r="B700" s="241"/>
      <c r="C700" s="242"/>
      <c r="D700" s="232" t="s">
        <v>153</v>
      </c>
      <c r="E700" s="243" t="s">
        <v>1</v>
      </c>
      <c r="F700" s="244" t="s">
        <v>816</v>
      </c>
      <c r="G700" s="242"/>
      <c r="H700" s="245">
        <v>0.17000000000000001</v>
      </c>
      <c r="I700" s="246"/>
      <c r="J700" s="242"/>
      <c r="K700" s="242"/>
      <c r="L700" s="247"/>
      <c r="M700" s="248"/>
      <c r="N700" s="249"/>
      <c r="O700" s="249"/>
      <c r="P700" s="249"/>
      <c r="Q700" s="249"/>
      <c r="R700" s="249"/>
      <c r="S700" s="249"/>
      <c r="T700" s="250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1" t="s">
        <v>153</v>
      </c>
      <c r="AU700" s="251" t="s">
        <v>151</v>
      </c>
      <c r="AV700" s="14" t="s">
        <v>151</v>
      </c>
      <c r="AW700" s="14" t="s">
        <v>31</v>
      </c>
      <c r="AX700" s="14" t="s">
        <v>75</v>
      </c>
      <c r="AY700" s="251" t="s">
        <v>142</v>
      </c>
    </row>
    <row r="701" s="14" customFormat="1">
      <c r="A701" s="14"/>
      <c r="B701" s="241"/>
      <c r="C701" s="242"/>
      <c r="D701" s="232" t="s">
        <v>153</v>
      </c>
      <c r="E701" s="243" t="s">
        <v>1</v>
      </c>
      <c r="F701" s="244" t="s">
        <v>817</v>
      </c>
      <c r="G701" s="242"/>
      <c r="H701" s="245">
        <v>0.02</v>
      </c>
      <c r="I701" s="246"/>
      <c r="J701" s="242"/>
      <c r="K701" s="242"/>
      <c r="L701" s="247"/>
      <c r="M701" s="248"/>
      <c r="N701" s="249"/>
      <c r="O701" s="249"/>
      <c r="P701" s="249"/>
      <c r="Q701" s="249"/>
      <c r="R701" s="249"/>
      <c r="S701" s="249"/>
      <c r="T701" s="250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51" t="s">
        <v>153</v>
      </c>
      <c r="AU701" s="251" t="s">
        <v>151</v>
      </c>
      <c r="AV701" s="14" t="s">
        <v>151</v>
      </c>
      <c r="AW701" s="14" t="s">
        <v>31</v>
      </c>
      <c r="AX701" s="14" t="s">
        <v>75</v>
      </c>
      <c r="AY701" s="251" t="s">
        <v>142</v>
      </c>
    </row>
    <row r="702" s="14" customFormat="1">
      <c r="A702" s="14"/>
      <c r="B702" s="241"/>
      <c r="C702" s="242"/>
      <c r="D702" s="232" t="s">
        <v>153</v>
      </c>
      <c r="E702" s="243" t="s">
        <v>1</v>
      </c>
      <c r="F702" s="244" t="s">
        <v>818</v>
      </c>
      <c r="G702" s="242"/>
      <c r="H702" s="245">
        <v>0.17000000000000001</v>
      </c>
      <c r="I702" s="246"/>
      <c r="J702" s="242"/>
      <c r="K702" s="242"/>
      <c r="L702" s="247"/>
      <c r="M702" s="248"/>
      <c r="N702" s="249"/>
      <c r="O702" s="249"/>
      <c r="P702" s="249"/>
      <c r="Q702" s="249"/>
      <c r="R702" s="249"/>
      <c r="S702" s="249"/>
      <c r="T702" s="250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51" t="s">
        <v>153</v>
      </c>
      <c r="AU702" s="251" t="s">
        <v>151</v>
      </c>
      <c r="AV702" s="14" t="s">
        <v>151</v>
      </c>
      <c r="AW702" s="14" t="s">
        <v>31</v>
      </c>
      <c r="AX702" s="14" t="s">
        <v>75</v>
      </c>
      <c r="AY702" s="251" t="s">
        <v>142</v>
      </c>
    </row>
    <row r="703" s="14" customFormat="1">
      <c r="A703" s="14"/>
      <c r="B703" s="241"/>
      <c r="C703" s="242"/>
      <c r="D703" s="232" t="s">
        <v>153</v>
      </c>
      <c r="E703" s="243" t="s">
        <v>1</v>
      </c>
      <c r="F703" s="244" t="s">
        <v>819</v>
      </c>
      <c r="G703" s="242"/>
      <c r="H703" s="245">
        <v>0.16</v>
      </c>
      <c r="I703" s="246"/>
      <c r="J703" s="242"/>
      <c r="K703" s="242"/>
      <c r="L703" s="247"/>
      <c r="M703" s="248"/>
      <c r="N703" s="249"/>
      <c r="O703" s="249"/>
      <c r="P703" s="249"/>
      <c r="Q703" s="249"/>
      <c r="R703" s="249"/>
      <c r="S703" s="249"/>
      <c r="T703" s="250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1" t="s">
        <v>153</v>
      </c>
      <c r="AU703" s="251" t="s">
        <v>151</v>
      </c>
      <c r="AV703" s="14" t="s">
        <v>151</v>
      </c>
      <c r="AW703" s="14" t="s">
        <v>31</v>
      </c>
      <c r="AX703" s="14" t="s">
        <v>75</v>
      </c>
      <c r="AY703" s="251" t="s">
        <v>142</v>
      </c>
    </row>
    <row r="704" s="14" customFormat="1">
      <c r="A704" s="14"/>
      <c r="B704" s="241"/>
      <c r="C704" s="242"/>
      <c r="D704" s="232" t="s">
        <v>153</v>
      </c>
      <c r="E704" s="243" t="s">
        <v>1</v>
      </c>
      <c r="F704" s="244" t="s">
        <v>820</v>
      </c>
      <c r="G704" s="242"/>
      <c r="H704" s="245">
        <v>0.12</v>
      </c>
      <c r="I704" s="246"/>
      <c r="J704" s="242"/>
      <c r="K704" s="242"/>
      <c r="L704" s="247"/>
      <c r="M704" s="248"/>
      <c r="N704" s="249"/>
      <c r="O704" s="249"/>
      <c r="P704" s="249"/>
      <c r="Q704" s="249"/>
      <c r="R704" s="249"/>
      <c r="S704" s="249"/>
      <c r="T704" s="250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1" t="s">
        <v>153</v>
      </c>
      <c r="AU704" s="251" t="s">
        <v>151</v>
      </c>
      <c r="AV704" s="14" t="s">
        <v>151</v>
      </c>
      <c r="AW704" s="14" t="s">
        <v>31</v>
      </c>
      <c r="AX704" s="14" t="s">
        <v>75</v>
      </c>
      <c r="AY704" s="251" t="s">
        <v>142</v>
      </c>
    </row>
    <row r="705" s="13" customFormat="1">
      <c r="A705" s="13"/>
      <c r="B705" s="230"/>
      <c r="C705" s="231"/>
      <c r="D705" s="232" t="s">
        <v>153</v>
      </c>
      <c r="E705" s="233" t="s">
        <v>1</v>
      </c>
      <c r="F705" s="234" t="s">
        <v>208</v>
      </c>
      <c r="G705" s="231"/>
      <c r="H705" s="233" t="s">
        <v>1</v>
      </c>
      <c r="I705" s="235"/>
      <c r="J705" s="231"/>
      <c r="K705" s="231"/>
      <c r="L705" s="236"/>
      <c r="M705" s="237"/>
      <c r="N705" s="238"/>
      <c r="O705" s="238"/>
      <c r="P705" s="238"/>
      <c r="Q705" s="238"/>
      <c r="R705" s="238"/>
      <c r="S705" s="238"/>
      <c r="T705" s="239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40" t="s">
        <v>153</v>
      </c>
      <c r="AU705" s="240" t="s">
        <v>151</v>
      </c>
      <c r="AV705" s="13" t="s">
        <v>83</v>
      </c>
      <c r="AW705" s="13" t="s">
        <v>31</v>
      </c>
      <c r="AX705" s="13" t="s">
        <v>75</v>
      </c>
      <c r="AY705" s="240" t="s">
        <v>142</v>
      </c>
    </row>
    <row r="706" s="14" customFormat="1">
      <c r="A706" s="14"/>
      <c r="B706" s="241"/>
      <c r="C706" s="242"/>
      <c r="D706" s="232" t="s">
        <v>153</v>
      </c>
      <c r="E706" s="243" t="s">
        <v>1</v>
      </c>
      <c r="F706" s="244" t="s">
        <v>821</v>
      </c>
      <c r="G706" s="242"/>
      <c r="H706" s="245">
        <v>0.050000000000000003</v>
      </c>
      <c r="I706" s="246"/>
      <c r="J706" s="242"/>
      <c r="K706" s="242"/>
      <c r="L706" s="247"/>
      <c r="M706" s="248"/>
      <c r="N706" s="249"/>
      <c r="O706" s="249"/>
      <c r="P706" s="249"/>
      <c r="Q706" s="249"/>
      <c r="R706" s="249"/>
      <c r="S706" s="249"/>
      <c r="T706" s="250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51" t="s">
        <v>153</v>
      </c>
      <c r="AU706" s="251" t="s">
        <v>151</v>
      </c>
      <c r="AV706" s="14" t="s">
        <v>151</v>
      </c>
      <c r="AW706" s="14" t="s">
        <v>31</v>
      </c>
      <c r="AX706" s="14" t="s">
        <v>75</v>
      </c>
      <c r="AY706" s="251" t="s">
        <v>142</v>
      </c>
    </row>
    <row r="707" s="13" customFormat="1">
      <c r="A707" s="13"/>
      <c r="B707" s="230"/>
      <c r="C707" s="231"/>
      <c r="D707" s="232" t="s">
        <v>153</v>
      </c>
      <c r="E707" s="233" t="s">
        <v>1</v>
      </c>
      <c r="F707" s="234" t="s">
        <v>679</v>
      </c>
      <c r="G707" s="231"/>
      <c r="H707" s="233" t="s">
        <v>1</v>
      </c>
      <c r="I707" s="235"/>
      <c r="J707" s="231"/>
      <c r="K707" s="231"/>
      <c r="L707" s="236"/>
      <c r="M707" s="237"/>
      <c r="N707" s="238"/>
      <c r="O707" s="238"/>
      <c r="P707" s="238"/>
      <c r="Q707" s="238"/>
      <c r="R707" s="238"/>
      <c r="S707" s="238"/>
      <c r="T707" s="239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40" t="s">
        <v>153</v>
      </c>
      <c r="AU707" s="240" t="s">
        <v>151</v>
      </c>
      <c r="AV707" s="13" t="s">
        <v>83</v>
      </c>
      <c r="AW707" s="13" t="s">
        <v>31</v>
      </c>
      <c r="AX707" s="13" t="s">
        <v>75</v>
      </c>
      <c r="AY707" s="240" t="s">
        <v>142</v>
      </c>
    </row>
    <row r="708" s="14" customFormat="1">
      <c r="A708" s="14"/>
      <c r="B708" s="241"/>
      <c r="C708" s="242"/>
      <c r="D708" s="232" t="s">
        <v>153</v>
      </c>
      <c r="E708" s="243" t="s">
        <v>1</v>
      </c>
      <c r="F708" s="244" t="s">
        <v>822</v>
      </c>
      <c r="G708" s="242"/>
      <c r="H708" s="245">
        <v>0.25</v>
      </c>
      <c r="I708" s="246"/>
      <c r="J708" s="242"/>
      <c r="K708" s="242"/>
      <c r="L708" s="247"/>
      <c r="M708" s="248"/>
      <c r="N708" s="249"/>
      <c r="O708" s="249"/>
      <c r="P708" s="249"/>
      <c r="Q708" s="249"/>
      <c r="R708" s="249"/>
      <c r="S708" s="249"/>
      <c r="T708" s="250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1" t="s">
        <v>153</v>
      </c>
      <c r="AU708" s="251" t="s">
        <v>151</v>
      </c>
      <c r="AV708" s="14" t="s">
        <v>151</v>
      </c>
      <c r="AW708" s="14" t="s">
        <v>31</v>
      </c>
      <c r="AX708" s="14" t="s">
        <v>75</v>
      </c>
      <c r="AY708" s="251" t="s">
        <v>142</v>
      </c>
    </row>
    <row r="709" s="13" customFormat="1">
      <c r="A709" s="13"/>
      <c r="B709" s="230"/>
      <c r="C709" s="231"/>
      <c r="D709" s="232" t="s">
        <v>153</v>
      </c>
      <c r="E709" s="233" t="s">
        <v>1</v>
      </c>
      <c r="F709" s="234" t="s">
        <v>823</v>
      </c>
      <c r="G709" s="231"/>
      <c r="H709" s="233" t="s">
        <v>1</v>
      </c>
      <c r="I709" s="235"/>
      <c r="J709" s="231"/>
      <c r="K709" s="231"/>
      <c r="L709" s="236"/>
      <c r="M709" s="237"/>
      <c r="N709" s="238"/>
      <c r="O709" s="238"/>
      <c r="P709" s="238"/>
      <c r="Q709" s="238"/>
      <c r="R709" s="238"/>
      <c r="S709" s="238"/>
      <c r="T709" s="239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40" t="s">
        <v>153</v>
      </c>
      <c r="AU709" s="240" t="s">
        <v>151</v>
      </c>
      <c r="AV709" s="13" t="s">
        <v>83</v>
      </c>
      <c r="AW709" s="13" t="s">
        <v>31</v>
      </c>
      <c r="AX709" s="13" t="s">
        <v>75</v>
      </c>
      <c r="AY709" s="240" t="s">
        <v>142</v>
      </c>
    </row>
    <row r="710" s="14" customFormat="1">
      <c r="A710" s="14"/>
      <c r="B710" s="241"/>
      <c r="C710" s="242"/>
      <c r="D710" s="232" t="s">
        <v>153</v>
      </c>
      <c r="E710" s="243" t="s">
        <v>1</v>
      </c>
      <c r="F710" s="244" t="s">
        <v>6</v>
      </c>
      <c r="G710" s="242"/>
      <c r="H710" s="245">
        <v>0.01</v>
      </c>
      <c r="I710" s="246"/>
      <c r="J710" s="242"/>
      <c r="K710" s="242"/>
      <c r="L710" s="247"/>
      <c r="M710" s="248"/>
      <c r="N710" s="249"/>
      <c r="O710" s="249"/>
      <c r="P710" s="249"/>
      <c r="Q710" s="249"/>
      <c r="R710" s="249"/>
      <c r="S710" s="249"/>
      <c r="T710" s="250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51" t="s">
        <v>153</v>
      </c>
      <c r="AU710" s="251" t="s">
        <v>151</v>
      </c>
      <c r="AV710" s="14" t="s">
        <v>151</v>
      </c>
      <c r="AW710" s="14" t="s">
        <v>31</v>
      </c>
      <c r="AX710" s="14" t="s">
        <v>75</v>
      </c>
      <c r="AY710" s="251" t="s">
        <v>142</v>
      </c>
    </row>
    <row r="711" s="15" customFormat="1">
      <c r="A711" s="15"/>
      <c r="B711" s="252"/>
      <c r="C711" s="253"/>
      <c r="D711" s="232" t="s">
        <v>153</v>
      </c>
      <c r="E711" s="254" t="s">
        <v>1</v>
      </c>
      <c r="F711" s="255" t="s">
        <v>166</v>
      </c>
      <c r="G711" s="253"/>
      <c r="H711" s="256">
        <v>2.4399999999999995</v>
      </c>
      <c r="I711" s="257"/>
      <c r="J711" s="253"/>
      <c r="K711" s="253"/>
      <c r="L711" s="258"/>
      <c r="M711" s="259"/>
      <c r="N711" s="260"/>
      <c r="O711" s="260"/>
      <c r="P711" s="260"/>
      <c r="Q711" s="260"/>
      <c r="R711" s="260"/>
      <c r="S711" s="260"/>
      <c r="T711" s="261"/>
      <c r="U711" s="15"/>
      <c r="V711" s="15"/>
      <c r="W711" s="15"/>
      <c r="X711" s="15"/>
      <c r="Y711" s="15"/>
      <c r="Z711" s="15"/>
      <c r="AA711" s="15"/>
      <c r="AB711" s="15"/>
      <c r="AC711" s="15"/>
      <c r="AD711" s="15"/>
      <c r="AE711" s="15"/>
      <c r="AT711" s="262" t="s">
        <v>153</v>
      </c>
      <c r="AU711" s="262" t="s">
        <v>151</v>
      </c>
      <c r="AV711" s="15" t="s">
        <v>150</v>
      </c>
      <c r="AW711" s="15" t="s">
        <v>31</v>
      </c>
      <c r="AX711" s="15" t="s">
        <v>83</v>
      </c>
      <c r="AY711" s="262" t="s">
        <v>142</v>
      </c>
    </row>
    <row r="712" s="2" customFormat="1" ht="24.15" customHeight="1">
      <c r="A712" s="38"/>
      <c r="B712" s="39"/>
      <c r="C712" s="218" t="s">
        <v>824</v>
      </c>
      <c r="D712" s="218" t="s">
        <v>145</v>
      </c>
      <c r="E712" s="219" t="s">
        <v>825</v>
      </c>
      <c r="F712" s="220" t="s">
        <v>826</v>
      </c>
      <c r="G712" s="221" t="s">
        <v>169</v>
      </c>
      <c r="H712" s="222">
        <v>0.39000000000000001</v>
      </c>
      <c r="I712" s="223"/>
      <c r="J712" s="222">
        <f>ROUND(I712*H712,2)</f>
        <v>0</v>
      </c>
      <c r="K712" s="220" t="s">
        <v>1</v>
      </c>
      <c r="L712" s="44"/>
      <c r="M712" s="224" t="s">
        <v>1</v>
      </c>
      <c r="N712" s="225" t="s">
        <v>41</v>
      </c>
      <c r="O712" s="91"/>
      <c r="P712" s="226">
        <f>O712*H712</f>
        <v>0</v>
      </c>
      <c r="Q712" s="226">
        <v>0</v>
      </c>
      <c r="R712" s="226">
        <f>Q712*H712</f>
        <v>0</v>
      </c>
      <c r="S712" s="226">
        <v>0</v>
      </c>
      <c r="T712" s="227">
        <f>S712*H712</f>
        <v>0</v>
      </c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  <c r="AE712" s="38"/>
      <c r="AR712" s="228" t="s">
        <v>210</v>
      </c>
      <c r="AT712" s="228" t="s">
        <v>145</v>
      </c>
      <c r="AU712" s="228" t="s">
        <v>151</v>
      </c>
      <c r="AY712" s="17" t="s">
        <v>142</v>
      </c>
      <c r="BE712" s="229">
        <f>IF(N712="základní",J712,0)</f>
        <v>0</v>
      </c>
      <c r="BF712" s="229">
        <f>IF(N712="snížená",J712,0)</f>
        <v>0</v>
      </c>
      <c r="BG712" s="229">
        <f>IF(N712="zákl. přenesená",J712,0)</f>
        <v>0</v>
      </c>
      <c r="BH712" s="229">
        <f>IF(N712="sníž. přenesená",J712,0)</f>
        <v>0</v>
      </c>
      <c r="BI712" s="229">
        <f>IF(N712="nulová",J712,0)</f>
        <v>0</v>
      </c>
      <c r="BJ712" s="17" t="s">
        <v>151</v>
      </c>
      <c r="BK712" s="229">
        <f>ROUND(I712*H712,2)</f>
        <v>0</v>
      </c>
      <c r="BL712" s="17" t="s">
        <v>210</v>
      </c>
      <c r="BM712" s="228" t="s">
        <v>827</v>
      </c>
    </row>
    <row r="713" s="14" customFormat="1">
      <c r="A713" s="14"/>
      <c r="B713" s="241"/>
      <c r="C713" s="242"/>
      <c r="D713" s="232" t="s">
        <v>153</v>
      </c>
      <c r="E713" s="243" t="s">
        <v>1</v>
      </c>
      <c r="F713" s="244" t="s">
        <v>828</v>
      </c>
      <c r="G713" s="242"/>
      <c r="H713" s="245">
        <v>0.39000000000000001</v>
      </c>
      <c r="I713" s="246"/>
      <c r="J713" s="242"/>
      <c r="K713" s="242"/>
      <c r="L713" s="247"/>
      <c r="M713" s="248"/>
      <c r="N713" s="249"/>
      <c r="O713" s="249"/>
      <c r="P713" s="249"/>
      <c r="Q713" s="249"/>
      <c r="R713" s="249"/>
      <c r="S713" s="249"/>
      <c r="T713" s="250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51" t="s">
        <v>153</v>
      </c>
      <c r="AU713" s="251" t="s">
        <v>151</v>
      </c>
      <c r="AV713" s="14" t="s">
        <v>151</v>
      </c>
      <c r="AW713" s="14" t="s">
        <v>31</v>
      </c>
      <c r="AX713" s="14" t="s">
        <v>83</v>
      </c>
      <c r="AY713" s="251" t="s">
        <v>142</v>
      </c>
    </row>
    <row r="714" s="2" customFormat="1" ht="24.15" customHeight="1">
      <c r="A714" s="38"/>
      <c r="B714" s="39"/>
      <c r="C714" s="218" t="s">
        <v>829</v>
      </c>
      <c r="D714" s="218" t="s">
        <v>145</v>
      </c>
      <c r="E714" s="219" t="s">
        <v>830</v>
      </c>
      <c r="F714" s="220" t="s">
        <v>831</v>
      </c>
      <c r="G714" s="221" t="s">
        <v>281</v>
      </c>
      <c r="H714" s="222">
        <v>29.73</v>
      </c>
      <c r="I714" s="223"/>
      <c r="J714" s="222">
        <f>ROUND(I714*H714,2)</f>
        <v>0</v>
      </c>
      <c r="K714" s="220" t="s">
        <v>149</v>
      </c>
      <c r="L714" s="44"/>
      <c r="M714" s="224" t="s">
        <v>1</v>
      </c>
      <c r="N714" s="225" t="s">
        <v>41</v>
      </c>
      <c r="O714" s="91"/>
      <c r="P714" s="226">
        <f>O714*H714</f>
        <v>0</v>
      </c>
      <c r="Q714" s="226">
        <v>0</v>
      </c>
      <c r="R714" s="226">
        <f>Q714*H714</f>
        <v>0</v>
      </c>
      <c r="S714" s="226">
        <v>0</v>
      </c>
      <c r="T714" s="227">
        <f>S714*H714</f>
        <v>0</v>
      </c>
      <c r="U714" s="38"/>
      <c r="V714" s="38"/>
      <c r="W714" s="38"/>
      <c r="X714" s="38"/>
      <c r="Y714" s="38"/>
      <c r="Z714" s="38"/>
      <c r="AA714" s="38"/>
      <c r="AB714" s="38"/>
      <c r="AC714" s="38"/>
      <c r="AD714" s="38"/>
      <c r="AE714" s="38"/>
      <c r="AR714" s="228" t="s">
        <v>210</v>
      </c>
      <c r="AT714" s="228" t="s">
        <v>145</v>
      </c>
      <c r="AU714" s="228" t="s">
        <v>151</v>
      </c>
      <c r="AY714" s="17" t="s">
        <v>142</v>
      </c>
      <c r="BE714" s="229">
        <f>IF(N714="základní",J714,0)</f>
        <v>0</v>
      </c>
      <c r="BF714" s="229">
        <f>IF(N714="snížená",J714,0)</f>
        <v>0</v>
      </c>
      <c r="BG714" s="229">
        <f>IF(N714="zákl. přenesená",J714,0)</f>
        <v>0</v>
      </c>
      <c r="BH714" s="229">
        <f>IF(N714="sníž. přenesená",J714,0)</f>
        <v>0</v>
      </c>
      <c r="BI714" s="229">
        <f>IF(N714="nulová",J714,0)</f>
        <v>0</v>
      </c>
      <c r="BJ714" s="17" t="s">
        <v>151</v>
      </c>
      <c r="BK714" s="229">
        <f>ROUND(I714*H714,2)</f>
        <v>0</v>
      </c>
      <c r="BL714" s="17" t="s">
        <v>210</v>
      </c>
      <c r="BM714" s="228" t="s">
        <v>832</v>
      </c>
    </row>
    <row r="715" s="12" customFormat="1" ht="22.8" customHeight="1">
      <c r="A715" s="12"/>
      <c r="B715" s="202"/>
      <c r="C715" s="203"/>
      <c r="D715" s="204" t="s">
        <v>74</v>
      </c>
      <c r="E715" s="216" t="s">
        <v>833</v>
      </c>
      <c r="F715" s="216" t="s">
        <v>834</v>
      </c>
      <c r="G715" s="203"/>
      <c r="H715" s="203"/>
      <c r="I715" s="206"/>
      <c r="J715" s="217">
        <f>BK715</f>
        <v>0</v>
      </c>
      <c r="K715" s="203"/>
      <c r="L715" s="208"/>
      <c r="M715" s="209"/>
      <c r="N715" s="210"/>
      <c r="O715" s="210"/>
      <c r="P715" s="211">
        <f>SUM(P716:P719)</f>
        <v>0</v>
      </c>
      <c r="Q715" s="210"/>
      <c r="R715" s="211">
        <f>SUM(R716:R719)</f>
        <v>0</v>
      </c>
      <c r="S715" s="210"/>
      <c r="T715" s="212">
        <f>SUM(T716:T719)</f>
        <v>0</v>
      </c>
      <c r="U715" s="12"/>
      <c r="V715" s="12"/>
      <c r="W715" s="12"/>
      <c r="X715" s="12"/>
      <c r="Y715" s="12"/>
      <c r="Z715" s="12"/>
      <c r="AA715" s="12"/>
      <c r="AB715" s="12"/>
      <c r="AC715" s="12"/>
      <c r="AD715" s="12"/>
      <c r="AE715" s="12"/>
      <c r="AR715" s="213" t="s">
        <v>151</v>
      </c>
      <c r="AT715" s="214" t="s">
        <v>74</v>
      </c>
      <c r="AU715" s="214" t="s">
        <v>83</v>
      </c>
      <c r="AY715" s="213" t="s">
        <v>142</v>
      </c>
      <c r="BK715" s="215">
        <f>SUM(BK716:BK719)</f>
        <v>0</v>
      </c>
    </row>
    <row r="716" s="2" customFormat="1" ht="24.15" customHeight="1">
      <c r="A716" s="38"/>
      <c r="B716" s="39"/>
      <c r="C716" s="218" t="s">
        <v>835</v>
      </c>
      <c r="D716" s="218" t="s">
        <v>145</v>
      </c>
      <c r="E716" s="219" t="s">
        <v>836</v>
      </c>
      <c r="F716" s="220" t="s">
        <v>837</v>
      </c>
      <c r="G716" s="221" t="s">
        <v>148</v>
      </c>
      <c r="H716" s="222">
        <v>15</v>
      </c>
      <c r="I716" s="223"/>
      <c r="J716" s="222">
        <f>ROUND(I716*H716,2)</f>
        <v>0</v>
      </c>
      <c r="K716" s="220" t="s">
        <v>1</v>
      </c>
      <c r="L716" s="44"/>
      <c r="M716" s="224" t="s">
        <v>1</v>
      </c>
      <c r="N716" s="225" t="s">
        <v>41</v>
      </c>
      <c r="O716" s="91"/>
      <c r="P716" s="226">
        <f>O716*H716</f>
        <v>0</v>
      </c>
      <c r="Q716" s="226">
        <v>0</v>
      </c>
      <c r="R716" s="226">
        <f>Q716*H716</f>
        <v>0</v>
      </c>
      <c r="S716" s="226">
        <v>0</v>
      </c>
      <c r="T716" s="227">
        <f>S716*H716</f>
        <v>0</v>
      </c>
      <c r="U716" s="38"/>
      <c r="V716" s="38"/>
      <c r="W716" s="38"/>
      <c r="X716" s="38"/>
      <c r="Y716" s="38"/>
      <c r="Z716" s="38"/>
      <c r="AA716" s="38"/>
      <c r="AB716" s="38"/>
      <c r="AC716" s="38"/>
      <c r="AD716" s="38"/>
      <c r="AE716" s="38"/>
      <c r="AR716" s="228" t="s">
        <v>210</v>
      </c>
      <c r="AT716" s="228" t="s">
        <v>145</v>
      </c>
      <c r="AU716" s="228" t="s">
        <v>151</v>
      </c>
      <c r="AY716" s="17" t="s">
        <v>142</v>
      </c>
      <c r="BE716" s="229">
        <f>IF(N716="základní",J716,0)</f>
        <v>0</v>
      </c>
      <c r="BF716" s="229">
        <f>IF(N716="snížená",J716,0)</f>
        <v>0</v>
      </c>
      <c r="BG716" s="229">
        <f>IF(N716="zákl. přenesená",J716,0)</f>
        <v>0</v>
      </c>
      <c r="BH716" s="229">
        <f>IF(N716="sníž. přenesená",J716,0)</f>
        <v>0</v>
      </c>
      <c r="BI716" s="229">
        <f>IF(N716="nulová",J716,0)</f>
        <v>0</v>
      </c>
      <c r="BJ716" s="17" t="s">
        <v>151</v>
      </c>
      <c r="BK716" s="229">
        <f>ROUND(I716*H716,2)</f>
        <v>0</v>
      </c>
      <c r="BL716" s="17" t="s">
        <v>210</v>
      </c>
      <c r="BM716" s="228" t="s">
        <v>838</v>
      </c>
    </row>
    <row r="717" s="13" customFormat="1">
      <c r="A717" s="13"/>
      <c r="B717" s="230"/>
      <c r="C717" s="231"/>
      <c r="D717" s="232" t="s">
        <v>153</v>
      </c>
      <c r="E717" s="233" t="s">
        <v>1</v>
      </c>
      <c r="F717" s="234" t="s">
        <v>839</v>
      </c>
      <c r="G717" s="231"/>
      <c r="H717" s="233" t="s">
        <v>1</v>
      </c>
      <c r="I717" s="235"/>
      <c r="J717" s="231"/>
      <c r="K717" s="231"/>
      <c r="L717" s="236"/>
      <c r="M717" s="237"/>
      <c r="N717" s="238"/>
      <c r="O717" s="238"/>
      <c r="P717" s="238"/>
      <c r="Q717" s="238"/>
      <c r="R717" s="238"/>
      <c r="S717" s="238"/>
      <c r="T717" s="239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40" t="s">
        <v>153</v>
      </c>
      <c r="AU717" s="240" t="s">
        <v>151</v>
      </c>
      <c r="AV717" s="13" t="s">
        <v>83</v>
      </c>
      <c r="AW717" s="13" t="s">
        <v>31</v>
      </c>
      <c r="AX717" s="13" t="s">
        <v>75</v>
      </c>
      <c r="AY717" s="240" t="s">
        <v>142</v>
      </c>
    </row>
    <row r="718" s="13" customFormat="1">
      <c r="A718" s="13"/>
      <c r="B718" s="230"/>
      <c r="C718" s="231"/>
      <c r="D718" s="232" t="s">
        <v>153</v>
      </c>
      <c r="E718" s="233" t="s">
        <v>1</v>
      </c>
      <c r="F718" s="234" t="s">
        <v>840</v>
      </c>
      <c r="G718" s="231"/>
      <c r="H718" s="233" t="s">
        <v>1</v>
      </c>
      <c r="I718" s="235"/>
      <c r="J718" s="231"/>
      <c r="K718" s="231"/>
      <c r="L718" s="236"/>
      <c r="M718" s="237"/>
      <c r="N718" s="238"/>
      <c r="O718" s="238"/>
      <c r="P718" s="238"/>
      <c r="Q718" s="238"/>
      <c r="R718" s="238"/>
      <c r="S718" s="238"/>
      <c r="T718" s="239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40" t="s">
        <v>153</v>
      </c>
      <c r="AU718" s="240" t="s">
        <v>151</v>
      </c>
      <c r="AV718" s="13" t="s">
        <v>83</v>
      </c>
      <c r="AW718" s="13" t="s">
        <v>31</v>
      </c>
      <c r="AX718" s="13" t="s">
        <v>75</v>
      </c>
      <c r="AY718" s="240" t="s">
        <v>142</v>
      </c>
    </row>
    <row r="719" s="14" customFormat="1">
      <c r="A719" s="14"/>
      <c r="B719" s="241"/>
      <c r="C719" s="242"/>
      <c r="D719" s="232" t="s">
        <v>153</v>
      </c>
      <c r="E719" s="243" t="s">
        <v>1</v>
      </c>
      <c r="F719" s="244" t="s">
        <v>254</v>
      </c>
      <c r="G719" s="242"/>
      <c r="H719" s="245">
        <v>15</v>
      </c>
      <c r="I719" s="246"/>
      <c r="J719" s="242"/>
      <c r="K719" s="242"/>
      <c r="L719" s="247"/>
      <c r="M719" s="248"/>
      <c r="N719" s="249"/>
      <c r="O719" s="249"/>
      <c r="P719" s="249"/>
      <c r="Q719" s="249"/>
      <c r="R719" s="249"/>
      <c r="S719" s="249"/>
      <c r="T719" s="250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1" t="s">
        <v>153</v>
      </c>
      <c r="AU719" s="251" t="s">
        <v>151</v>
      </c>
      <c r="AV719" s="14" t="s">
        <v>151</v>
      </c>
      <c r="AW719" s="14" t="s">
        <v>31</v>
      </c>
      <c r="AX719" s="14" t="s">
        <v>83</v>
      </c>
      <c r="AY719" s="251" t="s">
        <v>142</v>
      </c>
    </row>
    <row r="720" s="12" customFormat="1" ht="22.8" customHeight="1">
      <c r="A720" s="12"/>
      <c r="B720" s="202"/>
      <c r="C720" s="203"/>
      <c r="D720" s="204" t="s">
        <v>74</v>
      </c>
      <c r="E720" s="216" t="s">
        <v>841</v>
      </c>
      <c r="F720" s="216" t="s">
        <v>842</v>
      </c>
      <c r="G720" s="203"/>
      <c r="H720" s="203"/>
      <c r="I720" s="206"/>
      <c r="J720" s="217">
        <f>BK720</f>
        <v>0</v>
      </c>
      <c r="K720" s="203"/>
      <c r="L720" s="208"/>
      <c r="M720" s="209"/>
      <c r="N720" s="210"/>
      <c r="O720" s="210"/>
      <c r="P720" s="211">
        <f>SUM(P721:P897)</f>
        <v>0</v>
      </c>
      <c r="Q720" s="210"/>
      <c r="R720" s="211">
        <f>SUM(R721:R897)</f>
        <v>3.9807374000000002</v>
      </c>
      <c r="S720" s="210"/>
      <c r="T720" s="212">
        <f>SUM(T721:T897)</f>
        <v>0</v>
      </c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R720" s="213" t="s">
        <v>151</v>
      </c>
      <c r="AT720" s="214" t="s">
        <v>74</v>
      </c>
      <c r="AU720" s="214" t="s">
        <v>83</v>
      </c>
      <c r="AY720" s="213" t="s">
        <v>142</v>
      </c>
      <c r="BK720" s="215">
        <f>SUM(BK721:BK897)</f>
        <v>0</v>
      </c>
    </row>
    <row r="721" s="2" customFormat="1" ht="24.15" customHeight="1">
      <c r="A721" s="38"/>
      <c r="B721" s="39"/>
      <c r="C721" s="218" t="s">
        <v>843</v>
      </c>
      <c r="D721" s="218" t="s">
        <v>145</v>
      </c>
      <c r="E721" s="219" t="s">
        <v>844</v>
      </c>
      <c r="F721" s="220" t="s">
        <v>845</v>
      </c>
      <c r="G721" s="221" t="s">
        <v>148</v>
      </c>
      <c r="H721" s="222">
        <v>75.280000000000001</v>
      </c>
      <c r="I721" s="223"/>
      <c r="J721" s="222">
        <f>ROUND(I721*H721,2)</f>
        <v>0</v>
      </c>
      <c r="K721" s="220" t="s">
        <v>149</v>
      </c>
      <c r="L721" s="44"/>
      <c r="M721" s="224" t="s">
        <v>1</v>
      </c>
      <c r="N721" s="225" t="s">
        <v>41</v>
      </c>
      <c r="O721" s="91"/>
      <c r="P721" s="226">
        <f>O721*H721</f>
        <v>0</v>
      </c>
      <c r="Q721" s="226">
        <v>0.00266</v>
      </c>
      <c r="R721" s="226">
        <f>Q721*H721</f>
        <v>0.2002448</v>
      </c>
      <c r="S721" s="226">
        <v>0</v>
      </c>
      <c r="T721" s="227">
        <f>S721*H721</f>
        <v>0</v>
      </c>
      <c r="U721" s="38"/>
      <c r="V721" s="38"/>
      <c r="W721" s="38"/>
      <c r="X721" s="38"/>
      <c r="Y721" s="38"/>
      <c r="Z721" s="38"/>
      <c r="AA721" s="38"/>
      <c r="AB721" s="38"/>
      <c r="AC721" s="38"/>
      <c r="AD721" s="38"/>
      <c r="AE721" s="38"/>
      <c r="AR721" s="228" t="s">
        <v>210</v>
      </c>
      <c r="AT721" s="228" t="s">
        <v>145</v>
      </c>
      <c r="AU721" s="228" t="s">
        <v>151</v>
      </c>
      <c r="AY721" s="17" t="s">
        <v>142</v>
      </c>
      <c r="BE721" s="229">
        <f>IF(N721="základní",J721,0)</f>
        <v>0</v>
      </c>
      <c r="BF721" s="229">
        <f>IF(N721="snížená",J721,0)</f>
        <v>0</v>
      </c>
      <c r="BG721" s="229">
        <f>IF(N721="zákl. přenesená",J721,0)</f>
        <v>0</v>
      </c>
      <c r="BH721" s="229">
        <f>IF(N721="sníž. přenesená",J721,0)</f>
        <v>0</v>
      </c>
      <c r="BI721" s="229">
        <f>IF(N721="nulová",J721,0)</f>
        <v>0</v>
      </c>
      <c r="BJ721" s="17" t="s">
        <v>151</v>
      </c>
      <c r="BK721" s="229">
        <f>ROUND(I721*H721,2)</f>
        <v>0</v>
      </c>
      <c r="BL721" s="17" t="s">
        <v>210</v>
      </c>
      <c r="BM721" s="228" t="s">
        <v>846</v>
      </c>
    </row>
    <row r="722" s="13" customFormat="1">
      <c r="A722" s="13"/>
      <c r="B722" s="230"/>
      <c r="C722" s="231"/>
      <c r="D722" s="232" t="s">
        <v>153</v>
      </c>
      <c r="E722" s="233" t="s">
        <v>1</v>
      </c>
      <c r="F722" s="234" t="s">
        <v>411</v>
      </c>
      <c r="G722" s="231"/>
      <c r="H722" s="233" t="s">
        <v>1</v>
      </c>
      <c r="I722" s="235"/>
      <c r="J722" s="231"/>
      <c r="K722" s="231"/>
      <c r="L722" s="236"/>
      <c r="M722" s="237"/>
      <c r="N722" s="238"/>
      <c r="O722" s="238"/>
      <c r="P722" s="238"/>
      <c r="Q722" s="238"/>
      <c r="R722" s="238"/>
      <c r="S722" s="238"/>
      <c r="T722" s="239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40" t="s">
        <v>153</v>
      </c>
      <c r="AU722" s="240" t="s">
        <v>151</v>
      </c>
      <c r="AV722" s="13" t="s">
        <v>83</v>
      </c>
      <c r="AW722" s="13" t="s">
        <v>31</v>
      </c>
      <c r="AX722" s="13" t="s">
        <v>75</v>
      </c>
      <c r="AY722" s="240" t="s">
        <v>142</v>
      </c>
    </row>
    <row r="723" s="13" customFormat="1">
      <c r="A723" s="13"/>
      <c r="B723" s="230"/>
      <c r="C723" s="231"/>
      <c r="D723" s="232" t="s">
        <v>153</v>
      </c>
      <c r="E723" s="233" t="s">
        <v>1</v>
      </c>
      <c r="F723" s="234" t="s">
        <v>416</v>
      </c>
      <c r="G723" s="231"/>
      <c r="H723" s="233" t="s">
        <v>1</v>
      </c>
      <c r="I723" s="235"/>
      <c r="J723" s="231"/>
      <c r="K723" s="231"/>
      <c r="L723" s="236"/>
      <c r="M723" s="237"/>
      <c r="N723" s="238"/>
      <c r="O723" s="238"/>
      <c r="P723" s="238"/>
      <c r="Q723" s="238"/>
      <c r="R723" s="238"/>
      <c r="S723" s="238"/>
      <c r="T723" s="239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40" t="s">
        <v>153</v>
      </c>
      <c r="AU723" s="240" t="s">
        <v>151</v>
      </c>
      <c r="AV723" s="13" t="s">
        <v>83</v>
      </c>
      <c r="AW723" s="13" t="s">
        <v>31</v>
      </c>
      <c r="AX723" s="13" t="s">
        <v>75</v>
      </c>
      <c r="AY723" s="240" t="s">
        <v>142</v>
      </c>
    </row>
    <row r="724" s="14" customFormat="1">
      <c r="A724" s="14"/>
      <c r="B724" s="241"/>
      <c r="C724" s="242"/>
      <c r="D724" s="232" t="s">
        <v>153</v>
      </c>
      <c r="E724" s="243" t="s">
        <v>1</v>
      </c>
      <c r="F724" s="244" t="s">
        <v>847</v>
      </c>
      <c r="G724" s="242"/>
      <c r="H724" s="245">
        <v>34</v>
      </c>
      <c r="I724" s="246"/>
      <c r="J724" s="242"/>
      <c r="K724" s="242"/>
      <c r="L724" s="247"/>
      <c r="M724" s="248"/>
      <c r="N724" s="249"/>
      <c r="O724" s="249"/>
      <c r="P724" s="249"/>
      <c r="Q724" s="249"/>
      <c r="R724" s="249"/>
      <c r="S724" s="249"/>
      <c r="T724" s="250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51" t="s">
        <v>153</v>
      </c>
      <c r="AU724" s="251" t="s">
        <v>151</v>
      </c>
      <c r="AV724" s="14" t="s">
        <v>151</v>
      </c>
      <c r="AW724" s="14" t="s">
        <v>31</v>
      </c>
      <c r="AX724" s="14" t="s">
        <v>75</v>
      </c>
      <c r="AY724" s="251" t="s">
        <v>142</v>
      </c>
    </row>
    <row r="725" s="13" customFormat="1">
      <c r="A725" s="13"/>
      <c r="B725" s="230"/>
      <c r="C725" s="231"/>
      <c r="D725" s="232" t="s">
        <v>153</v>
      </c>
      <c r="E725" s="233" t="s">
        <v>1</v>
      </c>
      <c r="F725" s="234" t="s">
        <v>848</v>
      </c>
      <c r="G725" s="231"/>
      <c r="H725" s="233" t="s">
        <v>1</v>
      </c>
      <c r="I725" s="235"/>
      <c r="J725" s="231"/>
      <c r="K725" s="231"/>
      <c r="L725" s="236"/>
      <c r="M725" s="237"/>
      <c r="N725" s="238"/>
      <c r="O725" s="238"/>
      <c r="P725" s="238"/>
      <c r="Q725" s="238"/>
      <c r="R725" s="238"/>
      <c r="S725" s="238"/>
      <c r="T725" s="239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40" t="s">
        <v>153</v>
      </c>
      <c r="AU725" s="240" t="s">
        <v>151</v>
      </c>
      <c r="AV725" s="13" t="s">
        <v>83</v>
      </c>
      <c r="AW725" s="13" t="s">
        <v>31</v>
      </c>
      <c r="AX725" s="13" t="s">
        <v>75</v>
      </c>
      <c r="AY725" s="240" t="s">
        <v>142</v>
      </c>
    </row>
    <row r="726" s="13" customFormat="1">
      <c r="A726" s="13"/>
      <c r="B726" s="230"/>
      <c r="C726" s="231"/>
      <c r="D726" s="232" t="s">
        <v>153</v>
      </c>
      <c r="E726" s="233" t="s">
        <v>1</v>
      </c>
      <c r="F726" s="234" t="s">
        <v>849</v>
      </c>
      <c r="G726" s="231"/>
      <c r="H726" s="233" t="s">
        <v>1</v>
      </c>
      <c r="I726" s="235"/>
      <c r="J726" s="231"/>
      <c r="K726" s="231"/>
      <c r="L726" s="236"/>
      <c r="M726" s="237"/>
      <c r="N726" s="238"/>
      <c r="O726" s="238"/>
      <c r="P726" s="238"/>
      <c r="Q726" s="238"/>
      <c r="R726" s="238"/>
      <c r="S726" s="238"/>
      <c r="T726" s="239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40" t="s">
        <v>153</v>
      </c>
      <c r="AU726" s="240" t="s">
        <v>151</v>
      </c>
      <c r="AV726" s="13" t="s">
        <v>83</v>
      </c>
      <c r="AW726" s="13" t="s">
        <v>31</v>
      </c>
      <c r="AX726" s="13" t="s">
        <v>75</v>
      </c>
      <c r="AY726" s="240" t="s">
        <v>142</v>
      </c>
    </row>
    <row r="727" s="14" customFormat="1">
      <c r="A727" s="14"/>
      <c r="B727" s="241"/>
      <c r="C727" s="242"/>
      <c r="D727" s="232" t="s">
        <v>153</v>
      </c>
      <c r="E727" s="243" t="s">
        <v>1</v>
      </c>
      <c r="F727" s="244" t="s">
        <v>850</v>
      </c>
      <c r="G727" s="242"/>
      <c r="H727" s="245">
        <v>38.700000000000003</v>
      </c>
      <c r="I727" s="246"/>
      <c r="J727" s="242"/>
      <c r="K727" s="242"/>
      <c r="L727" s="247"/>
      <c r="M727" s="248"/>
      <c r="N727" s="249"/>
      <c r="O727" s="249"/>
      <c r="P727" s="249"/>
      <c r="Q727" s="249"/>
      <c r="R727" s="249"/>
      <c r="S727" s="249"/>
      <c r="T727" s="250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1" t="s">
        <v>153</v>
      </c>
      <c r="AU727" s="251" t="s">
        <v>151</v>
      </c>
      <c r="AV727" s="14" t="s">
        <v>151</v>
      </c>
      <c r="AW727" s="14" t="s">
        <v>31</v>
      </c>
      <c r="AX727" s="14" t="s">
        <v>75</v>
      </c>
      <c r="AY727" s="251" t="s">
        <v>142</v>
      </c>
    </row>
    <row r="728" s="13" customFormat="1">
      <c r="A728" s="13"/>
      <c r="B728" s="230"/>
      <c r="C728" s="231"/>
      <c r="D728" s="232" t="s">
        <v>153</v>
      </c>
      <c r="E728" s="233" t="s">
        <v>1</v>
      </c>
      <c r="F728" s="234" t="s">
        <v>851</v>
      </c>
      <c r="G728" s="231"/>
      <c r="H728" s="233" t="s">
        <v>1</v>
      </c>
      <c r="I728" s="235"/>
      <c r="J728" s="231"/>
      <c r="K728" s="231"/>
      <c r="L728" s="236"/>
      <c r="M728" s="237"/>
      <c r="N728" s="238"/>
      <c r="O728" s="238"/>
      <c r="P728" s="238"/>
      <c r="Q728" s="238"/>
      <c r="R728" s="238"/>
      <c r="S728" s="238"/>
      <c r="T728" s="239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40" t="s">
        <v>153</v>
      </c>
      <c r="AU728" s="240" t="s">
        <v>151</v>
      </c>
      <c r="AV728" s="13" t="s">
        <v>83</v>
      </c>
      <c r="AW728" s="13" t="s">
        <v>31</v>
      </c>
      <c r="AX728" s="13" t="s">
        <v>75</v>
      </c>
      <c r="AY728" s="240" t="s">
        <v>142</v>
      </c>
    </row>
    <row r="729" s="14" customFormat="1">
      <c r="A729" s="14"/>
      <c r="B729" s="241"/>
      <c r="C729" s="242"/>
      <c r="D729" s="232" t="s">
        <v>153</v>
      </c>
      <c r="E729" s="243" t="s">
        <v>1</v>
      </c>
      <c r="F729" s="244" t="s">
        <v>852</v>
      </c>
      <c r="G729" s="242"/>
      <c r="H729" s="245">
        <v>2.5800000000000001</v>
      </c>
      <c r="I729" s="246"/>
      <c r="J729" s="242"/>
      <c r="K729" s="242"/>
      <c r="L729" s="247"/>
      <c r="M729" s="248"/>
      <c r="N729" s="249"/>
      <c r="O729" s="249"/>
      <c r="P729" s="249"/>
      <c r="Q729" s="249"/>
      <c r="R729" s="249"/>
      <c r="S729" s="249"/>
      <c r="T729" s="250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51" t="s">
        <v>153</v>
      </c>
      <c r="AU729" s="251" t="s">
        <v>151</v>
      </c>
      <c r="AV729" s="14" t="s">
        <v>151</v>
      </c>
      <c r="AW729" s="14" t="s">
        <v>31</v>
      </c>
      <c r="AX729" s="14" t="s">
        <v>75</v>
      </c>
      <c r="AY729" s="251" t="s">
        <v>142</v>
      </c>
    </row>
    <row r="730" s="15" customFormat="1">
      <c r="A730" s="15"/>
      <c r="B730" s="252"/>
      <c r="C730" s="253"/>
      <c r="D730" s="232" t="s">
        <v>153</v>
      </c>
      <c r="E730" s="254" t="s">
        <v>1</v>
      </c>
      <c r="F730" s="255" t="s">
        <v>166</v>
      </c>
      <c r="G730" s="253"/>
      <c r="H730" s="256">
        <v>75.280000000000001</v>
      </c>
      <c r="I730" s="257"/>
      <c r="J730" s="253"/>
      <c r="K730" s="253"/>
      <c r="L730" s="258"/>
      <c r="M730" s="259"/>
      <c r="N730" s="260"/>
      <c r="O730" s="260"/>
      <c r="P730" s="260"/>
      <c r="Q730" s="260"/>
      <c r="R730" s="260"/>
      <c r="S730" s="260"/>
      <c r="T730" s="261"/>
      <c r="U730" s="15"/>
      <c r="V730" s="15"/>
      <c r="W730" s="15"/>
      <c r="X730" s="15"/>
      <c r="Y730" s="15"/>
      <c r="Z730" s="15"/>
      <c r="AA730" s="15"/>
      <c r="AB730" s="15"/>
      <c r="AC730" s="15"/>
      <c r="AD730" s="15"/>
      <c r="AE730" s="15"/>
      <c r="AT730" s="262" t="s">
        <v>153</v>
      </c>
      <c r="AU730" s="262" t="s">
        <v>151</v>
      </c>
      <c r="AV730" s="15" t="s">
        <v>150</v>
      </c>
      <c r="AW730" s="15" t="s">
        <v>31</v>
      </c>
      <c r="AX730" s="15" t="s">
        <v>83</v>
      </c>
      <c r="AY730" s="262" t="s">
        <v>142</v>
      </c>
    </row>
    <row r="731" s="2" customFormat="1" ht="24.15" customHeight="1">
      <c r="A731" s="38"/>
      <c r="B731" s="39"/>
      <c r="C731" s="218" t="s">
        <v>853</v>
      </c>
      <c r="D731" s="218" t="s">
        <v>145</v>
      </c>
      <c r="E731" s="219" t="s">
        <v>854</v>
      </c>
      <c r="F731" s="220" t="s">
        <v>855</v>
      </c>
      <c r="G731" s="221" t="s">
        <v>148</v>
      </c>
      <c r="H731" s="222">
        <v>724</v>
      </c>
      <c r="I731" s="223"/>
      <c r="J731" s="222">
        <f>ROUND(I731*H731,2)</f>
        <v>0</v>
      </c>
      <c r="K731" s="220" t="s">
        <v>149</v>
      </c>
      <c r="L731" s="44"/>
      <c r="M731" s="224" t="s">
        <v>1</v>
      </c>
      <c r="N731" s="225" t="s">
        <v>41</v>
      </c>
      <c r="O731" s="91"/>
      <c r="P731" s="226">
        <f>O731*H731</f>
        <v>0</v>
      </c>
      <c r="Q731" s="226">
        <v>0.00264</v>
      </c>
      <c r="R731" s="226">
        <f>Q731*H731</f>
        <v>1.91136</v>
      </c>
      <c r="S731" s="226">
        <v>0</v>
      </c>
      <c r="T731" s="227">
        <f>S731*H731</f>
        <v>0</v>
      </c>
      <c r="U731" s="38"/>
      <c r="V731" s="38"/>
      <c r="W731" s="38"/>
      <c r="X731" s="38"/>
      <c r="Y731" s="38"/>
      <c r="Z731" s="38"/>
      <c r="AA731" s="38"/>
      <c r="AB731" s="38"/>
      <c r="AC731" s="38"/>
      <c r="AD731" s="38"/>
      <c r="AE731" s="38"/>
      <c r="AR731" s="228" t="s">
        <v>210</v>
      </c>
      <c r="AT731" s="228" t="s">
        <v>145</v>
      </c>
      <c r="AU731" s="228" t="s">
        <v>151</v>
      </c>
      <c r="AY731" s="17" t="s">
        <v>142</v>
      </c>
      <c r="BE731" s="229">
        <f>IF(N731="základní",J731,0)</f>
        <v>0</v>
      </c>
      <c r="BF731" s="229">
        <f>IF(N731="snížená",J731,0)</f>
        <v>0</v>
      </c>
      <c r="BG731" s="229">
        <f>IF(N731="zákl. přenesená",J731,0)</f>
        <v>0</v>
      </c>
      <c r="BH731" s="229">
        <f>IF(N731="sníž. přenesená",J731,0)</f>
        <v>0</v>
      </c>
      <c r="BI731" s="229">
        <f>IF(N731="nulová",J731,0)</f>
        <v>0</v>
      </c>
      <c r="BJ731" s="17" t="s">
        <v>151</v>
      </c>
      <c r="BK731" s="229">
        <f>ROUND(I731*H731,2)</f>
        <v>0</v>
      </c>
      <c r="BL731" s="17" t="s">
        <v>210</v>
      </c>
      <c r="BM731" s="228" t="s">
        <v>856</v>
      </c>
    </row>
    <row r="732" s="13" customFormat="1">
      <c r="A732" s="13"/>
      <c r="B732" s="230"/>
      <c r="C732" s="231"/>
      <c r="D732" s="232" t="s">
        <v>153</v>
      </c>
      <c r="E732" s="233" t="s">
        <v>1</v>
      </c>
      <c r="F732" s="234" t="s">
        <v>411</v>
      </c>
      <c r="G732" s="231"/>
      <c r="H732" s="233" t="s">
        <v>1</v>
      </c>
      <c r="I732" s="235"/>
      <c r="J732" s="231"/>
      <c r="K732" s="231"/>
      <c r="L732" s="236"/>
      <c r="M732" s="237"/>
      <c r="N732" s="238"/>
      <c r="O732" s="238"/>
      <c r="P732" s="238"/>
      <c r="Q732" s="238"/>
      <c r="R732" s="238"/>
      <c r="S732" s="238"/>
      <c r="T732" s="239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40" t="s">
        <v>153</v>
      </c>
      <c r="AU732" s="240" t="s">
        <v>151</v>
      </c>
      <c r="AV732" s="13" t="s">
        <v>83</v>
      </c>
      <c r="AW732" s="13" t="s">
        <v>31</v>
      </c>
      <c r="AX732" s="13" t="s">
        <v>75</v>
      </c>
      <c r="AY732" s="240" t="s">
        <v>142</v>
      </c>
    </row>
    <row r="733" s="13" customFormat="1">
      <c r="A733" s="13"/>
      <c r="B733" s="230"/>
      <c r="C733" s="231"/>
      <c r="D733" s="232" t="s">
        <v>153</v>
      </c>
      <c r="E733" s="233" t="s">
        <v>1</v>
      </c>
      <c r="F733" s="234" t="s">
        <v>857</v>
      </c>
      <c r="G733" s="231"/>
      <c r="H733" s="233" t="s">
        <v>1</v>
      </c>
      <c r="I733" s="235"/>
      <c r="J733" s="231"/>
      <c r="K733" s="231"/>
      <c r="L733" s="236"/>
      <c r="M733" s="237"/>
      <c r="N733" s="238"/>
      <c r="O733" s="238"/>
      <c r="P733" s="238"/>
      <c r="Q733" s="238"/>
      <c r="R733" s="238"/>
      <c r="S733" s="238"/>
      <c r="T733" s="239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40" t="s">
        <v>153</v>
      </c>
      <c r="AU733" s="240" t="s">
        <v>151</v>
      </c>
      <c r="AV733" s="13" t="s">
        <v>83</v>
      </c>
      <c r="AW733" s="13" t="s">
        <v>31</v>
      </c>
      <c r="AX733" s="13" t="s">
        <v>75</v>
      </c>
      <c r="AY733" s="240" t="s">
        <v>142</v>
      </c>
    </row>
    <row r="734" s="14" customFormat="1">
      <c r="A734" s="14"/>
      <c r="B734" s="241"/>
      <c r="C734" s="242"/>
      <c r="D734" s="232" t="s">
        <v>153</v>
      </c>
      <c r="E734" s="243" t="s">
        <v>1</v>
      </c>
      <c r="F734" s="244" t="s">
        <v>858</v>
      </c>
      <c r="G734" s="242"/>
      <c r="H734" s="245">
        <v>630</v>
      </c>
      <c r="I734" s="246"/>
      <c r="J734" s="242"/>
      <c r="K734" s="242"/>
      <c r="L734" s="247"/>
      <c r="M734" s="248"/>
      <c r="N734" s="249"/>
      <c r="O734" s="249"/>
      <c r="P734" s="249"/>
      <c r="Q734" s="249"/>
      <c r="R734" s="249"/>
      <c r="S734" s="249"/>
      <c r="T734" s="250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51" t="s">
        <v>153</v>
      </c>
      <c r="AU734" s="251" t="s">
        <v>151</v>
      </c>
      <c r="AV734" s="14" t="s">
        <v>151</v>
      </c>
      <c r="AW734" s="14" t="s">
        <v>31</v>
      </c>
      <c r="AX734" s="14" t="s">
        <v>75</v>
      </c>
      <c r="AY734" s="251" t="s">
        <v>142</v>
      </c>
    </row>
    <row r="735" s="13" customFormat="1">
      <c r="A735" s="13"/>
      <c r="B735" s="230"/>
      <c r="C735" s="231"/>
      <c r="D735" s="232" t="s">
        <v>153</v>
      </c>
      <c r="E735" s="233" t="s">
        <v>1</v>
      </c>
      <c r="F735" s="234" t="s">
        <v>414</v>
      </c>
      <c r="G735" s="231"/>
      <c r="H735" s="233" t="s">
        <v>1</v>
      </c>
      <c r="I735" s="235"/>
      <c r="J735" s="231"/>
      <c r="K735" s="231"/>
      <c r="L735" s="236"/>
      <c r="M735" s="237"/>
      <c r="N735" s="238"/>
      <c r="O735" s="238"/>
      <c r="P735" s="238"/>
      <c r="Q735" s="238"/>
      <c r="R735" s="238"/>
      <c r="S735" s="238"/>
      <c r="T735" s="239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40" t="s">
        <v>153</v>
      </c>
      <c r="AU735" s="240" t="s">
        <v>151</v>
      </c>
      <c r="AV735" s="13" t="s">
        <v>83</v>
      </c>
      <c r="AW735" s="13" t="s">
        <v>31</v>
      </c>
      <c r="AX735" s="13" t="s">
        <v>75</v>
      </c>
      <c r="AY735" s="240" t="s">
        <v>142</v>
      </c>
    </row>
    <row r="736" s="14" customFormat="1">
      <c r="A736" s="14"/>
      <c r="B736" s="241"/>
      <c r="C736" s="242"/>
      <c r="D736" s="232" t="s">
        <v>153</v>
      </c>
      <c r="E736" s="243" t="s">
        <v>1</v>
      </c>
      <c r="F736" s="244" t="s">
        <v>415</v>
      </c>
      <c r="G736" s="242"/>
      <c r="H736" s="245">
        <v>94</v>
      </c>
      <c r="I736" s="246"/>
      <c r="J736" s="242"/>
      <c r="K736" s="242"/>
      <c r="L736" s="247"/>
      <c r="M736" s="248"/>
      <c r="N736" s="249"/>
      <c r="O736" s="249"/>
      <c r="P736" s="249"/>
      <c r="Q736" s="249"/>
      <c r="R736" s="249"/>
      <c r="S736" s="249"/>
      <c r="T736" s="250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1" t="s">
        <v>153</v>
      </c>
      <c r="AU736" s="251" t="s">
        <v>151</v>
      </c>
      <c r="AV736" s="14" t="s">
        <v>151</v>
      </c>
      <c r="AW736" s="14" t="s">
        <v>31</v>
      </c>
      <c r="AX736" s="14" t="s">
        <v>75</v>
      </c>
      <c r="AY736" s="251" t="s">
        <v>142</v>
      </c>
    </row>
    <row r="737" s="15" customFormat="1">
      <c r="A737" s="15"/>
      <c r="B737" s="252"/>
      <c r="C737" s="253"/>
      <c r="D737" s="232" t="s">
        <v>153</v>
      </c>
      <c r="E737" s="254" t="s">
        <v>1</v>
      </c>
      <c r="F737" s="255" t="s">
        <v>166</v>
      </c>
      <c r="G737" s="253"/>
      <c r="H737" s="256">
        <v>724</v>
      </c>
      <c r="I737" s="257"/>
      <c r="J737" s="253"/>
      <c r="K737" s="253"/>
      <c r="L737" s="258"/>
      <c r="M737" s="259"/>
      <c r="N737" s="260"/>
      <c r="O737" s="260"/>
      <c r="P737" s="260"/>
      <c r="Q737" s="260"/>
      <c r="R737" s="260"/>
      <c r="S737" s="260"/>
      <c r="T737" s="261"/>
      <c r="U737" s="15"/>
      <c r="V737" s="15"/>
      <c r="W737" s="15"/>
      <c r="X737" s="15"/>
      <c r="Y737" s="15"/>
      <c r="Z737" s="15"/>
      <c r="AA737" s="15"/>
      <c r="AB737" s="15"/>
      <c r="AC737" s="15"/>
      <c r="AD737" s="15"/>
      <c r="AE737" s="15"/>
      <c r="AT737" s="262" t="s">
        <v>153</v>
      </c>
      <c r="AU737" s="262" t="s">
        <v>151</v>
      </c>
      <c r="AV737" s="15" t="s">
        <v>150</v>
      </c>
      <c r="AW737" s="15" t="s">
        <v>31</v>
      </c>
      <c r="AX737" s="15" t="s">
        <v>83</v>
      </c>
      <c r="AY737" s="262" t="s">
        <v>142</v>
      </c>
    </row>
    <row r="738" s="2" customFormat="1" ht="24.15" customHeight="1">
      <c r="A738" s="38"/>
      <c r="B738" s="39"/>
      <c r="C738" s="218" t="s">
        <v>859</v>
      </c>
      <c r="D738" s="218" t="s">
        <v>145</v>
      </c>
      <c r="E738" s="219" t="s">
        <v>860</v>
      </c>
      <c r="F738" s="220" t="s">
        <v>861</v>
      </c>
      <c r="G738" s="221" t="s">
        <v>148</v>
      </c>
      <c r="H738" s="222">
        <v>143</v>
      </c>
      <c r="I738" s="223"/>
      <c r="J738" s="222">
        <f>ROUND(I738*H738,2)</f>
        <v>0</v>
      </c>
      <c r="K738" s="220" t="s">
        <v>149</v>
      </c>
      <c r="L738" s="44"/>
      <c r="M738" s="224" t="s">
        <v>1</v>
      </c>
      <c r="N738" s="225" t="s">
        <v>41</v>
      </c>
      <c r="O738" s="91"/>
      <c r="P738" s="226">
        <f>O738*H738</f>
        <v>0</v>
      </c>
      <c r="Q738" s="226">
        <v>0.00264</v>
      </c>
      <c r="R738" s="226">
        <f>Q738*H738</f>
        <v>0.37752000000000002</v>
      </c>
      <c r="S738" s="226">
        <v>0</v>
      </c>
      <c r="T738" s="227">
        <f>S738*H738</f>
        <v>0</v>
      </c>
      <c r="U738" s="38"/>
      <c r="V738" s="38"/>
      <c r="W738" s="38"/>
      <c r="X738" s="38"/>
      <c r="Y738" s="38"/>
      <c r="Z738" s="38"/>
      <c r="AA738" s="38"/>
      <c r="AB738" s="38"/>
      <c r="AC738" s="38"/>
      <c r="AD738" s="38"/>
      <c r="AE738" s="38"/>
      <c r="AR738" s="228" t="s">
        <v>210</v>
      </c>
      <c r="AT738" s="228" t="s">
        <v>145</v>
      </c>
      <c r="AU738" s="228" t="s">
        <v>151</v>
      </c>
      <c r="AY738" s="17" t="s">
        <v>142</v>
      </c>
      <c r="BE738" s="229">
        <f>IF(N738="základní",J738,0)</f>
        <v>0</v>
      </c>
      <c r="BF738" s="229">
        <f>IF(N738="snížená",J738,0)</f>
        <v>0</v>
      </c>
      <c r="BG738" s="229">
        <f>IF(N738="zákl. přenesená",J738,0)</f>
        <v>0</v>
      </c>
      <c r="BH738" s="229">
        <f>IF(N738="sníž. přenesená",J738,0)</f>
        <v>0</v>
      </c>
      <c r="BI738" s="229">
        <f>IF(N738="nulová",J738,0)</f>
        <v>0</v>
      </c>
      <c r="BJ738" s="17" t="s">
        <v>151</v>
      </c>
      <c r="BK738" s="229">
        <f>ROUND(I738*H738,2)</f>
        <v>0</v>
      </c>
      <c r="BL738" s="17" t="s">
        <v>210</v>
      </c>
      <c r="BM738" s="228" t="s">
        <v>862</v>
      </c>
    </row>
    <row r="739" s="13" customFormat="1">
      <c r="A739" s="13"/>
      <c r="B739" s="230"/>
      <c r="C739" s="231"/>
      <c r="D739" s="232" t="s">
        <v>153</v>
      </c>
      <c r="E739" s="233" t="s">
        <v>1</v>
      </c>
      <c r="F739" s="234" t="s">
        <v>411</v>
      </c>
      <c r="G739" s="231"/>
      <c r="H739" s="233" t="s">
        <v>1</v>
      </c>
      <c r="I739" s="235"/>
      <c r="J739" s="231"/>
      <c r="K739" s="231"/>
      <c r="L739" s="236"/>
      <c r="M739" s="237"/>
      <c r="N739" s="238"/>
      <c r="O739" s="238"/>
      <c r="P739" s="238"/>
      <c r="Q739" s="238"/>
      <c r="R739" s="238"/>
      <c r="S739" s="238"/>
      <c r="T739" s="239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40" t="s">
        <v>153</v>
      </c>
      <c r="AU739" s="240" t="s">
        <v>151</v>
      </c>
      <c r="AV739" s="13" t="s">
        <v>83</v>
      </c>
      <c r="AW739" s="13" t="s">
        <v>31</v>
      </c>
      <c r="AX739" s="13" t="s">
        <v>75</v>
      </c>
      <c r="AY739" s="240" t="s">
        <v>142</v>
      </c>
    </row>
    <row r="740" s="13" customFormat="1">
      <c r="A740" s="13"/>
      <c r="B740" s="230"/>
      <c r="C740" s="231"/>
      <c r="D740" s="232" t="s">
        <v>153</v>
      </c>
      <c r="E740" s="233" t="s">
        <v>1</v>
      </c>
      <c r="F740" s="234" t="s">
        <v>863</v>
      </c>
      <c r="G740" s="231"/>
      <c r="H740" s="233" t="s">
        <v>1</v>
      </c>
      <c r="I740" s="235"/>
      <c r="J740" s="231"/>
      <c r="K740" s="231"/>
      <c r="L740" s="236"/>
      <c r="M740" s="237"/>
      <c r="N740" s="238"/>
      <c r="O740" s="238"/>
      <c r="P740" s="238"/>
      <c r="Q740" s="238"/>
      <c r="R740" s="238"/>
      <c r="S740" s="238"/>
      <c r="T740" s="239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40" t="s">
        <v>153</v>
      </c>
      <c r="AU740" s="240" t="s">
        <v>151</v>
      </c>
      <c r="AV740" s="13" t="s">
        <v>83</v>
      </c>
      <c r="AW740" s="13" t="s">
        <v>31</v>
      </c>
      <c r="AX740" s="13" t="s">
        <v>75</v>
      </c>
      <c r="AY740" s="240" t="s">
        <v>142</v>
      </c>
    </row>
    <row r="741" s="14" customFormat="1">
      <c r="A741" s="14"/>
      <c r="B741" s="241"/>
      <c r="C741" s="242"/>
      <c r="D741" s="232" t="s">
        <v>153</v>
      </c>
      <c r="E741" s="243" t="s">
        <v>1</v>
      </c>
      <c r="F741" s="244" t="s">
        <v>460</v>
      </c>
      <c r="G741" s="242"/>
      <c r="H741" s="245">
        <v>80</v>
      </c>
      <c r="I741" s="246"/>
      <c r="J741" s="242"/>
      <c r="K741" s="242"/>
      <c r="L741" s="247"/>
      <c r="M741" s="248"/>
      <c r="N741" s="249"/>
      <c r="O741" s="249"/>
      <c r="P741" s="249"/>
      <c r="Q741" s="249"/>
      <c r="R741" s="249"/>
      <c r="S741" s="249"/>
      <c r="T741" s="250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1" t="s">
        <v>153</v>
      </c>
      <c r="AU741" s="251" t="s">
        <v>151</v>
      </c>
      <c r="AV741" s="14" t="s">
        <v>151</v>
      </c>
      <c r="AW741" s="14" t="s">
        <v>31</v>
      </c>
      <c r="AX741" s="14" t="s">
        <v>75</v>
      </c>
      <c r="AY741" s="251" t="s">
        <v>142</v>
      </c>
    </row>
    <row r="742" s="13" customFormat="1">
      <c r="A742" s="13"/>
      <c r="B742" s="230"/>
      <c r="C742" s="231"/>
      <c r="D742" s="232" t="s">
        <v>153</v>
      </c>
      <c r="E742" s="233" t="s">
        <v>1</v>
      </c>
      <c r="F742" s="234" t="s">
        <v>864</v>
      </c>
      <c r="G742" s="231"/>
      <c r="H742" s="233" t="s">
        <v>1</v>
      </c>
      <c r="I742" s="235"/>
      <c r="J742" s="231"/>
      <c r="K742" s="231"/>
      <c r="L742" s="236"/>
      <c r="M742" s="237"/>
      <c r="N742" s="238"/>
      <c r="O742" s="238"/>
      <c r="P742" s="238"/>
      <c r="Q742" s="238"/>
      <c r="R742" s="238"/>
      <c r="S742" s="238"/>
      <c r="T742" s="239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40" t="s">
        <v>153</v>
      </c>
      <c r="AU742" s="240" t="s">
        <v>151</v>
      </c>
      <c r="AV742" s="13" t="s">
        <v>83</v>
      </c>
      <c r="AW742" s="13" t="s">
        <v>31</v>
      </c>
      <c r="AX742" s="13" t="s">
        <v>75</v>
      </c>
      <c r="AY742" s="240" t="s">
        <v>142</v>
      </c>
    </row>
    <row r="743" s="13" customFormat="1">
      <c r="A743" s="13"/>
      <c r="B743" s="230"/>
      <c r="C743" s="231"/>
      <c r="D743" s="232" t="s">
        <v>153</v>
      </c>
      <c r="E743" s="233" t="s">
        <v>1</v>
      </c>
      <c r="F743" s="234" t="s">
        <v>419</v>
      </c>
      <c r="G743" s="231"/>
      <c r="H743" s="233" t="s">
        <v>1</v>
      </c>
      <c r="I743" s="235"/>
      <c r="J743" s="231"/>
      <c r="K743" s="231"/>
      <c r="L743" s="236"/>
      <c r="M743" s="237"/>
      <c r="N743" s="238"/>
      <c r="O743" s="238"/>
      <c r="P743" s="238"/>
      <c r="Q743" s="238"/>
      <c r="R743" s="238"/>
      <c r="S743" s="238"/>
      <c r="T743" s="239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40" t="s">
        <v>153</v>
      </c>
      <c r="AU743" s="240" t="s">
        <v>151</v>
      </c>
      <c r="AV743" s="13" t="s">
        <v>83</v>
      </c>
      <c r="AW743" s="13" t="s">
        <v>31</v>
      </c>
      <c r="AX743" s="13" t="s">
        <v>75</v>
      </c>
      <c r="AY743" s="240" t="s">
        <v>142</v>
      </c>
    </row>
    <row r="744" s="14" customFormat="1">
      <c r="A744" s="14"/>
      <c r="B744" s="241"/>
      <c r="C744" s="242"/>
      <c r="D744" s="232" t="s">
        <v>153</v>
      </c>
      <c r="E744" s="243" t="s">
        <v>1</v>
      </c>
      <c r="F744" s="244" t="s">
        <v>420</v>
      </c>
      <c r="G744" s="242"/>
      <c r="H744" s="245">
        <v>62</v>
      </c>
      <c r="I744" s="246"/>
      <c r="J744" s="242"/>
      <c r="K744" s="242"/>
      <c r="L744" s="247"/>
      <c r="M744" s="248"/>
      <c r="N744" s="249"/>
      <c r="O744" s="249"/>
      <c r="P744" s="249"/>
      <c r="Q744" s="249"/>
      <c r="R744" s="249"/>
      <c r="S744" s="249"/>
      <c r="T744" s="250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51" t="s">
        <v>153</v>
      </c>
      <c r="AU744" s="251" t="s">
        <v>151</v>
      </c>
      <c r="AV744" s="14" t="s">
        <v>151</v>
      </c>
      <c r="AW744" s="14" t="s">
        <v>31</v>
      </c>
      <c r="AX744" s="14" t="s">
        <v>75</v>
      </c>
      <c r="AY744" s="251" t="s">
        <v>142</v>
      </c>
    </row>
    <row r="745" s="13" customFormat="1">
      <c r="A745" s="13"/>
      <c r="B745" s="230"/>
      <c r="C745" s="231"/>
      <c r="D745" s="232" t="s">
        <v>153</v>
      </c>
      <c r="E745" s="233" t="s">
        <v>1</v>
      </c>
      <c r="F745" s="234" t="s">
        <v>421</v>
      </c>
      <c r="G745" s="231"/>
      <c r="H745" s="233" t="s">
        <v>1</v>
      </c>
      <c r="I745" s="235"/>
      <c r="J745" s="231"/>
      <c r="K745" s="231"/>
      <c r="L745" s="236"/>
      <c r="M745" s="237"/>
      <c r="N745" s="238"/>
      <c r="O745" s="238"/>
      <c r="P745" s="238"/>
      <c r="Q745" s="238"/>
      <c r="R745" s="238"/>
      <c r="S745" s="238"/>
      <c r="T745" s="239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40" t="s">
        <v>153</v>
      </c>
      <c r="AU745" s="240" t="s">
        <v>151</v>
      </c>
      <c r="AV745" s="13" t="s">
        <v>83</v>
      </c>
      <c r="AW745" s="13" t="s">
        <v>31</v>
      </c>
      <c r="AX745" s="13" t="s">
        <v>75</v>
      </c>
      <c r="AY745" s="240" t="s">
        <v>142</v>
      </c>
    </row>
    <row r="746" s="14" customFormat="1">
      <c r="A746" s="14"/>
      <c r="B746" s="241"/>
      <c r="C746" s="242"/>
      <c r="D746" s="232" t="s">
        <v>153</v>
      </c>
      <c r="E746" s="243" t="s">
        <v>1</v>
      </c>
      <c r="F746" s="244" t="s">
        <v>865</v>
      </c>
      <c r="G746" s="242"/>
      <c r="H746" s="245">
        <v>1</v>
      </c>
      <c r="I746" s="246"/>
      <c r="J746" s="242"/>
      <c r="K746" s="242"/>
      <c r="L746" s="247"/>
      <c r="M746" s="248"/>
      <c r="N746" s="249"/>
      <c r="O746" s="249"/>
      <c r="P746" s="249"/>
      <c r="Q746" s="249"/>
      <c r="R746" s="249"/>
      <c r="S746" s="249"/>
      <c r="T746" s="250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51" t="s">
        <v>153</v>
      </c>
      <c r="AU746" s="251" t="s">
        <v>151</v>
      </c>
      <c r="AV746" s="14" t="s">
        <v>151</v>
      </c>
      <c r="AW746" s="14" t="s">
        <v>31</v>
      </c>
      <c r="AX746" s="14" t="s">
        <v>75</v>
      </c>
      <c r="AY746" s="251" t="s">
        <v>142</v>
      </c>
    </row>
    <row r="747" s="15" customFormat="1">
      <c r="A747" s="15"/>
      <c r="B747" s="252"/>
      <c r="C747" s="253"/>
      <c r="D747" s="232" t="s">
        <v>153</v>
      </c>
      <c r="E747" s="254" t="s">
        <v>1</v>
      </c>
      <c r="F747" s="255" t="s">
        <v>166</v>
      </c>
      <c r="G747" s="253"/>
      <c r="H747" s="256">
        <v>143</v>
      </c>
      <c r="I747" s="257"/>
      <c r="J747" s="253"/>
      <c r="K747" s="253"/>
      <c r="L747" s="258"/>
      <c r="M747" s="259"/>
      <c r="N747" s="260"/>
      <c r="O747" s="260"/>
      <c r="P747" s="260"/>
      <c r="Q747" s="260"/>
      <c r="R747" s="260"/>
      <c r="S747" s="260"/>
      <c r="T747" s="261"/>
      <c r="U747" s="15"/>
      <c r="V747" s="15"/>
      <c r="W747" s="15"/>
      <c r="X747" s="15"/>
      <c r="Y747" s="15"/>
      <c r="Z747" s="15"/>
      <c r="AA747" s="15"/>
      <c r="AB747" s="15"/>
      <c r="AC747" s="15"/>
      <c r="AD747" s="15"/>
      <c r="AE747" s="15"/>
      <c r="AT747" s="262" t="s">
        <v>153</v>
      </c>
      <c r="AU747" s="262" t="s">
        <v>151</v>
      </c>
      <c r="AV747" s="15" t="s">
        <v>150</v>
      </c>
      <c r="AW747" s="15" t="s">
        <v>31</v>
      </c>
      <c r="AX747" s="15" t="s">
        <v>83</v>
      </c>
      <c r="AY747" s="262" t="s">
        <v>142</v>
      </c>
    </row>
    <row r="748" s="2" customFormat="1" ht="16.5" customHeight="1">
      <c r="A748" s="38"/>
      <c r="B748" s="39"/>
      <c r="C748" s="218" t="s">
        <v>866</v>
      </c>
      <c r="D748" s="218" t="s">
        <v>145</v>
      </c>
      <c r="E748" s="219" t="s">
        <v>867</v>
      </c>
      <c r="F748" s="220" t="s">
        <v>868</v>
      </c>
      <c r="G748" s="221" t="s">
        <v>189</v>
      </c>
      <c r="H748" s="222">
        <v>23</v>
      </c>
      <c r="I748" s="223"/>
      <c r="J748" s="222">
        <f>ROUND(I748*H748,2)</f>
        <v>0</v>
      </c>
      <c r="K748" s="220" t="s">
        <v>149</v>
      </c>
      <c r="L748" s="44"/>
      <c r="M748" s="224" t="s">
        <v>1</v>
      </c>
      <c r="N748" s="225" t="s">
        <v>41</v>
      </c>
      <c r="O748" s="91"/>
      <c r="P748" s="226">
        <f>O748*H748</f>
        <v>0</v>
      </c>
      <c r="Q748" s="226">
        <v>0.00050000000000000001</v>
      </c>
      <c r="R748" s="226">
        <f>Q748*H748</f>
        <v>0.0115</v>
      </c>
      <c r="S748" s="226">
        <v>0</v>
      </c>
      <c r="T748" s="227">
        <f>S748*H748</f>
        <v>0</v>
      </c>
      <c r="U748" s="38"/>
      <c r="V748" s="38"/>
      <c r="W748" s="38"/>
      <c r="X748" s="38"/>
      <c r="Y748" s="38"/>
      <c r="Z748" s="38"/>
      <c r="AA748" s="38"/>
      <c r="AB748" s="38"/>
      <c r="AC748" s="38"/>
      <c r="AD748" s="38"/>
      <c r="AE748" s="38"/>
      <c r="AR748" s="228" t="s">
        <v>210</v>
      </c>
      <c r="AT748" s="228" t="s">
        <v>145</v>
      </c>
      <c r="AU748" s="228" t="s">
        <v>151</v>
      </c>
      <c r="AY748" s="17" t="s">
        <v>142</v>
      </c>
      <c r="BE748" s="229">
        <f>IF(N748="základní",J748,0)</f>
        <v>0</v>
      </c>
      <c r="BF748" s="229">
        <f>IF(N748="snížená",J748,0)</f>
        <v>0</v>
      </c>
      <c r="BG748" s="229">
        <f>IF(N748="zákl. přenesená",J748,0)</f>
        <v>0</v>
      </c>
      <c r="BH748" s="229">
        <f>IF(N748="sníž. přenesená",J748,0)</f>
        <v>0</v>
      </c>
      <c r="BI748" s="229">
        <f>IF(N748="nulová",J748,0)</f>
        <v>0</v>
      </c>
      <c r="BJ748" s="17" t="s">
        <v>151</v>
      </c>
      <c r="BK748" s="229">
        <f>ROUND(I748*H748,2)</f>
        <v>0</v>
      </c>
      <c r="BL748" s="17" t="s">
        <v>210</v>
      </c>
      <c r="BM748" s="228" t="s">
        <v>869</v>
      </c>
    </row>
    <row r="749" s="13" customFormat="1">
      <c r="A749" s="13"/>
      <c r="B749" s="230"/>
      <c r="C749" s="231"/>
      <c r="D749" s="232" t="s">
        <v>153</v>
      </c>
      <c r="E749" s="233" t="s">
        <v>1</v>
      </c>
      <c r="F749" s="234" t="s">
        <v>870</v>
      </c>
      <c r="G749" s="231"/>
      <c r="H749" s="233" t="s">
        <v>1</v>
      </c>
      <c r="I749" s="235"/>
      <c r="J749" s="231"/>
      <c r="K749" s="231"/>
      <c r="L749" s="236"/>
      <c r="M749" s="237"/>
      <c r="N749" s="238"/>
      <c r="O749" s="238"/>
      <c r="P749" s="238"/>
      <c r="Q749" s="238"/>
      <c r="R749" s="238"/>
      <c r="S749" s="238"/>
      <c r="T749" s="239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40" t="s">
        <v>153</v>
      </c>
      <c r="AU749" s="240" t="s">
        <v>151</v>
      </c>
      <c r="AV749" s="13" t="s">
        <v>83</v>
      </c>
      <c r="AW749" s="13" t="s">
        <v>31</v>
      </c>
      <c r="AX749" s="13" t="s">
        <v>75</v>
      </c>
      <c r="AY749" s="240" t="s">
        <v>142</v>
      </c>
    </row>
    <row r="750" s="14" customFormat="1">
      <c r="A750" s="14"/>
      <c r="B750" s="241"/>
      <c r="C750" s="242"/>
      <c r="D750" s="232" t="s">
        <v>153</v>
      </c>
      <c r="E750" s="243" t="s">
        <v>1</v>
      </c>
      <c r="F750" s="244" t="s">
        <v>294</v>
      </c>
      <c r="G750" s="242"/>
      <c r="H750" s="245">
        <v>23</v>
      </c>
      <c r="I750" s="246"/>
      <c r="J750" s="242"/>
      <c r="K750" s="242"/>
      <c r="L750" s="247"/>
      <c r="M750" s="248"/>
      <c r="N750" s="249"/>
      <c r="O750" s="249"/>
      <c r="P750" s="249"/>
      <c r="Q750" s="249"/>
      <c r="R750" s="249"/>
      <c r="S750" s="249"/>
      <c r="T750" s="250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51" t="s">
        <v>153</v>
      </c>
      <c r="AU750" s="251" t="s">
        <v>151</v>
      </c>
      <c r="AV750" s="14" t="s">
        <v>151</v>
      </c>
      <c r="AW750" s="14" t="s">
        <v>31</v>
      </c>
      <c r="AX750" s="14" t="s">
        <v>83</v>
      </c>
      <c r="AY750" s="251" t="s">
        <v>142</v>
      </c>
    </row>
    <row r="751" s="2" customFormat="1" ht="16.5" customHeight="1">
      <c r="A751" s="38"/>
      <c r="B751" s="39"/>
      <c r="C751" s="218" t="s">
        <v>871</v>
      </c>
      <c r="D751" s="218" t="s">
        <v>145</v>
      </c>
      <c r="E751" s="219" t="s">
        <v>872</v>
      </c>
      <c r="F751" s="220" t="s">
        <v>873</v>
      </c>
      <c r="G751" s="221" t="s">
        <v>189</v>
      </c>
      <c r="H751" s="222">
        <v>263</v>
      </c>
      <c r="I751" s="223"/>
      <c r="J751" s="222">
        <f>ROUND(I751*H751,2)</f>
        <v>0</v>
      </c>
      <c r="K751" s="220" t="s">
        <v>149</v>
      </c>
      <c r="L751" s="44"/>
      <c r="M751" s="224" t="s">
        <v>1</v>
      </c>
      <c r="N751" s="225" t="s">
        <v>41</v>
      </c>
      <c r="O751" s="91"/>
      <c r="P751" s="226">
        <f>O751*H751</f>
        <v>0</v>
      </c>
      <c r="Q751" s="226">
        <v>0.00077999999999999999</v>
      </c>
      <c r="R751" s="226">
        <f>Q751*H751</f>
        <v>0.20513999999999999</v>
      </c>
      <c r="S751" s="226">
        <v>0</v>
      </c>
      <c r="T751" s="227">
        <f>S751*H751</f>
        <v>0</v>
      </c>
      <c r="U751" s="38"/>
      <c r="V751" s="38"/>
      <c r="W751" s="38"/>
      <c r="X751" s="38"/>
      <c r="Y751" s="38"/>
      <c r="Z751" s="38"/>
      <c r="AA751" s="38"/>
      <c r="AB751" s="38"/>
      <c r="AC751" s="38"/>
      <c r="AD751" s="38"/>
      <c r="AE751" s="38"/>
      <c r="AR751" s="228" t="s">
        <v>210</v>
      </c>
      <c r="AT751" s="228" t="s">
        <v>145</v>
      </c>
      <c r="AU751" s="228" t="s">
        <v>151</v>
      </c>
      <c r="AY751" s="17" t="s">
        <v>142</v>
      </c>
      <c r="BE751" s="229">
        <f>IF(N751="základní",J751,0)</f>
        <v>0</v>
      </c>
      <c r="BF751" s="229">
        <f>IF(N751="snížená",J751,0)</f>
        <v>0</v>
      </c>
      <c r="BG751" s="229">
        <f>IF(N751="zákl. přenesená",J751,0)</f>
        <v>0</v>
      </c>
      <c r="BH751" s="229">
        <f>IF(N751="sníž. přenesená",J751,0)</f>
        <v>0</v>
      </c>
      <c r="BI751" s="229">
        <f>IF(N751="nulová",J751,0)</f>
        <v>0</v>
      </c>
      <c r="BJ751" s="17" t="s">
        <v>151</v>
      </c>
      <c r="BK751" s="229">
        <f>ROUND(I751*H751,2)</f>
        <v>0</v>
      </c>
      <c r="BL751" s="17" t="s">
        <v>210</v>
      </c>
      <c r="BM751" s="228" t="s">
        <v>874</v>
      </c>
    </row>
    <row r="752" s="13" customFormat="1">
      <c r="A752" s="13"/>
      <c r="B752" s="230"/>
      <c r="C752" s="231"/>
      <c r="D752" s="232" t="s">
        <v>153</v>
      </c>
      <c r="E752" s="233" t="s">
        <v>1</v>
      </c>
      <c r="F752" s="234" t="s">
        <v>875</v>
      </c>
      <c r="G752" s="231"/>
      <c r="H752" s="233" t="s">
        <v>1</v>
      </c>
      <c r="I752" s="235"/>
      <c r="J752" s="231"/>
      <c r="K752" s="231"/>
      <c r="L752" s="236"/>
      <c r="M752" s="237"/>
      <c r="N752" s="238"/>
      <c r="O752" s="238"/>
      <c r="P752" s="238"/>
      <c r="Q752" s="238"/>
      <c r="R752" s="238"/>
      <c r="S752" s="238"/>
      <c r="T752" s="239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40" t="s">
        <v>153</v>
      </c>
      <c r="AU752" s="240" t="s">
        <v>151</v>
      </c>
      <c r="AV752" s="13" t="s">
        <v>83</v>
      </c>
      <c r="AW752" s="13" t="s">
        <v>31</v>
      </c>
      <c r="AX752" s="13" t="s">
        <v>75</v>
      </c>
      <c r="AY752" s="240" t="s">
        <v>142</v>
      </c>
    </row>
    <row r="753" s="14" customFormat="1">
      <c r="A753" s="14"/>
      <c r="B753" s="241"/>
      <c r="C753" s="242"/>
      <c r="D753" s="232" t="s">
        <v>153</v>
      </c>
      <c r="E753" s="243" t="s">
        <v>1</v>
      </c>
      <c r="F753" s="244" t="s">
        <v>876</v>
      </c>
      <c r="G753" s="242"/>
      <c r="H753" s="245">
        <v>263</v>
      </c>
      <c r="I753" s="246"/>
      <c r="J753" s="242"/>
      <c r="K753" s="242"/>
      <c r="L753" s="247"/>
      <c r="M753" s="248"/>
      <c r="N753" s="249"/>
      <c r="O753" s="249"/>
      <c r="P753" s="249"/>
      <c r="Q753" s="249"/>
      <c r="R753" s="249"/>
      <c r="S753" s="249"/>
      <c r="T753" s="250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51" t="s">
        <v>153</v>
      </c>
      <c r="AU753" s="251" t="s">
        <v>151</v>
      </c>
      <c r="AV753" s="14" t="s">
        <v>151</v>
      </c>
      <c r="AW753" s="14" t="s">
        <v>31</v>
      </c>
      <c r="AX753" s="14" t="s">
        <v>83</v>
      </c>
      <c r="AY753" s="251" t="s">
        <v>142</v>
      </c>
    </row>
    <row r="754" s="2" customFormat="1" ht="16.5" customHeight="1">
      <c r="A754" s="38"/>
      <c r="B754" s="39"/>
      <c r="C754" s="218" t="s">
        <v>877</v>
      </c>
      <c r="D754" s="218" t="s">
        <v>145</v>
      </c>
      <c r="E754" s="219" t="s">
        <v>878</v>
      </c>
      <c r="F754" s="220" t="s">
        <v>879</v>
      </c>
      <c r="G754" s="221" t="s">
        <v>189</v>
      </c>
      <c r="H754" s="222">
        <v>25</v>
      </c>
      <c r="I754" s="223"/>
      <c r="J754" s="222">
        <f>ROUND(I754*H754,2)</f>
        <v>0</v>
      </c>
      <c r="K754" s="220" t="s">
        <v>149</v>
      </c>
      <c r="L754" s="44"/>
      <c r="M754" s="224" t="s">
        <v>1</v>
      </c>
      <c r="N754" s="225" t="s">
        <v>41</v>
      </c>
      <c r="O754" s="91"/>
      <c r="P754" s="226">
        <f>O754*H754</f>
        <v>0</v>
      </c>
      <c r="Q754" s="226">
        <v>0.00093000000000000005</v>
      </c>
      <c r="R754" s="226">
        <f>Q754*H754</f>
        <v>0.02325</v>
      </c>
      <c r="S754" s="226">
        <v>0</v>
      </c>
      <c r="T754" s="227">
        <f>S754*H754</f>
        <v>0</v>
      </c>
      <c r="U754" s="38"/>
      <c r="V754" s="38"/>
      <c r="W754" s="38"/>
      <c r="X754" s="38"/>
      <c r="Y754" s="38"/>
      <c r="Z754" s="38"/>
      <c r="AA754" s="38"/>
      <c r="AB754" s="38"/>
      <c r="AC754" s="38"/>
      <c r="AD754" s="38"/>
      <c r="AE754" s="38"/>
      <c r="AR754" s="228" t="s">
        <v>210</v>
      </c>
      <c r="AT754" s="228" t="s">
        <v>145</v>
      </c>
      <c r="AU754" s="228" t="s">
        <v>151</v>
      </c>
      <c r="AY754" s="17" t="s">
        <v>142</v>
      </c>
      <c r="BE754" s="229">
        <f>IF(N754="základní",J754,0)</f>
        <v>0</v>
      </c>
      <c r="BF754" s="229">
        <f>IF(N754="snížená",J754,0)</f>
        <v>0</v>
      </c>
      <c r="BG754" s="229">
        <f>IF(N754="zákl. přenesená",J754,0)</f>
        <v>0</v>
      </c>
      <c r="BH754" s="229">
        <f>IF(N754="sníž. přenesená",J754,0)</f>
        <v>0</v>
      </c>
      <c r="BI754" s="229">
        <f>IF(N754="nulová",J754,0)</f>
        <v>0</v>
      </c>
      <c r="BJ754" s="17" t="s">
        <v>151</v>
      </c>
      <c r="BK754" s="229">
        <f>ROUND(I754*H754,2)</f>
        <v>0</v>
      </c>
      <c r="BL754" s="17" t="s">
        <v>210</v>
      </c>
      <c r="BM754" s="228" t="s">
        <v>880</v>
      </c>
    </row>
    <row r="755" s="13" customFormat="1">
      <c r="A755" s="13"/>
      <c r="B755" s="230"/>
      <c r="C755" s="231"/>
      <c r="D755" s="232" t="s">
        <v>153</v>
      </c>
      <c r="E755" s="233" t="s">
        <v>1</v>
      </c>
      <c r="F755" s="234" t="s">
        <v>881</v>
      </c>
      <c r="G755" s="231"/>
      <c r="H755" s="233" t="s">
        <v>1</v>
      </c>
      <c r="I755" s="235"/>
      <c r="J755" s="231"/>
      <c r="K755" s="231"/>
      <c r="L755" s="236"/>
      <c r="M755" s="237"/>
      <c r="N755" s="238"/>
      <c r="O755" s="238"/>
      <c r="P755" s="238"/>
      <c r="Q755" s="238"/>
      <c r="R755" s="238"/>
      <c r="S755" s="238"/>
      <c r="T755" s="239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40" t="s">
        <v>153</v>
      </c>
      <c r="AU755" s="240" t="s">
        <v>151</v>
      </c>
      <c r="AV755" s="13" t="s">
        <v>83</v>
      </c>
      <c r="AW755" s="13" t="s">
        <v>31</v>
      </c>
      <c r="AX755" s="13" t="s">
        <v>75</v>
      </c>
      <c r="AY755" s="240" t="s">
        <v>142</v>
      </c>
    </row>
    <row r="756" s="14" customFormat="1">
      <c r="A756" s="14"/>
      <c r="B756" s="241"/>
      <c r="C756" s="242"/>
      <c r="D756" s="232" t="s">
        <v>153</v>
      </c>
      <c r="E756" s="243" t="s">
        <v>1</v>
      </c>
      <c r="F756" s="244" t="s">
        <v>307</v>
      </c>
      <c r="G756" s="242"/>
      <c r="H756" s="245">
        <v>25</v>
      </c>
      <c r="I756" s="246"/>
      <c r="J756" s="242"/>
      <c r="K756" s="242"/>
      <c r="L756" s="247"/>
      <c r="M756" s="248"/>
      <c r="N756" s="249"/>
      <c r="O756" s="249"/>
      <c r="P756" s="249"/>
      <c r="Q756" s="249"/>
      <c r="R756" s="249"/>
      <c r="S756" s="249"/>
      <c r="T756" s="250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51" t="s">
        <v>153</v>
      </c>
      <c r="AU756" s="251" t="s">
        <v>151</v>
      </c>
      <c r="AV756" s="14" t="s">
        <v>151</v>
      </c>
      <c r="AW756" s="14" t="s">
        <v>31</v>
      </c>
      <c r="AX756" s="14" t="s">
        <v>83</v>
      </c>
      <c r="AY756" s="251" t="s">
        <v>142</v>
      </c>
    </row>
    <row r="757" s="2" customFormat="1" ht="24.15" customHeight="1">
      <c r="A757" s="38"/>
      <c r="B757" s="39"/>
      <c r="C757" s="218" t="s">
        <v>882</v>
      </c>
      <c r="D757" s="218" t="s">
        <v>145</v>
      </c>
      <c r="E757" s="219" t="s">
        <v>883</v>
      </c>
      <c r="F757" s="220" t="s">
        <v>884</v>
      </c>
      <c r="G757" s="221" t="s">
        <v>189</v>
      </c>
      <c r="H757" s="222">
        <v>1.3</v>
      </c>
      <c r="I757" s="223"/>
      <c r="J757" s="222">
        <f>ROUND(I757*H757,2)</f>
        <v>0</v>
      </c>
      <c r="K757" s="220" t="s">
        <v>149</v>
      </c>
      <c r="L757" s="44"/>
      <c r="M757" s="224" t="s">
        <v>1</v>
      </c>
      <c r="N757" s="225" t="s">
        <v>41</v>
      </c>
      <c r="O757" s="91"/>
      <c r="P757" s="226">
        <f>O757*H757</f>
        <v>0</v>
      </c>
      <c r="Q757" s="226">
        <v>0.00040000000000000002</v>
      </c>
      <c r="R757" s="226">
        <f>Q757*H757</f>
        <v>0.00052000000000000006</v>
      </c>
      <c r="S757" s="226">
        <v>0</v>
      </c>
      <c r="T757" s="227">
        <f>S757*H757</f>
        <v>0</v>
      </c>
      <c r="U757" s="38"/>
      <c r="V757" s="38"/>
      <c r="W757" s="38"/>
      <c r="X757" s="38"/>
      <c r="Y757" s="38"/>
      <c r="Z757" s="38"/>
      <c r="AA757" s="38"/>
      <c r="AB757" s="38"/>
      <c r="AC757" s="38"/>
      <c r="AD757" s="38"/>
      <c r="AE757" s="38"/>
      <c r="AR757" s="228" t="s">
        <v>210</v>
      </c>
      <c r="AT757" s="228" t="s">
        <v>145</v>
      </c>
      <c r="AU757" s="228" t="s">
        <v>151</v>
      </c>
      <c r="AY757" s="17" t="s">
        <v>142</v>
      </c>
      <c r="BE757" s="229">
        <f>IF(N757="základní",J757,0)</f>
        <v>0</v>
      </c>
      <c r="BF757" s="229">
        <f>IF(N757="snížená",J757,0)</f>
        <v>0</v>
      </c>
      <c r="BG757" s="229">
        <f>IF(N757="zákl. přenesená",J757,0)</f>
        <v>0</v>
      </c>
      <c r="BH757" s="229">
        <f>IF(N757="sníž. přenesená",J757,0)</f>
        <v>0</v>
      </c>
      <c r="BI757" s="229">
        <f>IF(N757="nulová",J757,0)</f>
        <v>0</v>
      </c>
      <c r="BJ757" s="17" t="s">
        <v>151</v>
      </c>
      <c r="BK757" s="229">
        <f>ROUND(I757*H757,2)</f>
        <v>0</v>
      </c>
      <c r="BL757" s="17" t="s">
        <v>210</v>
      </c>
      <c r="BM757" s="228" t="s">
        <v>885</v>
      </c>
    </row>
    <row r="758" s="13" customFormat="1">
      <c r="A758" s="13"/>
      <c r="B758" s="230"/>
      <c r="C758" s="231"/>
      <c r="D758" s="232" t="s">
        <v>153</v>
      </c>
      <c r="E758" s="233" t="s">
        <v>1</v>
      </c>
      <c r="F758" s="234" t="s">
        <v>886</v>
      </c>
      <c r="G758" s="231"/>
      <c r="H758" s="233" t="s">
        <v>1</v>
      </c>
      <c r="I758" s="235"/>
      <c r="J758" s="231"/>
      <c r="K758" s="231"/>
      <c r="L758" s="236"/>
      <c r="M758" s="237"/>
      <c r="N758" s="238"/>
      <c r="O758" s="238"/>
      <c r="P758" s="238"/>
      <c r="Q758" s="238"/>
      <c r="R758" s="238"/>
      <c r="S758" s="238"/>
      <c r="T758" s="239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40" t="s">
        <v>153</v>
      </c>
      <c r="AU758" s="240" t="s">
        <v>151</v>
      </c>
      <c r="AV758" s="13" t="s">
        <v>83</v>
      </c>
      <c r="AW758" s="13" t="s">
        <v>31</v>
      </c>
      <c r="AX758" s="13" t="s">
        <v>75</v>
      </c>
      <c r="AY758" s="240" t="s">
        <v>142</v>
      </c>
    </row>
    <row r="759" s="14" customFormat="1">
      <c r="A759" s="14"/>
      <c r="B759" s="241"/>
      <c r="C759" s="242"/>
      <c r="D759" s="232" t="s">
        <v>153</v>
      </c>
      <c r="E759" s="243" t="s">
        <v>1</v>
      </c>
      <c r="F759" s="244" t="s">
        <v>887</v>
      </c>
      <c r="G759" s="242"/>
      <c r="H759" s="245">
        <v>1.3</v>
      </c>
      <c r="I759" s="246"/>
      <c r="J759" s="242"/>
      <c r="K759" s="242"/>
      <c r="L759" s="247"/>
      <c r="M759" s="248"/>
      <c r="N759" s="249"/>
      <c r="O759" s="249"/>
      <c r="P759" s="249"/>
      <c r="Q759" s="249"/>
      <c r="R759" s="249"/>
      <c r="S759" s="249"/>
      <c r="T759" s="250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51" t="s">
        <v>153</v>
      </c>
      <c r="AU759" s="251" t="s">
        <v>151</v>
      </c>
      <c r="AV759" s="14" t="s">
        <v>151</v>
      </c>
      <c r="AW759" s="14" t="s">
        <v>31</v>
      </c>
      <c r="AX759" s="14" t="s">
        <v>83</v>
      </c>
      <c r="AY759" s="251" t="s">
        <v>142</v>
      </c>
    </row>
    <row r="760" s="2" customFormat="1" ht="24.15" customHeight="1">
      <c r="A760" s="38"/>
      <c r="B760" s="39"/>
      <c r="C760" s="218" t="s">
        <v>888</v>
      </c>
      <c r="D760" s="218" t="s">
        <v>145</v>
      </c>
      <c r="E760" s="219" t="s">
        <v>889</v>
      </c>
      <c r="F760" s="220" t="s">
        <v>890</v>
      </c>
      <c r="G760" s="221" t="s">
        <v>189</v>
      </c>
      <c r="H760" s="222">
        <v>10</v>
      </c>
      <c r="I760" s="223"/>
      <c r="J760" s="222">
        <f>ROUND(I760*H760,2)</f>
        <v>0</v>
      </c>
      <c r="K760" s="220" t="s">
        <v>149</v>
      </c>
      <c r="L760" s="44"/>
      <c r="M760" s="224" t="s">
        <v>1</v>
      </c>
      <c r="N760" s="225" t="s">
        <v>41</v>
      </c>
      <c r="O760" s="91"/>
      <c r="P760" s="226">
        <f>O760*H760</f>
        <v>0</v>
      </c>
      <c r="Q760" s="226">
        <v>0.00040999999999999999</v>
      </c>
      <c r="R760" s="226">
        <f>Q760*H760</f>
        <v>0.0040999999999999995</v>
      </c>
      <c r="S760" s="226">
        <v>0</v>
      </c>
      <c r="T760" s="227">
        <f>S760*H760</f>
        <v>0</v>
      </c>
      <c r="U760" s="38"/>
      <c r="V760" s="38"/>
      <c r="W760" s="38"/>
      <c r="X760" s="38"/>
      <c r="Y760" s="38"/>
      <c r="Z760" s="38"/>
      <c r="AA760" s="38"/>
      <c r="AB760" s="38"/>
      <c r="AC760" s="38"/>
      <c r="AD760" s="38"/>
      <c r="AE760" s="38"/>
      <c r="AR760" s="228" t="s">
        <v>210</v>
      </c>
      <c r="AT760" s="228" t="s">
        <v>145</v>
      </c>
      <c r="AU760" s="228" t="s">
        <v>151</v>
      </c>
      <c r="AY760" s="17" t="s">
        <v>142</v>
      </c>
      <c r="BE760" s="229">
        <f>IF(N760="základní",J760,0)</f>
        <v>0</v>
      </c>
      <c r="BF760" s="229">
        <f>IF(N760="snížená",J760,0)</f>
        <v>0</v>
      </c>
      <c r="BG760" s="229">
        <f>IF(N760="zákl. přenesená",J760,0)</f>
        <v>0</v>
      </c>
      <c r="BH760" s="229">
        <f>IF(N760="sníž. přenesená",J760,0)</f>
        <v>0</v>
      </c>
      <c r="BI760" s="229">
        <f>IF(N760="nulová",J760,0)</f>
        <v>0</v>
      </c>
      <c r="BJ760" s="17" t="s">
        <v>151</v>
      </c>
      <c r="BK760" s="229">
        <f>ROUND(I760*H760,2)</f>
        <v>0</v>
      </c>
      <c r="BL760" s="17" t="s">
        <v>210</v>
      </c>
      <c r="BM760" s="228" t="s">
        <v>891</v>
      </c>
    </row>
    <row r="761" s="13" customFormat="1">
      <c r="A761" s="13"/>
      <c r="B761" s="230"/>
      <c r="C761" s="231"/>
      <c r="D761" s="232" t="s">
        <v>153</v>
      </c>
      <c r="E761" s="233" t="s">
        <v>1</v>
      </c>
      <c r="F761" s="234" t="s">
        <v>892</v>
      </c>
      <c r="G761" s="231"/>
      <c r="H761" s="233" t="s">
        <v>1</v>
      </c>
      <c r="I761" s="235"/>
      <c r="J761" s="231"/>
      <c r="K761" s="231"/>
      <c r="L761" s="236"/>
      <c r="M761" s="237"/>
      <c r="N761" s="238"/>
      <c r="O761" s="238"/>
      <c r="P761" s="238"/>
      <c r="Q761" s="238"/>
      <c r="R761" s="238"/>
      <c r="S761" s="238"/>
      <c r="T761" s="239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0" t="s">
        <v>153</v>
      </c>
      <c r="AU761" s="240" t="s">
        <v>151</v>
      </c>
      <c r="AV761" s="13" t="s">
        <v>83</v>
      </c>
      <c r="AW761" s="13" t="s">
        <v>31</v>
      </c>
      <c r="AX761" s="13" t="s">
        <v>75</v>
      </c>
      <c r="AY761" s="240" t="s">
        <v>142</v>
      </c>
    </row>
    <row r="762" s="14" customFormat="1">
      <c r="A762" s="14"/>
      <c r="B762" s="241"/>
      <c r="C762" s="242"/>
      <c r="D762" s="232" t="s">
        <v>153</v>
      </c>
      <c r="E762" s="243" t="s">
        <v>1</v>
      </c>
      <c r="F762" s="244" t="s">
        <v>230</v>
      </c>
      <c r="G762" s="242"/>
      <c r="H762" s="245">
        <v>10</v>
      </c>
      <c r="I762" s="246"/>
      <c r="J762" s="242"/>
      <c r="K762" s="242"/>
      <c r="L762" s="247"/>
      <c r="M762" s="248"/>
      <c r="N762" s="249"/>
      <c r="O762" s="249"/>
      <c r="P762" s="249"/>
      <c r="Q762" s="249"/>
      <c r="R762" s="249"/>
      <c r="S762" s="249"/>
      <c r="T762" s="250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51" t="s">
        <v>153</v>
      </c>
      <c r="AU762" s="251" t="s">
        <v>151</v>
      </c>
      <c r="AV762" s="14" t="s">
        <v>151</v>
      </c>
      <c r="AW762" s="14" t="s">
        <v>31</v>
      </c>
      <c r="AX762" s="14" t="s">
        <v>83</v>
      </c>
      <c r="AY762" s="251" t="s">
        <v>142</v>
      </c>
    </row>
    <row r="763" s="2" customFormat="1" ht="24.15" customHeight="1">
      <c r="A763" s="38"/>
      <c r="B763" s="39"/>
      <c r="C763" s="218" t="s">
        <v>893</v>
      </c>
      <c r="D763" s="218" t="s">
        <v>145</v>
      </c>
      <c r="E763" s="219" t="s">
        <v>894</v>
      </c>
      <c r="F763" s="220" t="s">
        <v>895</v>
      </c>
      <c r="G763" s="221" t="s">
        <v>189</v>
      </c>
      <c r="H763" s="222">
        <v>55</v>
      </c>
      <c r="I763" s="223"/>
      <c r="J763" s="222">
        <f>ROUND(I763*H763,2)</f>
        <v>0</v>
      </c>
      <c r="K763" s="220" t="s">
        <v>149</v>
      </c>
      <c r="L763" s="44"/>
      <c r="M763" s="224" t="s">
        <v>1</v>
      </c>
      <c r="N763" s="225" t="s">
        <v>41</v>
      </c>
      <c r="O763" s="91"/>
      <c r="P763" s="226">
        <f>O763*H763</f>
        <v>0</v>
      </c>
      <c r="Q763" s="226">
        <v>0.00073999999999999999</v>
      </c>
      <c r="R763" s="226">
        <f>Q763*H763</f>
        <v>0.0407</v>
      </c>
      <c r="S763" s="226">
        <v>0</v>
      </c>
      <c r="T763" s="227">
        <f>S763*H763</f>
        <v>0</v>
      </c>
      <c r="U763" s="38"/>
      <c r="V763" s="38"/>
      <c r="W763" s="38"/>
      <c r="X763" s="38"/>
      <c r="Y763" s="38"/>
      <c r="Z763" s="38"/>
      <c r="AA763" s="38"/>
      <c r="AB763" s="38"/>
      <c r="AC763" s="38"/>
      <c r="AD763" s="38"/>
      <c r="AE763" s="38"/>
      <c r="AR763" s="228" t="s">
        <v>210</v>
      </c>
      <c r="AT763" s="228" t="s">
        <v>145</v>
      </c>
      <c r="AU763" s="228" t="s">
        <v>151</v>
      </c>
      <c r="AY763" s="17" t="s">
        <v>142</v>
      </c>
      <c r="BE763" s="229">
        <f>IF(N763="základní",J763,0)</f>
        <v>0</v>
      </c>
      <c r="BF763" s="229">
        <f>IF(N763="snížená",J763,0)</f>
        <v>0</v>
      </c>
      <c r="BG763" s="229">
        <f>IF(N763="zákl. přenesená",J763,0)</f>
        <v>0</v>
      </c>
      <c r="BH763" s="229">
        <f>IF(N763="sníž. přenesená",J763,0)</f>
        <v>0</v>
      </c>
      <c r="BI763" s="229">
        <f>IF(N763="nulová",J763,0)</f>
        <v>0</v>
      </c>
      <c r="BJ763" s="17" t="s">
        <v>151</v>
      </c>
      <c r="BK763" s="229">
        <f>ROUND(I763*H763,2)</f>
        <v>0</v>
      </c>
      <c r="BL763" s="17" t="s">
        <v>210</v>
      </c>
      <c r="BM763" s="228" t="s">
        <v>896</v>
      </c>
    </row>
    <row r="764" s="13" customFormat="1">
      <c r="A764" s="13"/>
      <c r="B764" s="230"/>
      <c r="C764" s="231"/>
      <c r="D764" s="232" t="s">
        <v>153</v>
      </c>
      <c r="E764" s="233" t="s">
        <v>1</v>
      </c>
      <c r="F764" s="234" t="s">
        <v>897</v>
      </c>
      <c r="G764" s="231"/>
      <c r="H764" s="233" t="s">
        <v>1</v>
      </c>
      <c r="I764" s="235"/>
      <c r="J764" s="231"/>
      <c r="K764" s="231"/>
      <c r="L764" s="236"/>
      <c r="M764" s="237"/>
      <c r="N764" s="238"/>
      <c r="O764" s="238"/>
      <c r="P764" s="238"/>
      <c r="Q764" s="238"/>
      <c r="R764" s="238"/>
      <c r="S764" s="238"/>
      <c r="T764" s="239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40" t="s">
        <v>153</v>
      </c>
      <c r="AU764" s="240" t="s">
        <v>151</v>
      </c>
      <c r="AV764" s="13" t="s">
        <v>83</v>
      </c>
      <c r="AW764" s="13" t="s">
        <v>31</v>
      </c>
      <c r="AX764" s="13" t="s">
        <v>75</v>
      </c>
      <c r="AY764" s="240" t="s">
        <v>142</v>
      </c>
    </row>
    <row r="765" s="14" customFormat="1">
      <c r="A765" s="14"/>
      <c r="B765" s="241"/>
      <c r="C765" s="242"/>
      <c r="D765" s="232" t="s">
        <v>153</v>
      </c>
      <c r="E765" s="243" t="s">
        <v>1</v>
      </c>
      <c r="F765" s="244" t="s">
        <v>496</v>
      </c>
      <c r="G765" s="242"/>
      <c r="H765" s="245">
        <v>55</v>
      </c>
      <c r="I765" s="246"/>
      <c r="J765" s="242"/>
      <c r="K765" s="242"/>
      <c r="L765" s="247"/>
      <c r="M765" s="248"/>
      <c r="N765" s="249"/>
      <c r="O765" s="249"/>
      <c r="P765" s="249"/>
      <c r="Q765" s="249"/>
      <c r="R765" s="249"/>
      <c r="S765" s="249"/>
      <c r="T765" s="250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51" t="s">
        <v>153</v>
      </c>
      <c r="AU765" s="251" t="s">
        <v>151</v>
      </c>
      <c r="AV765" s="14" t="s">
        <v>151</v>
      </c>
      <c r="AW765" s="14" t="s">
        <v>31</v>
      </c>
      <c r="AX765" s="14" t="s">
        <v>83</v>
      </c>
      <c r="AY765" s="251" t="s">
        <v>142</v>
      </c>
    </row>
    <row r="766" s="2" customFormat="1" ht="24.15" customHeight="1">
      <c r="A766" s="38"/>
      <c r="B766" s="39"/>
      <c r="C766" s="218" t="s">
        <v>898</v>
      </c>
      <c r="D766" s="218" t="s">
        <v>145</v>
      </c>
      <c r="E766" s="219" t="s">
        <v>899</v>
      </c>
      <c r="F766" s="220" t="s">
        <v>900</v>
      </c>
      <c r="G766" s="221" t="s">
        <v>189</v>
      </c>
      <c r="H766" s="222">
        <v>347</v>
      </c>
      <c r="I766" s="223"/>
      <c r="J766" s="222">
        <f>ROUND(I766*H766,2)</f>
        <v>0</v>
      </c>
      <c r="K766" s="220" t="s">
        <v>149</v>
      </c>
      <c r="L766" s="44"/>
      <c r="M766" s="224" t="s">
        <v>1</v>
      </c>
      <c r="N766" s="225" t="s">
        <v>41</v>
      </c>
      <c r="O766" s="91"/>
      <c r="P766" s="226">
        <f>O766*H766</f>
        <v>0</v>
      </c>
      <c r="Q766" s="226">
        <v>0.00031</v>
      </c>
      <c r="R766" s="226">
        <f>Q766*H766</f>
        <v>0.10757</v>
      </c>
      <c r="S766" s="226">
        <v>0</v>
      </c>
      <c r="T766" s="227">
        <f>S766*H766</f>
        <v>0</v>
      </c>
      <c r="U766" s="38"/>
      <c r="V766" s="38"/>
      <c r="W766" s="38"/>
      <c r="X766" s="38"/>
      <c r="Y766" s="38"/>
      <c r="Z766" s="38"/>
      <c r="AA766" s="38"/>
      <c r="AB766" s="38"/>
      <c r="AC766" s="38"/>
      <c r="AD766" s="38"/>
      <c r="AE766" s="38"/>
      <c r="AR766" s="228" t="s">
        <v>210</v>
      </c>
      <c r="AT766" s="228" t="s">
        <v>145</v>
      </c>
      <c r="AU766" s="228" t="s">
        <v>151</v>
      </c>
      <c r="AY766" s="17" t="s">
        <v>142</v>
      </c>
      <c r="BE766" s="229">
        <f>IF(N766="základní",J766,0)</f>
        <v>0</v>
      </c>
      <c r="BF766" s="229">
        <f>IF(N766="snížená",J766,0)</f>
        <v>0</v>
      </c>
      <c r="BG766" s="229">
        <f>IF(N766="zákl. přenesená",J766,0)</f>
        <v>0</v>
      </c>
      <c r="BH766" s="229">
        <f>IF(N766="sníž. přenesená",J766,0)</f>
        <v>0</v>
      </c>
      <c r="BI766" s="229">
        <f>IF(N766="nulová",J766,0)</f>
        <v>0</v>
      </c>
      <c r="BJ766" s="17" t="s">
        <v>151</v>
      </c>
      <c r="BK766" s="229">
        <f>ROUND(I766*H766,2)</f>
        <v>0</v>
      </c>
      <c r="BL766" s="17" t="s">
        <v>210</v>
      </c>
      <c r="BM766" s="228" t="s">
        <v>901</v>
      </c>
    </row>
    <row r="767" s="13" customFormat="1">
      <c r="A767" s="13"/>
      <c r="B767" s="230"/>
      <c r="C767" s="231"/>
      <c r="D767" s="232" t="s">
        <v>153</v>
      </c>
      <c r="E767" s="233" t="s">
        <v>1</v>
      </c>
      <c r="F767" s="234" t="s">
        <v>902</v>
      </c>
      <c r="G767" s="231"/>
      <c r="H767" s="233" t="s">
        <v>1</v>
      </c>
      <c r="I767" s="235"/>
      <c r="J767" s="231"/>
      <c r="K767" s="231"/>
      <c r="L767" s="236"/>
      <c r="M767" s="237"/>
      <c r="N767" s="238"/>
      <c r="O767" s="238"/>
      <c r="P767" s="238"/>
      <c r="Q767" s="238"/>
      <c r="R767" s="238"/>
      <c r="S767" s="238"/>
      <c r="T767" s="239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40" t="s">
        <v>153</v>
      </c>
      <c r="AU767" s="240" t="s">
        <v>151</v>
      </c>
      <c r="AV767" s="13" t="s">
        <v>83</v>
      </c>
      <c r="AW767" s="13" t="s">
        <v>31</v>
      </c>
      <c r="AX767" s="13" t="s">
        <v>75</v>
      </c>
      <c r="AY767" s="240" t="s">
        <v>142</v>
      </c>
    </row>
    <row r="768" s="14" customFormat="1">
      <c r="A768" s="14"/>
      <c r="B768" s="241"/>
      <c r="C768" s="242"/>
      <c r="D768" s="232" t="s">
        <v>153</v>
      </c>
      <c r="E768" s="243" t="s">
        <v>1</v>
      </c>
      <c r="F768" s="244" t="s">
        <v>903</v>
      </c>
      <c r="G768" s="242"/>
      <c r="H768" s="245">
        <v>347</v>
      </c>
      <c r="I768" s="246"/>
      <c r="J768" s="242"/>
      <c r="K768" s="242"/>
      <c r="L768" s="247"/>
      <c r="M768" s="248"/>
      <c r="N768" s="249"/>
      <c r="O768" s="249"/>
      <c r="P768" s="249"/>
      <c r="Q768" s="249"/>
      <c r="R768" s="249"/>
      <c r="S768" s="249"/>
      <c r="T768" s="250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1" t="s">
        <v>153</v>
      </c>
      <c r="AU768" s="251" t="s">
        <v>151</v>
      </c>
      <c r="AV768" s="14" t="s">
        <v>151</v>
      </c>
      <c r="AW768" s="14" t="s">
        <v>31</v>
      </c>
      <c r="AX768" s="14" t="s">
        <v>83</v>
      </c>
      <c r="AY768" s="251" t="s">
        <v>142</v>
      </c>
    </row>
    <row r="769" s="2" customFormat="1" ht="24.15" customHeight="1">
      <c r="A769" s="38"/>
      <c r="B769" s="39"/>
      <c r="C769" s="218" t="s">
        <v>904</v>
      </c>
      <c r="D769" s="218" t="s">
        <v>145</v>
      </c>
      <c r="E769" s="219" t="s">
        <v>905</v>
      </c>
      <c r="F769" s="220" t="s">
        <v>906</v>
      </c>
      <c r="G769" s="221" t="s">
        <v>189</v>
      </c>
      <c r="H769" s="222">
        <v>16</v>
      </c>
      <c r="I769" s="223"/>
      <c r="J769" s="222">
        <f>ROUND(I769*H769,2)</f>
        <v>0</v>
      </c>
      <c r="K769" s="220" t="s">
        <v>149</v>
      </c>
      <c r="L769" s="44"/>
      <c r="M769" s="224" t="s">
        <v>1</v>
      </c>
      <c r="N769" s="225" t="s">
        <v>41</v>
      </c>
      <c r="O769" s="91"/>
      <c r="P769" s="226">
        <f>O769*H769</f>
        <v>0</v>
      </c>
      <c r="Q769" s="226">
        <v>0.00055999999999999995</v>
      </c>
      <c r="R769" s="226">
        <f>Q769*H769</f>
        <v>0.0089599999999999992</v>
      </c>
      <c r="S769" s="226">
        <v>0</v>
      </c>
      <c r="T769" s="227">
        <f>S769*H769</f>
        <v>0</v>
      </c>
      <c r="U769" s="38"/>
      <c r="V769" s="38"/>
      <c r="W769" s="38"/>
      <c r="X769" s="38"/>
      <c r="Y769" s="38"/>
      <c r="Z769" s="38"/>
      <c r="AA769" s="38"/>
      <c r="AB769" s="38"/>
      <c r="AC769" s="38"/>
      <c r="AD769" s="38"/>
      <c r="AE769" s="38"/>
      <c r="AR769" s="228" t="s">
        <v>210</v>
      </c>
      <c r="AT769" s="228" t="s">
        <v>145</v>
      </c>
      <c r="AU769" s="228" t="s">
        <v>151</v>
      </c>
      <c r="AY769" s="17" t="s">
        <v>142</v>
      </c>
      <c r="BE769" s="229">
        <f>IF(N769="základní",J769,0)</f>
        <v>0</v>
      </c>
      <c r="BF769" s="229">
        <f>IF(N769="snížená",J769,0)</f>
        <v>0</v>
      </c>
      <c r="BG769" s="229">
        <f>IF(N769="zákl. přenesená",J769,0)</f>
        <v>0</v>
      </c>
      <c r="BH769" s="229">
        <f>IF(N769="sníž. přenesená",J769,0)</f>
        <v>0</v>
      </c>
      <c r="BI769" s="229">
        <f>IF(N769="nulová",J769,0)</f>
        <v>0</v>
      </c>
      <c r="BJ769" s="17" t="s">
        <v>151</v>
      </c>
      <c r="BK769" s="229">
        <f>ROUND(I769*H769,2)</f>
        <v>0</v>
      </c>
      <c r="BL769" s="17" t="s">
        <v>210</v>
      </c>
      <c r="BM769" s="228" t="s">
        <v>907</v>
      </c>
    </row>
    <row r="770" s="13" customFormat="1">
      <c r="A770" s="13"/>
      <c r="B770" s="230"/>
      <c r="C770" s="231"/>
      <c r="D770" s="232" t="s">
        <v>153</v>
      </c>
      <c r="E770" s="233" t="s">
        <v>1</v>
      </c>
      <c r="F770" s="234" t="s">
        <v>908</v>
      </c>
      <c r="G770" s="231"/>
      <c r="H770" s="233" t="s">
        <v>1</v>
      </c>
      <c r="I770" s="235"/>
      <c r="J770" s="231"/>
      <c r="K770" s="231"/>
      <c r="L770" s="236"/>
      <c r="M770" s="237"/>
      <c r="N770" s="238"/>
      <c r="O770" s="238"/>
      <c r="P770" s="238"/>
      <c r="Q770" s="238"/>
      <c r="R770" s="238"/>
      <c r="S770" s="238"/>
      <c r="T770" s="239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40" t="s">
        <v>153</v>
      </c>
      <c r="AU770" s="240" t="s">
        <v>151</v>
      </c>
      <c r="AV770" s="13" t="s">
        <v>83</v>
      </c>
      <c r="AW770" s="13" t="s">
        <v>31</v>
      </c>
      <c r="AX770" s="13" t="s">
        <v>75</v>
      </c>
      <c r="AY770" s="240" t="s">
        <v>142</v>
      </c>
    </row>
    <row r="771" s="14" customFormat="1">
      <c r="A771" s="14"/>
      <c r="B771" s="241"/>
      <c r="C771" s="242"/>
      <c r="D771" s="232" t="s">
        <v>153</v>
      </c>
      <c r="E771" s="243" t="s">
        <v>1</v>
      </c>
      <c r="F771" s="244" t="s">
        <v>210</v>
      </c>
      <c r="G771" s="242"/>
      <c r="H771" s="245">
        <v>16</v>
      </c>
      <c r="I771" s="246"/>
      <c r="J771" s="242"/>
      <c r="K771" s="242"/>
      <c r="L771" s="247"/>
      <c r="M771" s="248"/>
      <c r="N771" s="249"/>
      <c r="O771" s="249"/>
      <c r="P771" s="249"/>
      <c r="Q771" s="249"/>
      <c r="R771" s="249"/>
      <c r="S771" s="249"/>
      <c r="T771" s="250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51" t="s">
        <v>153</v>
      </c>
      <c r="AU771" s="251" t="s">
        <v>151</v>
      </c>
      <c r="AV771" s="14" t="s">
        <v>151</v>
      </c>
      <c r="AW771" s="14" t="s">
        <v>31</v>
      </c>
      <c r="AX771" s="14" t="s">
        <v>83</v>
      </c>
      <c r="AY771" s="251" t="s">
        <v>142</v>
      </c>
    </row>
    <row r="772" s="2" customFormat="1" ht="24.15" customHeight="1">
      <c r="A772" s="38"/>
      <c r="B772" s="39"/>
      <c r="C772" s="218" t="s">
        <v>909</v>
      </c>
      <c r="D772" s="218" t="s">
        <v>145</v>
      </c>
      <c r="E772" s="219" t="s">
        <v>910</v>
      </c>
      <c r="F772" s="220" t="s">
        <v>911</v>
      </c>
      <c r="G772" s="221" t="s">
        <v>189</v>
      </c>
      <c r="H772" s="222">
        <v>115.8</v>
      </c>
      <c r="I772" s="223"/>
      <c r="J772" s="222">
        <f>ROUND(I772*H772,2)</f>
        <v>0</v>
      </c>
      <c r="K772" s="220" t="s">
        <v>149</v>
      </c>
      <c r="L772" s="44"/>
      <c r="M772" s="224" t="s">
        <v>1</v>
      </c>
      <c r="N772" s="225" t="s">
        <v>41</v>
      </c>
      <c r="O772" s="91"/>
      <c r="P772" s="226">
        <f>O772*H772</f>
        <v>0</v>
      </c>
      <c r="Q772" s="226">
        <v>0.00072999999999999996</v>
      </c>
      <c r="R772" s="226">
        <f>Q772*H772</f>
        <v>0.084533999999999998</v>
      </c>
      <c r="S772" s="226">
        <v>0</v>
      </c>
      <c r="T772" s="227">
        <f>S772*H772</f>
        <v>0</v>
      </c>
      <c r="U772" s="38"/>
      <c r="V772" s="38"/>
      <c r="W772" s="38"/>
      <c r="X772" s="38"/>
      <c r="Y772" s="38"/>
      <c r="Z772" s="38"/>
      <c r="AA772" s="38"/>
      <c r="AB772" s="38"/>
      <c r="AC772" s="38"/>
      <c r="AD772" s="38"/>
      <c r="AE772" s="38"/>
      <c r="AR772" s="228" t="s">
        <v>210</v>
      </c>
      <c r="AT772" s="228" t="s">
        <v>145</v>
      </c>
      <c r="AU772" s="228" t="s">
        <v>151</v>
      </c>
      <c r="AY772" s="17" t="s">
        <v>142</v>
      </c>
      <c r="BE772" s="229">
        <f>IF(N772="základní",J772,0)</f>
        <v>0</v>
      </c>
      <c r="BF772" s="229">
        <f>IF(N772="snížená",J772,0)</f>
        <v>0</v>
      </c>
      <c r="BG772" s="229">
        <f>IF(N772="zákl. přenesená",J772,0)</f>
        <v>0</v>
      </c>
      <c r="BH772" s="229">
        <f>IF(N772="sníž. přenesená",J772,0)</f>
        <v>0</v>
      </c>
      <c r="BI772" s="229">
        <f>IF(N772="nulová",J772,0)</f>
        <v>0</v>
      </c>
      <c r="BJ772" s="17" t="s">
        <v>151</v>
      </c>
      <c r="BK772" s="229">
        <f>ROUND(I772*H772,2)</f>
        <v>0</v>
      </c>
      <c r="BL772" s="17" t="s">
        <v>210</v>
      </c>
      <c r="BM772" s="228" t="s">
        <v>912</v>
      </c>
    </row>
    <row r="773" s="13" customFormat="1">
      <c r="A773" s="13"/>
      <c r="B773" s="230"/>
      <c r="C773" s="231"/>
      <c r="D773" s="232" t="s">
        <v>153</v>
      </c>
      <c r="E773" s="233" t="s">
        <v>1</v>
      </c>
      <c r="F773" s="234" t="s">
        <v>913</v>
      </c>
      <c r="G773" s="231"/>
      <c r="H773" s="233" t="s">
        <v>1</v>
      </c>
      <c r="I773" s="235"/>
      <c r="J773" s="231"/>
      <c r="K773" s="231"/>
      <c r="L773" s="236"/>
      <c r="M773" s="237"/>
      <c r="N773" s="238"/>
      <c r="O773" s="238"/>
      <c r="P773" s="238"/>
      <c r="Q773" s="238"/>
      <c r="R773" s="238"/>
      <c r="S773" s="238"/>
      <c r="T773" s="239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40" t="s">
        <v>153</v>
      </c>
      <c r="AU773" s="240" t="s">
        <v>151</v>
      </c>
      <c r="AV773" s="13" t="s">
        <v>83</v>
      </c>
      <c r="AW773" s="13" t="s">
        <v>31</v>
      </c>
      <c r="AX773" s="13" t="s">
        <v>75</v>
      </c>
      <c r="AY773" s="240" t="s">
        <v>142</v>
      </c>
    </row>
    <row r="774" s="14" customFormat="1">
      <c r="A774" s="14"/>
      <c r="B774" s="241"/>
      <c r="C774" s="242"/>
      <c r="D774" s="232" t="s">
        <v>153</v>
      </c>
      <c r="E774" s="243" t="s">
        <v>1</v>
      </c>
      <c r="F774" s="244" t="s">
        <v>914</v>
      </c>
      <c r="G774" s="242"/>
      <c r="H774" s="245">
        <v>114.3</v>
      </c>
      <c r="I774" s="246"/>
      <c r="J774" s="242"/>
      <c r="K774" s="242"/>
      <c r="L774" s="247"/>
      <c r="M774" s="248"/>
      <c r="N774" s="249"/>
      <c r="O774" s="249"/>
      <c r="P774" s="249"/>
      <c r="Q774" s="249"/>
      <c r="R774" s="249"/>
      <c r="S774" s="249"/>
      <c r="T774" s="250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1" t="s">
        <v>153</v>
      </c>
      <c r="AU774" s="251" t="s">
        <v>151</v>
      </c>
      <c r="AV774" s="14" t="s">
        <v>151</v>
      </c>
      <c r="AW774" s="14" t="s">
        <v>31</v>
      </c>
      <c r="AX774" s="14" t="s">
        <v>75</v>
      </c>
      <c r="AY774" s="251" t="s">
        <v>142</v>
      </c>
    </row>
    <row r="775" s="13" customFormat="1">
      <c r="A775" s="13"/>
      <c r="B775" s="230"/>
      <c r="C775" s="231"/>
      <c r="D775" s="232" t="s">
        <v>153</v>
      </c>
      <c r="E775" s="233" t="s">
        <v>1</v>
      </c>
      <c r="F775" s="234" t="s">
        <v>915</v>
      </c>
      <c r="G775" s="231"/>
      <c r="H775" s="233" t="s">
        <v>1</v>
      </c>
      <c r="I775" s="235"/>
      <c r="J775" s="231"/>
      <c r="K775" s="231"/>
      <c r="L775" s="236"/>
      <c r="M775" s="237"/>
      <c r="N775" s="238"/>
      <c r="O775" s="238"/>
      <c r="P775" s="238"/>
      <c r="Q775" s="238"/>
      <c r="R775" s="238"/>
      <c r="S775" s="238"/>
      <c r="T775" s="239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40" t="s">
        <v>153</v>
      </c>
      <c r="AU775" s="240" t="s">
        <v>151</v>
      </c>
      <c r="AV775" s="13" t="s">
        <v>83</v>
      </c>
      <c r="AW775" s="13" t="s">
        <v>31</v>
      </c>
      <c r="AX775" s="13" t="s">
        <v>75</v>
      </c>
      <c r="AY775" s="240" t="s">
        <v>142</v>
      </c>
    </row>
    <row r="776" s="14" customFormat="1">
      <c r="A776" s="14"/>
      <c r="B776" s="241"/>
      <c r="C776" s="242"/>
      <c r="D776" s="232" t="s">
        <v>153</v>
      </c>
      <c r="E776" s="243" t="s">
        <v>1</v>
      </c>
      <c r="F776" s="244" t="s">
        <v>916</v>
      </c>
      <c r="G776" s="242"/>
      <c r="H776" s="245">
        <v>1.5</v>
      </c>
      <c r="I776" s="246"/>
      <c r="J776" s="242"/>
      <c r="K776" s="242"/>
      <c r="L776" s="247"/>
      <c r="M776" s="248"/>
      <c r="N776" s="249"/>
      <c r="O776" s="249"/>
      <c r="P776" s="249"/>
      <c r="Q776" s="249"/>
      <c r="R776" s="249"/>
      <c r="S776" s="249"/>
      <c r="T776" s="250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51" t="s">
        <v>153</v>
      </c>
      <c r="AU776" s="251" t="s">
        <v>151</v>
      </c>
      <c r="AV776" s="14" t="s">
        <v>151</v>
      </c>
      <c r="AW776" s="14" t="s">
        <v>31</v>
      </c>
      <c r="AX776" s="14" t="s">
        <v>75</v>
      </c>
      <c r="AY776" s="251" t="s">
        <v>142</v>
      </c>
    </row>
    <row r="777" s="15" customFormat="1">
      <c r="A777" s="15"/>
      <c r="B777" s="252"/>
      <c r="C777" s="253"/>
      <c r="D777" s="232" t="s">
        <v>153</v>
      </c>
      <c r="E777" s="254" t="s">
        <v>1</v>
      </c>
      <c r="F777" s="255" t="s">
        <v>166</v>
      </c>
      <c r="G777" s="253"/>
      <c r="H777" s="256">
        <v>115.8</v>
      </c>
      <c r="I777" s="257"/>
      <c r="J777" s="253"/>
      <c r="K777" s="253"/>
      <c r="L777" s="258"/>
      <c r="M777" s="259"/>
      <c r="N777" s="260"/>
      <c r="O777" s="260"/>
      <c r="P777" s="260"/>
      <c r="Q777" s="260"/>
      <c r="R777" s="260"/>
      <c r="S777" s="260"/>
      <c r="T777" s="261"/>
      <c r="U777" s="15"/>
      <c r="V777" s="15"/>
      <c r="W777" s="15"/>
      <c r="X777" s="15"/>
      <c r="Y777" s="15"/>
      <c r="Z777" s="15"/>
      <c r="AA777" s="15"/>
      <c r="AB777" s="15"/>
      <c r="AC777" s="15"/>
      <c r="AD777" s="15"/>
      <c r="AE777" s="15"/>
      <c r="AT777" s="262" t="s">
        <v>153</v>
      </c>
      <c r="AU777" s="262" t="s">
        <v>151</v>
      </c>
      <c r="AV777" s="15" t="s">
        <v>150</v>
      </c>
      <c r="AW777" s="15" t="s">
        <v>31</v>
      </c>
      <c r="AX777" s="15" t="s">
        <v>83</v>
      </c>
      <c r="AY777" s="262" t="s">
        <v>142</v>
      </c>
    </row>
    <row r="778" s="2" customFormat="1" ht="24.15" customHeight="1">
      <c r="A778" s="38"/>
      <c r="B778" s="39"/>
      <c r="C778" s="218" t="s">
        <v>917</v>
      </c>
      <c r="D778" s="218" t="s">
        <v>145</v>
      </c>
      <c r="E778" s="219" t="s">
        <v>918</v>
      </c>
      <c r="F778" s="220" t="s">
        <v>919</v>
      </c>
      <c r="G778" s="221" t="s">
        <v>189</v>
      </c>
      <c r="H778" s="222">
        <v>24</v>
      </c>
      <c r="I778" s="223"/>
      <c r="J778" s="222">
        <f>ROUND(I778*H778,2)</f>
        <v>0</v>
      </c>
      <c r="K778" s="220" t="s">
        <v>149</v>
      </c>
      <c r="L778" s="44"/>
      <c r="M778" s="224" t="s">
        <v>1</v>
      </c>
      <c r="N778" s="225" t="s">
        <v>41</v>
      </c>
      <c r="O778" s="91"/>
      <c r="P778" s="226">
        <f>O778*H778</f>
        <v>0</v>
      </c>
      <c r="Q778" s="226">
        <v>0.00088999999999999995</v>
      </c>
      <c r="R778" s="226">
        <f>Q778*H778</f>
        <v>0.021359999999999997</v>
      </c>
      <c r="S778" s="226">
        <v>0</v>
      </c>
      <c r="T778" s="227">
        <f>S778*H778</f>
        <v>0</v>
      </c>
      <c r="U778" s="38"/>
      <c r="V778" s="38"/>
      <c r="W778" s="38"/>
      <c r="X778" s="38"/>
      <c r="Y778" s="38"/>
      <c r="Z778" s="38"/>
      <c r="AA778" s="38"/>
      <c r="AB778" s="38"/>
      <c r="AC778" s="38"/>
      <c r="AD778" s="38"/>
      <c r="AE778" s="38"/>
      <c r="AR778" s="228" t="s">
        <v>210</v>
      </c>
      <c r="AT778" s="228" t="s">
        <v>145</v>
      </c>
      <c r="AU778" s="228" t="s">
        <v>151</v>
      </c>
      <c r="AY778" s="17" t="s">
        <v>142</v>
      </c>
      <c r="BE778" s="229">
        <f>IF(N778="základní",J778,0)</f>
        <v>0</v>
      </c>
      <c r="BF778" s="229">
        <f>IF(N778="snížená",J778,0)</f>
        <v>0</v>
      </c>
      <c r="BG778" s="229">
        <f>IF(N778="zákl. přenesená",J778,0)</f>
        <v>0</v>
      </c>
      <c r="BH778" s="229">
        <f>IF(N778="sníž. přenesená",J778,0)</f>
        <v>0</v>
      </c>
      <c r="BI778" s="229">
        <f>IF(N778="nulová",J778,0)</f>
        <v>0</v>
      </c>
      <c r="BJ778" s="17" t="s">
        <v>151</v>
      </c>
      <c r="BK778" s="229">
        <f>ROUND(I778*H778,2)</f>
        <v>0</v>
      </c>
      <c r="BL778" s="17" t="s">
        <v>210</v>
      </c>
      <c r="BM778" s="228" t="s">
        <v>920</v>
      </c>
    </row>
    <row r="779" s="13" customFormat="1">
      <c r="A779" s="13"/>
      <c r="B779" s="230"/>
      <c r="C779" s="231"/>
      <c r="D779" s="232" t="s">
        <v>153</v>
      </c>
      <c r="E779" s="233" t="s">
        <v>1</v>
      </c>
      <c r="F779" s="234" t="s">
        <v>921</v>
      </c>
      <c r="G779" s="231"/>
      <c r="H779" s="233" t="s">
        <v>1</v>
      </c>
      <c r="I779" s="235"/>
      <c r="J779" s="231"/>
      <c r="K779" s="231"/>
      <c r="L779" s="236"/>
      <c r="M779" s="237"/>
      <c r="N779" s="238"/>
      <c r="O779" s="238"/>
      <c r="P779" s="238"/>
      <c r="Q779" s="238"/>
      <c r="R779" s="238"/>
      <c r="S779" s="238"/>
      <c r="T779" s="239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40" t="s">
        <v>153</v>
      </c>
      <c r="AU779" s="240" t="s">
        <v>151</v>
      </c>
      <c r="AV779" s="13" t="s">
        <v>83</v>
      </c>
      <c r="AW779" s="13" t="s">
        <v>31</v>
      </c>
      <c r="AX779" s="13" t="s">
        <v>75</v>
      </c>
      <c r="AY779" s="240" t="s">
        <v>142</v>
      </c>
    </row>
    <row r="780" s="14" customFormat="1">
      <c r="A780" s="14"/>
      <c r="B780" s="241"/>
      <c r="C780" s="242"/>
      <c r="D780" s="232" t="s">
        <v>153</v>
      </c>
      <c r="E780" s="243" t="s">
        <v>1</v>
      </c>
      <c r="F780" s="244" t="s">
        <v>209</v>
      </c>
      <c r="G780" s="242"/>
      <c r="H780" s="245">
        <v>24</v>
      </c>
      <c r="I780" s="246"/>
      <c r="J780" s="242"/>
      <c r="K780" s="242"/>
      <c r="L780" s="247"/>
      <c r="M780" s="248"/>
      <c r="N780" s="249"/>
      <c r="O780" s="249"/>
      <c r="P780" s="249"/>
      <c r="Q780" s="249"/>
      <c r="R780" s="249"/>
      <c r="S780" s="249"/>
      <c r="T780" s="250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51" t="s">
        <v>153</v>
      </c>
      <c r="AU780" s="251" t="s">
        <v>151</v>
      </c>
      <c r="AV780" s="14" t="s">
        <v>151</v>
      </c>
      <c r="AW780" s="14" t="s">
        <v>31</v>
      </c>
      <c r="AX780" s="14" t="s">
        <v>83</v>
      </c>
      <c r="AY780" s="251" t="s">
        <v>142</v>
      </c>
    </row>
    <row r="781" s="2" customFormat="1" ht="24.15" customHeight="1">
      <c r="A781" s="38"/>
      <c r="B781" s="39"/>
      <c r="C781" s="218" t="s">
        <v>922</v>
      </c>
      <c r="D781" s="218" t="s">
        <v>145</v>
      </c>
      <c r="E781" s="219" t="s">
        <v>923</v>
      </c>
      <c r="F781" s="220" t="s">
        <v>924</v>
      </c>
      <c r="G781" s="221" t="s">
        <v>189</v>
      </c>
      <c r="H781" s="222">
        <v>42</v>
      </c>
      <c r="I781" s="223"/>
      <c r="J781" s="222">
        <f>ROUND(I781*H781,2)</f>
        <v>0</v>
      </c>
      <c r="K781" s="220" t="s">
        <v>149</v>
      </c>
      <c r="L781" s="44"/>
      <c r="M781" s="224" t="s">
        <v>1</v>
      </c>
      <c r="N781" s="225" t="s">
        <v>41</v>
      </c>
      <c r="O781" s="91"/>
      <c r="P781" s="226">
        <f>O781*H781</f>
        <v>0</v>
      </c>
      <c r="Q781" s="226">
        <v>0.00148</v>
      </c>
      <c r="R781" s="226">
        <f>Q781*H781</f>
        <v>0.06216</v>
      </c>
      <c r="S781" s="226">
        <v>0</v>
      </c>
      <c r="T781" s="227">
        <f>S781*H781</f>
        <v>0</v>
      </c>
      <c r="U781" s="38"/>
      <c r="V781" s="38"/>
      <c r="W781" s="38"/>
      <c r="X781" s="38"/>
      <c r="Y781" s="38"/>
      <c r="Z781" s="38"/>
      <c r="AA781" s="38"/>
      <c r="AB781" s="38"/>
      <c r="AC781" s="38"/>
      <c r="AD781" s="38"/>
      <c r="AE781" s="38"/>
      <c r="AR781" s="228" t="s">
        <v>210</v>
      </c>
      <c r="AT781" s="228" t="s">
        <v>145</v>
      </c>
      <c r="AU781" s="228" t="s">
        <v>151</v>
      </c>
      <c r="AY781" s="17" t="s">
        <v>142</v>
      </c>
      <c r="BE781" s="229">
        <f>IF(N781="základní",J781,0)</f>
        <v>0</v>
      </c>
      <c r="BF781" s="229">
        <f>IF(N781="snížená",J781,0)</f>
        <v>0</v>
      </c>
      <c r="BG781" s="229">
        <f>IF(N781="zákl. přenesená",J781,0)</f>
        <v>0</v>
      </c>
      <c r="BH781" s="229">
        <f>IF(N781="sníž. přenesená",J781,0)</f>
        <v>0</v>
      </c>
      <c r="BI781" s="229">
        <f>IF(N781="nulová",J781,0)</f>
        <v>0</v>
      </c>
      <c r="BJ781" s="17" t="s">
        <v>151</v>
      </c>
      <c r="BK781" s="229">
        <f>ROUND(I781*H781,2)</f>
        <v>0</v>
      </c>
      <c r="BL781" s="17" t="s">
        <v>210</v>
      </c>
      <c r="BM781" s="228" t="s">
        <v>925</v>
      </c>
    </row>
    <row r="782" s="13" customFormat="1">
      <c r="A782" s="13"/>
      <c r="B782" s="230"/>
      <c r="C782" s="231"/>
      <c r="D782" s="232" t="s">
        <v>153</v>
      </c>
      <c r="E782" s="233" t="s">
        <v>1</v>
      </c>
      <c r="F782" s="234" t="s">
        <v>926</v>
      </c>
      <c r="G782" s="231"/>
      <c r="H782" s="233" t="s">
        <v>1</v>
      </c>
      <c r="I782" s="235"/>
      <c r="J782" s="231"/>
      <c r="K782" s="231"/>
      <c r="L782" s="236"/>
      <c r="M782" s="237"/>
      <c r="N782" s="238"/>
      <c r="O782" s="238"/>
      <c r="P782" s="238"/>
      <c r="Q782" s="238"/>
      <c r="R782" s="238"/>
      <c r="S782" s="238"/>
      <c r="T782" s="239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40" t="s">
        <v>153</v>
      </c>
      <c r="AU782" s="240" t="s">
        <v>151</v>
      </c>
      <c r="AV782" s="13" t="s">
        <v>83</v>
      </c>
      <c r="AW782" s="13" t="s">
        <v>31</v>
      </c>
      <c r="AX782" s="13" t="s">
        <v>75</v>
      </c>
      <c r="AY782" s="240" t="s">
        <v>142</v>
      </c>
    </row>
    <row r="783" s="14" customFormat="1">
      <c r="A783" s="14"/>
      <c r="B783" s="241"/>
      <c r="C783" s="242"/>
      <c r="D783" s="232" t="s">
        <v>153</v>
      </c>
      <c r="E783" s="243" t="s">
        <v>1</v>
      </c>
      <c r="F783" s="244" t="s">
        <v>210</v>
      </c>
      <c r="G783" s="242"/>
      <c r="H783" s="245">
        <v>16</v>
      </c>
      <c r="I783" s="246"/>
      <c r="J783" s="242"/>
      <c r="K783" s="242"/>
      <c r="L783" s="247"/>
      <c r="M783" s="248"/>
      <c r="N783" s="249"/>
      <c r="O783" s="249"/>
      <c r="P783" s="249"/>
      <c r="Q783" s="249"/>
      <c r="R783" s="249"/>
      <c r="S783" s="249"/>
      <c r="T783" s="250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51" t="s">
        <v>153</v>
      </c>
      <c r="AU783" s="251" t="s">
        <v>151</v>
      </c>
      <c r="AV783" s="14" t="s">
        <v>151</v>
      </c>
      <c r="AW783" s="14" t="s">
        <v>31</v>
      </c>
      <c r="AX783" s="14" t="s">
        <v>75</v>
      </c>
      <c r="AY783" s="251" t="s">
        <v>142</v>
      </c>
    </row>
    <row r="784" s="13" customFormat="1">
      <c r="A784" s="13"/>
      <c r="B784" s="230"/>
      <c r="C784" s="231"/>
      <c r="D784" s="232" t="s">
        <v>153</v>
      </c>
      <c r="E784" s="233" t="s">
        <v>1</v>
      </c>
      <c r="F784" s="234" t="s">
        <v>927</v>
      </c>
      <c r="G784" s="231"/>
      <c r="H784" s="233" t="s">
        <v>1</v>
      </c>
      <c r="I784" s="235"/>
      <c r="J784" s="231"/>
      <c r="K784" s="231"/>
      <c r="L784" s="236"/>
      <c r="M784" s="237"/>
      <c r="N784" s="238"/>
      <c r="O784" s="238"/>
      <c r="P784" s="238"/>
      <c r="Q784" s="238"/>
      <c r="R784" s="238"/>
      <c r="S784" s="238"/>
      <c r="T784" s="239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40" t="s">
        <v>153</v>
      </c>
      <c r="AU784" s="240" t="s">
        <v>151</v>
      </c>
      <c r="AV784" s="13" t="s">
        <v>83</v>
      </c>
      <c r="AW784" s="13" t="s">
        <v>31</v>
      </c>
      <c r="AX784" s="13" t="s">
        <v>75</v>
      </c>
      <c r="AY784" s="240" t="s">
        <v>142</v>
      </c>
    </row>
    <row r="785" s="14" customFormat="1">
      <c r="A785" s="14"/>
      <c r="B785" s="241"/>
      <c r="C785" s="242"/>
      <c r="D785" s="232" t="s">
        <v>153</v>
      </c>
      <c r="E785" s="243" t="s">
        <v>1</v>
      </c>
      <c r="F785" s="244" t="s">
        <v>311</v>
      </c>
      <c r="G785" s="242"/>
      <c r="H785" s="245">
        <v>26</v>
      </c>
      <c r="I785" s="246"/>
      <c r="J785" s="242"/>
      <c r="K785" s="242"/>
      <c r="L785" s="247"/>
      <c r="M785" s="248"/>
      <c r="N785" s="249"/>
      <c r="O785" s="249"/>
      <c r="P785" s="249"/>
      <c r="Q785" s="249"/>
      <c r="R785" s="249"/>
      <c r="S785" s="249"/>
      <c r="T785" s="250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51" t="s">
        <v>153</v>
      </c>
      <c r="AU785" s="251" t="s">
        <v>151</v>
      </c>
      <c r="AV785" s="14" t="s">
        <v>151</v>
      </c>
      <c r="AW785" s="14" t="s">
        <v>31</v>
      </c>
      <c r="AX785" s="14" t="s">
        <v>75</v>
      </c>
      <c r="AY785" s="251" t="s">
        <v>142</v>
      </c>
    </row>
    <row r="786" s="15" customFormat="1">
      <c r="A786" s="15"/>
      <c r="B786" s="252"/>
      <c r="C786" s="253"/>
      <c r="D786" s="232" t="s">
        <v>153</v>
      </c>
      <c r="E786" s="254" t="s">
        <v>1</v>
      </c>
      <c r="F786" s="255" t="s">
        <v>166</v>
      </c>
      <c r="G786" s="253"/>
      <c r="H786" s="256">
        <v>42</v>
      </c>
      <c r="I786" s="257"/>
      <c r="J786" s="253"/>
      <c r="K786" s="253"/>
      <c r="L786" s="258"/>
      <c r="M786" s="259"/>
      <c r="N786" s="260"/>
      <c r="O786" s="260"/>
      <c r="P786" s="260"/>
      <c r="Q786" s="260"/>
      <c r="R786" s="260"/>
      <c r="S786" s="260"/>
      <c r="T786" s="261"/>
      <c r="U786" s="15"/>
      <c r="V786" s="15"/>
      <c r="W786" s="15"/>
      <c r="X786" s="15"/>
      <c r="Y786" s="15"/>
      <c r="Z786" s="15"/>
      <c r="AA786" s="15"/>
      <c r="AB786" s="15"/>
      <c r="AC786" s="15"/>
      <c r="AD786" s="15"/>
      <c r="AE786" s="15"/>
      <c r="AT786" s="262" t="s">
        <v>153</v>
      </c>
      <c r="AU786" s="262" t="s">
        <v>151</v>
      </c>
      <c r="AV786" s="15" t="s">
        <v>150</v>
      </c>
      <c r="AW786" s="15" t="s">
        <v>31</v>
      </c>
      <c r="AX786" s="15" t="s">
        <v>83</v>
      </c>
      <c r="AY786" s="262" t="s">
        <v>142</v>
      </c>
    </row>
    <row r="787" s="2" customFormat="1" ht="24.15" customHeight="1">
      <c r="A787" s="38"/>
      <c r="B787" s="39"/>
      <c r="C787" s="218" t="s">
        <v>928</v>
      </c>
      <c r="D787" s="218" t="s">
        <v>145</v>
      </c>
      <c r="E787" s="219" t="s">
        <v>929</v>
      </c>
      <c r="F787" s="220" t="s">
        <v>930</v>
      </c>
      <c r="G787" s="221" t="s">
        <v>303</v>
      </c>
      <c r="H787" s="222">
        <v>3</v>
      </c>
      <c r="I787" s="223"/>
      <c r="J787" s="222">
        <f>ROUND(I787*H787,2)</f>
        <v>0</v>
      </c>
      <c r="K787" s="220" t="s">
        <v>149</v>
      </c>
      <c r="L787" s="44"/>
      <c r="M787" s="224" t="s">
        <v>1</v>
      </c>
      <c r="N787" s="225" t="s">
        <v>41</v>
      </c>
      <c r="O787" s="91"/>
      <c r="P787" s="226">
        <f>O787*H787</f>
        <v>0</v>
      </c>
      <c r="Q787" s="226">
        <v>0.0087100000000000007</v>
      </c>
      <c r="R787" s="226">
        <f>Q787*H787</f>
        <v>0.02613</v>
      </c>
      <c r="S787" s="226">
        <v>0</v>
      </c>
      <c r="T787" s="227">
        <f>S787*H787</f>
        <v>0</v>
      </c>
      <c r="U787" s="38"/>
      <c r="V787" s="38"/>
      <c r="W787" s="38"/>
      <c r="X787" s="38"/>
      <c r="Y787" s="38"/>
      <c r="Z787" s="38"/>
      <c r="AA787" s="38"/>
      <c r="AB787" s="38"/>
      <c r="AC787" s="38"/>
      <c r="AD787" s="38"/>
      <c r="AE787" s="38"/>
      <c r="AR787" s="228" t="s">
        <v>210</v>
      </c>
      <c r="AT787" s="228" t="s">
        <v>145</v>
      </c>
      <c r="AU787" s="228" t="s">
        <v>151</v>
      </c>
      <c r="AY787" s="17" t="s">
        <v>142</v>
      </c>
      <c r="BE787" s="229">
        <f>IF(N787="základní",J787,0)</f>
        <v>0</v>
      </c>
      <c r="BF787" s="229">
        <f>IF(N787="snížená",J787,0)</f>
        <v>0</v>
      </c>
      <c r="BG787" s="229">
        <f>IF(N787="zákl. přenesená",J787,0)</f>
        <v>0</v>
      </c>
      <c r="BH787" s="229">
        <f>IF(N787="sníž. přenesená",J787,0)</f>
        <v>0</v>
      </c>
      <c r="BI787" s="229">
        <f>IF(N787="nulová",J787,0)</f>
        <v>0</v>
      </c>
      <c r="BJ787" s="17" t="s">
        <v>151</v>
      </c>
      <c r="BK787" s="229">
        <f>ROUND(I787*H787,2)</f>
        <v>0</v>
      </c>
      <c r="BL787" s="17" t="s">
        <v>210</v>
      </c>
      <c r="BM787" s="228" t="s">
        <v>931</v>
      </c>
    </row>
    <row r="788" s="2" customFormat="1" ht="24.15" customHeight="1">
      <c r="A788" s="38"/>
      <c r="B788" s="39"/>
      <c r="C788" s="218" t="s">
        <v>932</v>
      </c>
      <c r="D788" s="218" t="s">
        <v>145</v>
      </c>
      <c r="E788" s="219" t="s">
        <v>933</v>
      </c>
      <c r="F788" s="220" t="s">
        <v>934</v>
      </c>
      <c r="G788" s="221" t="s">
        <v>303</v>
      </c>
      <c r="H788" s="222">
        <v>6</v>
      </c>
      <c r="I788" s="223"/>
      <c r="J788" s="222">
        <f>ROUND(I788*H788,2)</f>
        <v>0</v>
      </c>
      <c r="K788" s="220" t="s">
        <v>1</v>
      </c>
      <c r="L788" s="44"/>
      <c r="M788" s="224" t="s">
        <v>1</v>
      </c>
      <c r="N788" s="225" t="s">
        <v>41</v>
      </c>
      <c r="O788" s="91"/>
      <c r="P788" s="226">
        <f>O788*H788</f>
        <v>0</v>
      </c>
      <c r="Q788" s="226">
        <v>0</v>
      </c>
      <c r="R788" s="226">
        <f>Q788*H788</f>
        <v>0</v>
      </c>
      <c r="S788" s="226">
        <v>0</v>
      </c>
      <c r="T788" s="227">
        <f>S788*H788</f>
        <v>0</v>
      </c>
      <c r="U788" s="38"/>
      <c r="V788" s="38"/>
      <c r="W788" s="38"/>
      <c r="X788" s="38"/>
      <c r="Y788" s="38"/>
      <c r="Z788" s="38"/>
      <c r="AA788" s="38"/>
      <c r="AB788" s="38"/>
      <c r="AC788" s="38"/>
      <c r="AD788" s="38"/>
      <c r="AE788" s="38"/>
      <c r="AR788" s="228" t="s">
        <v>210</v>
      </c>
      <c r="AT788" s="228" t="s">
        <v>145</v>
      </c>
      <c r="AU788" s="228" t="s">
        <v>151</v>
      </c>
      <c r="AY788" s="17" t="s">
        <v>142</v>
      </c>
      <c r="BE788" s="229">
        <f>IF(N788="základní",J788,0)</f>
        <v>0</v>
      </c>
      <c r="BF788" s="229">
        <f>IF(N788="snížená",J788,0)</f>
        <v>0</v>
      </c>
      <c r="BG788" s="229">
        <f>IF(N788="zákl. přenesená",J788,0)</f>
        <v>0</v>
      </c>
      <c r="BH788" s="229">
        <f>IF(N788="sníž. přenesená",J788,0)</f>
        <v>0</v>
      </c>
      <c r="BI788" s="229">
        <f>IF(N788="nulová",J788,0)</f>
        <v>0</v>
      </c>
      <c r="BJ788" s="17" t="s">
        <v>151</v>
      </c>
      <c r="BK788" s="229">
        <f>ROUND(I788*H788,2)</f>
        <v>0</v>
      </c>
      <c r="BL788" s="17" t="s">
        <v>210</v>
      </c>
      <c r="BM788" s="228" t="s">
        <v>935</v>
      </c>
    </row>
    <row r="789" s="2" customFormat="1">
      <c r="A789" s="38"/>
      <c r="B789" s="39"/>
      <c r="C789" s="40"/>
      <c r="D789" s="232" t="s">
        <v>200</v>
      </c>
      <c r="E789" s="40"/>
      <c r="F789" s="263" t="s">
        <v>936</v>
      </c>
      <c r="G789" s="40"/>
      <c r="H789" s="40"/>
      <c r="I789" s="264"/>
      <c r="J789" s="40"/>
      <c r="K789" s="40"/>
      <c r="L789" s="44"/>
      <c r="M789" s="265"/>
      <c r="N789" s="266"/>
      <c r="O789" s="91"/>
      <c r="P789" s="91"/>
      <c r="Q789" s="91"/>
      <c r="R789" s="91"/>
      <c r="S789" s="91"/>
      <c r="T789" s="92"/>
      <c r="U789" s="38"/>
      <c r="V789" s="38"/>
      <c r="W789" s="38"/>
      <c r="X789" s="38"/>
      <c r="Y789" s="38"/>
      <c r="Z789" s="38"/>
      <c r="AA789" s="38"/>
      <c r="AB789" s="38"/>
      <c r="AC789" s="38"/>
      <c r="AD789" s="38"/>
      <c r="AE789" s="38"/>
      <c r="AT789" s="17" t="s">
        <v>200</v>
      </c>
      <c r="AU789" s="17" t="s">
        <v>151</v>
      </c>
    </row>
    <row r="790" s="2" customFormat="1" ht="24.15" customHeight="1">
      <c r="A790" s="38"/>
      <c r="B790" s="39"/>
      <c r="C790" s="218" t="s">
        <v>937</v>
      </c>
      <c r="D790" s="218" t="s">
        <v>145</v>
      </c>
      <c r="E790" s="219" t="s">
        <v>938</v>
      </c>
      <c r="F790" s="220" t="s">
        <v>939</v>
      </c>
      <c r="G790" s="221" t="s">
        <v>189</v>
      </c>
      <c r="H790" s="222">
        <v>96.299999999999997</v>
      </c>
      <c r="I790" s="223"/>
      <c r="J790" s="222">
        <f>ROUND(I790*H790,2)</f>
        <v>0</v>
      </c>
      <c r="K790" s="220" t="s">
        <v>149</v>
      </c>
      <c r="L790" s="44"/>
      <c r="M790" s="224" t="s">
        <v>1</v>
      </c>
      <c r="N790" s="225" t="s">
        <v>41</v>
      </c>
      <c r="O790" s="91"/>
      <c r="P790" s="226">
        <f>O790*H790</f>
        <v>0</v>
      </c>
      <c r="Q790" s="226">
        <v>0.0028300000000000001</v>
      </c>
      <c r="R790" s="226">
        <f>Q790*H790</f>
        <v>0.27252900000000002</v>
      </c>
      <c r="S790" s="226">
        <v>0</v>
      </c>
      <c r="T790" s="227">
        <f>S790*H790</f>
        <v>0</v>
      </c>
      <c r="U790" s="38"/>
      <c r="V790" s="38"/>
      <c r="W790" s="38"/>
      <c r="X790" s="38"/>
      <c r="Y790" s="38"/>
      <c r="Z790" s="38"/>
      <c r="AA790" s="38"/>
      <c r="AB790" s="38"/>
      <c r="AC790" s="38"/>
      <c r="AD790" s="38"/>
      <c r="AE790" s="38"/>
      <c r="AR790" s="228" t="s">
        <v>210</v>
      </c>
      <c r="AT790" s="228" t="s">
        <v>145</v>
      </c>
      <c r="AU790" s="228" t="s">
        <v>151</v>
      </c>
      <c r="AY790" s="17" t="s">
        <v>142</v>
      </c>
      <c r="BE790" s="229">
        <f>IF(N790="základní",J790,0)</f>
        <v>0</v>
      </c>
      <c r="BF790" s="229">
        <f>IF(N790="snížená",J790,0)</f>
        <v>0</v>
      </c>
      <c r="BG790" s="229">
        <f>IF(N790="zákl. přenesená",J790,0)</f>
        <v>0</v>
      </c>
      <c r="BH790" s="229">
        <f>IF(N790="sníž. přenesená",J790,0)</f>
        <v>0</v>
      </c>
      <c r="BI790" s="229">
        <f>IF(N790="nulová",J790,0)</f>
        <v>0</v>
      </c>
      <c r="BJ790" s="17" t="s">
        <v>151</v>
      </c>
      <c r="BK790" s="229">
        <f>ROUND(I790*H790,2)</f>
        <v>0</v>
      </c>
      <c r="BL790" s="17" t="s">
        <v>210</v>
      </c>
      <c r="BM790" s="228" t="s">
        <v>940</v>
      </c>
    </row>
    <row r="791" s="14" customFormat="1">
      <c r="A791" s="14"/>
      <c r="B791" s="241"/>
      <c r="C791" s="242"/>
      <c r="D791" s="232" t="s">
        <v>153</v>
      </c>
      <c r="E791" s="243" t="s">
        <v>1</v>
      </c>
      <c r="F791" s="244" t="s">
        <v>941</v>
      </c>
      <c r="G791" s="242"/>
      <c r="H791" s="245">
        <v>96.299999999999997</v>
      </c>
      <c r="I791" s="246"/>
      <c r="J791" s="242"/>
      <c r="K791" s="242"/>
      <c r="L791" s="247"/>
      <c r="M791" s="248"/>
      <c r="N791" s="249"/>
      <c r="O791" s="249"/>
      <c r="P791" s="249"/>
      <c r="Q791" s="249"/>
      <c r="R791" s="249"/>
      <c r="S791" s="249"/>
      <c r="T791" s="250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51" t="s">
        <v>153</v>
      </c>
      <c r="AU791" s="251" t="s">
        <v>151</v>
      </c>
      <c r="AV791" s="14" t="s">
        <v>151</v>
      </c>
      <c r="AW791" s="14" t="s">
        <v>31</v>
      </c>
      <c r="AX791" s="14" t="s">
        <v>83</v>
      </c>
      <c r="AY791" s="251" t="s">
        <v>142</v>
      </c>
    </row>
    <row r="792" s="2" customFormat="1" ht="33" customHeight="1">
      <c r="A792" s="38"/>
      <c r="B792" s="39"/>
      <c r="C792" s="218" t="s">
        <v>942</v>
      </c>
      <c r="D792" s="218" t="s">
        <v>145</v>
      </c>
      <c r="E792" s="219" t="s">
        <v>943</v>
      </c>
      <c r="F792" s="220" t="s">
        <v>944</v>
      </c>
      <c r="G792" s="221" t="s">
        <v>189</v>
      </c>
      <c r="H792" s="222">
        <v>21</v>
      </c>
      <c r="I792" s="223"/>
      <c r="J792" s="222">
        <f>ROUND(I792*H792,2)</f>
        <v>0</v>
      </c>
      <c r="K792" s="220" t="s">
        <v>149</v>
      </c>
      <c r="L792" s="44"/>
      <c r="M792" s="224" t="s">
        <v>1</v>
      </c>
      <c r="N792" s="225" t="s">
        <v>41</v>
      </c>
      <c r="O792" s="91"/>
      <c r="P792" s="226">
        <f>O792*H792</f>
        <v>0</v>
      </c>
      <c r="Q792" s="226">
        <v>0.0016999999999999999</v>
      </c>
      <c r="R792" s="226">
        <f>Q792*H792</f>
        <v>0.035699999999999996</v>
      </c>
      <c r="S792" s="226">
        <v>0</v>
      </c>
      <c r="T792" s="227">
        <f>S792*H792</f>
        <v>0</v>
      </c>
      <c r="U792" s="38"/>
      <c r="V792" s="38"/>
      <c r="W792" s="38"/>
      <c r="X792" s="38"/>
      <c r="Y792" s="38"/>
      <c r="Z792" s="38"/>
      <c r="AA792" s="38"/>
      <c r="AB792" s="38"/>
      <c r="AC792" s="38"/>
      <c r="AD792" s="38"/>
      <c r="AE792" s="38"/>
      <c r="AR792" s="228" t="s">
        <v>210</v>
      </c>
      <c r="AT792" s="228" t="s">
        <v>145</v>
      </c>
      <c r="AU792" s="228" t="s">
        <v>151</v>
      </c>
      <c r="AY792" s="17" t="s">
        <v>142</v>
      </c>
      <c r="BE792" s="229">
        <f>IF(N792="základní",J792,0)</f>
        <v>0</v>
      </c>
      <c r="BF792" s="229">
        <f>IF(N792="snížená",J792,0)</f>
        <v>0</v>
      </c>
      <c r="BG792" s="229">
        <f>IF(N792="zákl. přenesená",J792,0)</f>
        <v>0</v>
      </c>
      <c r="BH792" s="229">
        <f>IF(N792="sníž. přenesená",J792,0)</f>
        <v>0</v>
      </c>
      <c r="BI792" s="229">
        <f>IF(N792="nulová",J792,0)</f>
        <v>0</v>
      </c>
      <c r="BJ792" s="17" t="s">
        <v>151</v>
      </c>
      <c r="BK792" s="229">
        <f>ROUND(I792*H792,2)</f>
        <v>0</v>
      </c>
      <c r="BL792" s="17" t="s">
        <v>210</v>
      </c>
      <c r="BM792" s="228" t="s">
        <v>945</v>
      </c>
    </row>
    <row r="793" s="13" customFormat="1">
      <c r="A793" s="13"/>
      <c r="B793" s="230"/>
      <c r="C793" s="231"/>
      <c r="D793" s="232" t="s">
        <v>153</v>
      </c>
      <c r="E793" s="233" t="s">
        <v>1</v>
      </c>
      <c r="F793" s="234" t="s">
        <v>946</v>
      </c>
      <c r="G793" s="231"/>
      <c r="H793" s="233" t="s">
        <v>1</v>
      </c>
      <c r="I793" s="235"/>
      <c r="J793" s="231"/>
      <c r="K793" s="231"/>
      <c r="L793" s="236"/>
      <c r="M793" s="237"/>
      <c r="N793" s="238"/>
      <c r="O793" s="238"/>
      <c r="P793" s="238"/>
      <c r="Q793" s="238"/>
      <c r="R793" s="238"/>
      <c r="S793" s="238"/>
      <c r="T793" s="239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40" t="s">
        <v>153</v>
      </c>
      <c r="AU793" s="240" t="s">
        <v>151</v>
      </c>
      <c r="AV793" s="13" t="s">
        <v>83</v>
      </c>
      <c r="AW793" s="13" t="s">
        <v>31</v>
      </c>
      <c r="AX793" s="13" t="s">
        <v>75</v>
      </c>
      <c r="AY793" s="240" t="s">
        <v>142</v>
      </c>
    </row>
    <row r="794" s="14" customFormat="1">
      <c r="A794" s="14"/>
      <c r="B794" s="241"/>
      <c r="C794" s="242"/>
      <c r="D794" s="232" t="s">
        <v>153</v>
      </c>
      <c r="E794" s="243" t="s">
        <v>1</v>
      </c>
      <c r="F794" s="244" t="s">
        <v>947</v>
      </c>
      <c r="G794" s="242"/>
      <c r="H794" s="245">
        <v>21</v>
      </c>
      <c r="I794" s="246"/>
      <c r="J794" s="242"/>
      <c r="K794" s="242"/>
      <c r="L794" s="247"/>
      <c r="M794" s="248"/>
      <c r="N794" s="249"/>
      <c r="O794" s="249"/>
      <c r="P794" s="249"/>
      <c r="Q794" s="249"/>
      <c r="R794" s="249"/>
      <c r="S794" s="249"/>
      <c r="T794" s="250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1" t="s">
        <v>153</v>
      </c>
      <c r="AU794" s="251" t="s">
        <v>151</v>
      </c>
      <c r="AV794" s="14" t="s">
        <v>151</v>
      </c>
      <c r="AW794" s="14" t="s">
        <v>31</v>
      </c>
      <c r="AX794" s="14" t="s">
        <v>83</v>
      </c>
      <c r="AY794" s="251" t="s">
        <v>142</v>
      </c>
    </row>
    <row r="795" s="2" customFormat="1" ht="24.15" customHeight="1">
      <c r="A795" s="38"/>
      <c r="B795" s="39"/>
      <c r="C795" s="218" t="s">
        <v>948</v>
      </c>
      <c r="D795" s="218" t="s">
        <v>145</v>
      </c>
      <c r="E795" s="219" t="s">
        <v>949</v>
      </c>
      <c r="F795" s="220" t="s">
        <v>950</v>
      </c>
      <c r="G795" s="221" t="s">
        <v>189</v>
      </c>
      <c r="H795" s="222">
        <v>53.5</v>
      </c>
      <c r="I795" s="223"/>
      <c r="J795" s="222">
        <f>ROUND(I795*H795,2)</f>
        <v>0</v>
      </c>
      <c r="K795" s="220" t="s">
        <v>149</v>
      </c>
      <c r="L795" s="44"/>
      <c r="M795" s="224" t="s">
        <v>1</v>
      </c>
      <c r="N795" s="225" t="s">
        <v>41</v>
      </c>
      <c r="O795" s="91"/>
      <c r="P795" s="226">
        <f>O795*H795</f>
        <v>0</v>
      </c>
      <c r="Q795" s="226">
        <v>0.0017099999999999999</v>
      </c>
      <c r="R795" s="226">
        <f>Q795*H795</f>
        <v>0.091484999999999997</v>
      </c>
      <c r="S795" s="226">
        <v>0</v>
      </c>
      <c r="T795" s="227">
        <f>S795*H795</f>
        <v>0</v>
      </c>
      <c r="U795" s="38"/>
      <c r="V795" s="38"/>
      <c r="W795" s="38"/>
      <c r="X795" s="38"/>
      <c r="Y795" s="38"/>
      <c r="Z795" s="38"/>
      <c r="AA795" s="38"/>
      <c r="AB795" s="38"/>
      <c r="AC795" s="38"/>
      <c r="AD795" s="38"/>
      <c r="AE795" s="38"/>
      <c r="AR795" s="228" t="s">
        <v>210</v>
      </c>
      <c r="AT795" s="228" t="s">
        <v>145</v>
      </c>
      <c r="AU795" s="228" t="s">
        <v>151</v>
      </c>
      <c r="AY795" s="17" t="s">
        <v>142</v>
      </c>
      <c r="BE795" s="229">
        <f>IF(N795="základní",J795,0)</f>
        <v>0</v>
      </c>
      <c r="BF795" s="229">
        <f>IF(N795="snížená",J795,0)</f>
        <v>0</v>
      </c>
      <c r="BG795" s="229">
        <f>IF(N795="zákl. přenesená",J795,0)</f>
        <v>0</v>
      </c>
      <c r="BH795" s="229">
        <f>IF(N795="sníž. přenesená",J795,0)</f>
        <v>0</v>
      </c>
      <c r="BI795" s="229">
        <f>IF(N795="nulová",J795,0)</f>
        <v>0</v>
      </c>
      <c r="BJ795" s="17" t="s">
        <v>151</v>
      </c>
      <c r="BK795" s="229">
        <f>ROUND(I795*H795,2)</f>
        <v>0</v>
      </c>
      <c r="BL795" s="17" t="s">
        <v>210</v>
      </c>
      <c r="BM795" s="228" t="s">
        <v>951</v>
      </c>
    </row>
    <row r="796" s="13" customFormat="1">
      <c r="A796" s="13"/>
      <c r="B796" s="230"/>
      <c r="C796" s="231"/>
      <c r="D796" s="232" t="s">
        <v>153</v>
      </c>
      <c r="E796" s="233" t="s">
        <v>1</v>
      </c>
      <c r="F796" s="234" t="s">
        <v>952</v>
      </c>
      <c r="G796" s="231"/>
      <c r="H796" s="233" t="s">
        <v>1</v>
      </c>
      <c r="I796" s="235"/>
      <c r="J796" s="231"/>
      <c r="K796" s="231"/>
      <c r="L796" s="236"/>
      <c r="M796" s="237"/>
      <c r="N796" s="238"/>
      <c r="O796" s="238"/>
      <c r="P796" s="238"/>
      <c r="Q796" s="238"/>
      <c r="R796" s="238"/>
      <c r="S796" s="238"/>
      <c r="T796" s="239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40" t="s">
        <v>153</v>
      </c>
      <c r="AU796" s="240" t="s">
        <v>151</v>
      </c>
      <c r="AV796" s="13" t="s">
        <v>83</v>
      </c>
      <c r="AW796" s="13" t="s">
        <v>31</v>
      </c>
      <c r="AX796" s="13" t="s">
        <v>75</v>
      </c>
      <c r="AY796" s="240" t="s">
        <v>142</v>
      </c>
    </row>
    <row r="797" s="14" customFormat="1">
      <c r="A797" s="14"/>
      <c r="B797" s="241"/>
      <c r="C797" s="242"/>
      <c r="D797" s="232" t="s">
        <v>153</v>
      </c>
      <c r="E797" s="243" t="s">
        <v>1</v>
      </c>
      <c r="F797" s="244" t="s">
        <v>953</v>
      </c>
      <c r="G797" s="242"/>
      <c r="H797" s="245">
        <v>53.5</v>
      </c>
      <c r="I797" s="246"/>
      <c r="J797" s="242"/>
      <c r="K797" s="242"/>
      <c r="L797" s="247"/>
      <c r="M797" s="248"/>
      <c r="N797" s="249"/>
      <c r="O797" s="249"/>
      <c r="P797" s="249"/>
      <c r="Q797" s="249"/>
      <c r="R797" s="249"/>
      <c r="S797" s="249"/>
      <c r="T797" s="250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51" t="s">
        <v>153</v>
      </c>
      <c r="AU797" s="251" t="s">
        <v>151</v>
      </c>
      <c r="AV797" s="14" t="s">
        <v>151</v>
      </c>
      <c r="AW797" s="14" t="s">
        <v>31</v>
      </c>
      <c r="AX797" s="14" t="s">
        <v>83</v>
      </c>
      <c r="AY797" s="251" t="s">
        <v>142</v>
      </c>
    </row>
    <row r="798" s="2" customFormat="1" ht="24.15" customHeight="1">
      <c r="A798" s="38"/>
      <c r="B798" s="39"/>
      <c r="C798" s="218" t="s">
        <v>954</v>
      </c>
      <c r="D798" s="218" t="s">
        <v>145</v>
      </c>
      <c r="E798" s="219" t="s">
        <v>955</v>
      </c>
      <c r="F798" s="220" t="s">
        <v>956</v>
      </c>
      <c r="G798" s="221" t="s">
        <v>189</v>
      </c>
      <c r="H798" s="222">
        <v>28</v>
      </c>
      <c r="I798" s="223"/>
      <c r="J798" s="222">
        <f>ROUND(I798*H798,2)</f>
        <v>0</v>
      </c>
      <c r="K798" s="220" t="s">
        <v>149</v>
      </c>
      <c r="L798" s="44"/>
      <c r="M798" s="224" t="s">
        <v>1</v>
      </c>
      <c r="N798" s="225" t="s">
        <v>41</v>
      </c>
      <c r="O798" s="91"/>
      <c r="P798" s="226">
        <f>O798*H798</f>
        <v>0</v>
      </c>
      <c r="Q798" s="226">
        <v>0.00093999999999999997</v>
      </c>
      <c r="R798" s="226">
        <f>Q798*H798</f>
        <v>0.02632</v>
      </c>
      <c r="S798" s="226">
        <v>0</v>
      </c>
      <c r="T798" s="227">
        <f>S798*H798</f>
        <v>0</v>
      </c>
      <c r="U798" s="38"/>
      <c r="V798" s="38"/>
      <c r="W798" s="38"/>
      <c r="X798" s="38"/>
      <c r="Y798" s="38"/>
      <c r="Z798" s="38"/>
      <c r="AA798" s="38"/>
      <c r="AB798" s="38"/>
      <c r="AC798" s="38"/>
      <c r="AD798" s="38"/>
      <c r="AE798" s="38"/>
      <c r="AR798" s="228" t="s">
        <v>210</v>
      </c>
      <c r="AT798" s="228" t="s">
        <v>145</v>
      </c>
      <c r="AU798" s="228" t="s">
        <v>151</v>
      </c>
      <c r="AY798" s="17" t="s">
        <v>142</v>
      </c>
      <c r="BE798" s="229">
        <f>IF(N798="základní",J798,0)</f>
        <v>0</v>
      </c>
      <c r="BF798" s="229">
        <f>IF(N798="snížená",J798,0)</f>
        <v>0</v>
      </c>
      <c r="BG798" s="229">
        <f>IF(N798="zákl. přenesená",J798,0)</f>
        <v>0</v>
      </c>
      <c r="BH798" s="229">
        <f>IF(N798="sníž. přenesená",J798,0)</f>
        <v>0</v>
      </c>
      <c r="BI798" s="229">
        <f>IF(N798="nulová",J798,0)</f>
        <v>0</v>
      </c>
      <c r="BJ798" s="17" t="s">
        <v>151</v>
      </c>
      <c r="BK798" s="229">
        <f>ROUND(I798*H798,2)</f>
        <v>0</v>
      </c>
      <c r="BL798" s="17" t="s">
        <v>210</v>
      </c>
      <c r="BM798" s="228" t="s">
        <v>957</v>
      </c>
    </row>
    <row r="799" s="13" customFormat="1">
      <c r="A799" s="13"/>
      <c r="B799" s="230"/>
      <c r="C799" s="231"/>
      <c r="D799" s="232" t="s">
        <v>153</v>
      </c>
      <c r="E799" s="233" t="s">
        <v>1</v>
      </c>
      <c r="F799" s="234" t="s">
        <v>958</v>
      </c>
      <c r="G799" s="231"/>
      <c r="H799" s="233" t="s">
        <v>1</v>
      </c>
      <c r="I799" s="235"/>
      <c r="J799" s="231"/>
      <c r="K799" s="231"/>
      <c r="L799" s="236"/>
      <c r="M799" s="237"/>
      <c r="N799" s="238"/>
      <c r="O799" s="238"/>
      <c r="P799" s="238"/>
      <c r="Q799" s="238"/>
      <c r="R799" s="238"/>
      <c r="S799" s="238"/>
      <c r="T799" s="239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40" t="s">
        <v>153</v>
      </c>
      <c r="AU799" s="240" t="s">
        <v>151</v>
      </c>
      <c r="AV799" s="13" t="s">
        <v>83</v>
      </c>
      <c r="AW799" s="13" t="s">
        <v>31</v>
      </c>
      <c r="AX799" s="13" t="s">
        <v>75</v>
      </c>
      <c r="AY799" s="240" t="s">
        <v>142</v>
      </c>
    </row>
    <row r="800" s="13" customFormat="1">
      <c r="A800" s="13"/>
      <c r="B800" s="230"/>
      <c r="C800" s="231"/>
      <c r="D800" s="232" t="s">
        <v>153</v>
      </c>
      <c r="E800" s="233" t="s">
        <v>1</v>
      </c>
      <c r="F800" s="234" t="s">
        <v>959</v>
      </c>
      <c r="G800" s="231"/>
      <c r="H800" s="233" t="s">
        <v>1</v>
      </c>
      <c r="I800" s="235"/>
      <c r="J800" s="231"/>
      <c r="K800" s="231"/>
      <c r="L800" s="236"/>
      <c r="M800" s="237"/>
      <c r="N800" s="238"/>
      <c r="O800" s="238"/>
      <c r="P800" s="238"/>
      <c r="Q800" s="238"/>
      <c r="R800" s="238"/>
      <c r="S800" s="238"/>
      <c r="T800" s="239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40" t="s">
        <v>153</v>
      </c>
      <c r="AU800" s="240" t="s">
        <v>151</v>
      </c>
      <c r="AV800" s="13" t="s">
        <v>83</v>
      </c>
      <c r="AW800" s="13" t="s">
        <v>31</v>
      </c>
      <c r="AX800" s="13" t="s">
        <v>75</v>
      </c>
      <c r="AY800" s="240" t="s">
        <v>142</v>
      </c>
    </row>
    <row r="801" s="14" customFormat="1">
      <c r="A801" s="14"/>
      <c r="B801" s="241"/>
      <c r="C801" s="242"/>
      <c r="D801" s="232" t="s">
        <v>153</v>
      </c>
      <c r="E801" s="243" t="s">
        <v>1</v>
      </c>
      <c r="F801" s="244" t="s">
        <v>321</v>
      </c>
      <c r="G801" s="242"/>
      <c r="H801" s="245">
        <v>28</v>
      </c>
      <c r="I801" s="246"/>
      <c r="J801" s="242"/>
      <c r="K801" s="242"/>
      <c r="L801" s="247"/>
      <c r="M801" s="248"/>
      <c r="N801" s="249"/>
      <c r="O801" s="249"/>
      <c r="P801" s="249"/>
      <c r="Q801" s="249"/>
      <c r="R801" s="249"/>
      <c r="S801" s="249"/>
      <c r="T801" s="250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51" t="s">
        <v>153</v>
      </c>
      <c r="AU801" s="251" t="s">
        <v>151</v>
      </c>
      <c r="AV801" s="14" t="s">
        <v>151</v>
      </c>
      <c r="AW801" s="14" t="s">
        <v>31</v>
      </c>
      <c r="AX801" s="14" t="s">
        <v>83</v>
      </c>
      <c r="AY801" s="251" t="s">
        <v>142</v>
      </c>
    </row>
    <row r="802" s="2" customFormat="1" ht="24.15" customHeight="1">
      <c r="A802" s="38"/>
      <c r="B802" s="39"/>
      <c r="C802" s="218" t="s">
        <v>960</v>
      </c>
      <c r="D802" s="218" t="s">
        <v>145</v>
      </c>
      <c r="E802" s="219" t="s">
        <v>961</v>
      </c>
      <c r="F802" s="220" t="s">
        <v>962</v>
      </c>
      <c r="G802" s="221" t="s">
        <v>148</v>
      </c>
      <c r="H802" s="222">
        <v>0.69999999999999996</v>
      </c>
      <c r="I802" s="223"/>
      <c r="J802" s="222">
        <f>ROUND(I802*H802,2)</f>
        <v>0</v>
      </c>
      <c r="K802" s="220" t="s">
        <v>149</v>
      </c>
      <c r="L802" s="44"/>
      <c r="M802" s="224" t="s">
        <v>1</v>
      </c>
      <c r="N802" s="225" t="s">
        <v>41</v>
      </c>
      <c r="O802" s="91"/>
      <c r="P802" s="226">
        <f>O802*H802</f>
        <v>0</v>
      </c>
      <c r="Q802" s="226">
        <v>0.002</v>
      </c>
      <c r="R802" s="226">
        <f>Q802*H802</f>
        <v>0.0014</v>
      </c>
      <c r="S802" s="226">
        <v>0</v>
      </c>
      <c r="T802" s="227">
        <f>S802*H802</f>
        <v>0</v>
      </c>
      <c r="U802" s="38"/>
      <c r="V802" s="38"/>
      <c r="W802" s="38"/>
      <c r="X802" s="38"/>
      <c r="Y802" s="38"/>
      <c r="Z802" s="38"/>
      <c r="AA802" s="38"/>
      <c r="AB802" s="38"/>
      <c r="AC802" s="38"/>
      <c r="AD802" s="38"/>
      <c r="AE802" s="38"/>
      <c r="AR802" s="228" t="s">
        <v>210</v>
      </c>
      <c r="AT802" s="228" t="s">
        <v>145</v>
      </c>
      <c r="AU802" s="228" t="s">
        <v>151</v>
      </c>
      <c r="AY802" s="17" t="s">
        <v>142</v>
      </c>
      <c r="BE802" s="229">
        <f>IF(N802="základní",J802,0)</f>
        <v>0</v>
      </c>
      <c r="BF802" s="229">
        <f>IF(N802="snížená",J802,0)</f>
        <v>0</v>
      </c>
      <c r="BG802" s="229">
        <f>IF(N802="zákl. přenesená",J802,0)</f>
        <v>0</v>
      </c>
      <c r="BH802" s="229">
        <f>IF(N802="sníž. přenesená",J802,0)</f>
        <v>0</v>
      </c>
      <c r="BI802" s="229">
        <f>IF(N802="nulová",J802,0)</f>
        <v>0</v>
      </c>
      <c r="BJ802" s="17" t="s">
        <v>151</v>
      </c>
      <c r="BK802" s="229">
        <f>ROUND(I802*H802,2)</f>
        <v>0</v>
      </c>
      <c r="BL802" s="17" t="s">
        <v>210</v>
      </c>
      <c r="BM802" s="228" t="s">
        <v>963</v>
      </c>
    </row>
    <row r="803" s="13" customFormat="1">
      <c r="A803" s="13"/>
      <c r="B803" s="230"/>
      <c r="C803" s="231"/>
      <c r="D803" s="232" t="s">
        <v>153</v>
      </c>
      <c r="E803" s="233" t="s">
        <v>1</v>
      </c>
      <c r="F803" s="234" t="s">
        <v>958</v>
      </c>
      <c r="G803" s="231"/>
      <c r="H803" s="233" t="s">
        <v>1</v>
      </c>
      <c r="I803" s="235"/>
      <c r="J803" s="231"/>
      <c r="K803" s="231"/>
      <c r="L803" s="236"/>
      <c r="M803" s="237"/>
      <c r="N803" s="238"/>
      <c r="O803" s="238"/>
      <c r="P803" s="238"/>
      <c r="Q803" s="238"/>
      <c r="R803" s="238"/>
      <c r="S803" s="238"/>
      <c r="T803" s="239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40" t="s">
        <v>153</v>
      </c>
      <c r="AU803" s="240" t="s">
        <v>151</v>
      </c>
      <c r="AV803" s="13" t="s">
        <v>83</v>
      </c>
      <c r="AW803" s="13" t="s">
        <v>31</v>
      </c>
      <c r="AX803" s="13" t="s">
        <v>75</v>
      </c>
      <c r="AY803" s="240" t="s">
        <v>142</v>
      </c>
    </row>
    <row r="804" s="13" customFormat="1">
      <c r="A804" s="13"/>
      <c r="B804" s="230"/>
      <c r="C804" s="231"/>
      <c r="D804" s="232" t="s">
        <v>153</v>
      </c>
      <c r="E804" s="233" t="s">
        <v>1</v>
      </c>
      <c r="F804" s="234" t="s">
        <v>964</v>
      </c>
      <c r="G804" s="231"/>
      <c r="H804" s="233" t="s">
        <v>1</v>
      </c>
      <c r="I804" s="235"/>
      <c r="J804" s="231"/>
      <c r="K804" s="231"/>
      <c r="L804" s="236"/>
      <c r="M804" s="237"/>
      <c r="N804" s="238"/>
      <c r="O804" s="238"/>
      <c r="P804" s="238"/>
      <c r="Q804" s="238"/>
      <c r="R804" s="238"/>
      <c r="S804" s="238"/>
      <c r="T804" s="239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40" t="s">
        <v>153</v>
      </c>
      <c r="AU804" s="240" t="s">
        <v>151</v>
      </c>
      <c r="AV804" s="13" t="s">
        <v>83</v>
      </c>
      <c r="AW804" s="13" t="s">
        <v>31</v>
      </c>
      <c r="AX804" s="13" t="s">
        <v>75</v>
      </c>
      <c r="AY804" s="240" t="s">
        <v>142</v>
      </c>
    </row>
    <row r="805" s="14" customFormat="1">
      <c r="A805" s="14"/>
      <c r="B805" s="241"/>
      <c r="C805" s="242"/>
      <c r="D805" s="232" t="s">
        <v>153</v>
      </c>
      <c r="E805" s="243" t="s">
        <v>1</v>
      </c>
      <c r="F805" s="244" t="s">
        <v>965</v>
      </c>
      <c r="G805" s="242"/>
      <c r="H805" s="245">
        <v>0.69999999999999996</v>
      </c>
      <c r="I805" s="246"/>
      <c r="J805" s="242"/>
      <c r="K805" s="242"/>
      <c r="L805" s="247"/>
      <c r="M805" s="248"/>
      <c r="N805" s="249"/>
      <c r="O805" s="249"/>
      <c r="P805" s="249"/>
      <c r="Q805" s="249"/>
      <c r="R805" s="249"/>
      <c r="S805" s="249"/>
      <c r="T805" s="250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51" t="s">
        <v>153</v>
      </c>
      <c r="AU805" s="251" t="s">
        <v>151</v>
      </c>
      <c r="AV805" s="14" t="s">
        <v>151</v>
      </c>
      <c r="AW805" s="14" t="s">
        <v>31</v>
      </c>
      <c r="AX805" s="14" t="s">
        <v>83</v>
      </c>
      <c r="AY805" s="251" t="s">
        <v>142</v>
      </c>
    </row>
    <row r="806" s="2" customFormat="1" ht="24.15" customHeight="1">
      <c r="A806" s="38"/>
      <c r="B806" s="39"/>
      <c r="C806" s="218" t="s">
        <v>966</v>
      </c>
      <c r="D806" s="218" t="s">
        <v>145</v>
      </c>
      <c r="E806" s="219" t="s">
        <v>967</v>
      </c>
      <c r="F806" s="220" t="s">
        <v>968</v>
      </c>
      <c r="G806" s="221" t="s">
        <v>189</v>
      </c>
      <c r="H806" s="222">
        <v>20.300000000000001</v>
      </c>
      <c r="I806" s="223"/>
      <c r="J806" s="222">
        <f>ROUND(I806*H806,2)</f>
        <v>0</v>
      </c>
      <c r="K806" s="220" t="s">
        <v>149</v>
      </c>
      <c r="L806" s="44"/>
      <c r="M806" s="224" t="s">
        <v>1</v>
      </c>
      <c r="N806" s="225" t="s">
        <v>41</v>
      </c>
      <c r="O806" s="91"/>
      <c r="P806" s="226">
        <f>O806*H806</f>
        <v>0</v>
      </c>
      <c r="Q806" s="226">
        <v>0.00076999999999999996</v>
      </c>
      <c r="R806" s="226">
        <f>Q806*H806</f>
        <v>0.015630999999999999</v>
      </c>
      <c r="S806" s="226">
        <v>0</v>
      </c>
      <c r="T806" s="227">
        <f>S806*H806</f>
        <v>0</v>
      </c>
      <c r="U806" s="38"/>
      <c r="V806" s="38"/>
      <c r="W806" s="38"/>
      <c r="X806" s="38"/>
      <c r="Y806" s="38"/>
      <c r="Z806" s="38"/>
      <c r="AA806" s="38"/>
      <c r="AB806" s="38"/>
      <c r="AC806" s="38"/>
      <c r="AD806" s="38"/>
      <c r="AE806" s="38"/>
      <c r="AR806" s="228" t="s">
        <v>210</v>
      </c>
      <c r="AT806" s="228" t="s">
        <v>145</v>
      </c>
      <c r="AU806" s="228" t="s">
        <v>151</v>
      </c>
      <c r="AY806" s="17" t="s">
        <v>142</v>
      </c>
      <c r="BE806" s="229">
        <f>IF(N806="základní",J806,0)</f>
        <v>0</v>
      </c>
      <c r="BF806" s="229">
        <f>IF(N806="snížená",J806,0)</f>
        <v>0</v>
      </c>
      <c r="BG806" s="229">
        <f>IF(N806="zákl. přenesená",J806,0)</f>
        <v>0</v>
      </c>
      <c r="BH806" s="229">
        <f>IF(N806="sníž. přenesená",J806,0)</f>
        <v>0</v>
      </c>
      <c r="BI806" s="229">
        <f>IF(N806="nulová",J806,0)</f>
        <v>0</v>
      </c>
      <c r="BJ806" s="17" t="s">
        <v>151</v>
      </c>
      <c r="BK806" s="229">
        <f>ROUND(I806*H806,2)</f>
        <v>0</v>
      </c>
      <c r="BL806" s="17" t="s">
        <v>210</v>
      </c>
      <c r="BM806" s="228" t="s">
        <v>969</v>
      </c>
    </row>
    <row r="807" s="13" customFormat="1">
      <c r="A807" s="13"/>
      <c r="B807" s="230"/>
      <c r="C807" s="231"/>
      <c r="D807" s="232" t="s">
        <v>153</v>
      </c>
      <c r="E807" s="233" t="s">
        <v>1</v>
      </c>
      <c r="F807" s="234" t="s">
        <v>970</v>
      </c>
      <c r="G807" s="231"/>
      <c r="H807" s="233" t="s">
        <v>1</v>
      </c>
      <c r="I807" s="235"/>
      <c r="J807" s="231"/>
      <c r="K807" s="231"/>
      <c r="L807" s="236"/>
      <c r="M807" s="237"/>
      <c r="N807" s="238"/>
      <c r="O807" s="238"/>
      <c r="P807" s="238"/>
      <c r="Q807" s="238"/>
      <c r="R807" s="238"/>
      <c r="S807" s="238"/>
      <c r="T807" s="239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40" t="s">
        <v>153</v>
      </c>
      <c r="AU807" s="240" t="s">
        <v>151</v>
      </c>
      <c r="AV807" s="13" t="s">
        <v>83</v>
      </c>
      <c r="AW807" s="13" t="s">
        <v>31</v>
      </c>
      <c r="AX807" s="13" t="s">
        <v>75</v>
      </c>
      <c r="AY807" s="240" t="s">
        <v>142</v>
      </c>
    </row>
    <row r="808" s="13" customFormat="1">
      <c r="A808" s="13"/>
      <c r="B808" s="230"/>
      <c r="C808" s="231"/>
      <c r="D808" s="232" t="s">
        <v>153</v>
      </c>
      <c r="E808" s="233" t="s">
        <v>1</v>
      </c>
      <c r="F808" s="234" t="s">
        <v>971</v>
      </c>
      <c r="G808" s="231"/>
      <c r="H808" s="233" t="s">
        <v>1</v>
      </c>
      <c r="I808" s="235"/>
      <c r="J808" s="231"/>
      <c r="K808" s="231"/>
      <c r="L808" s="236"/>
      <c r="M808" s="237"/>
      <c r="N808" s="238"/>
      <c r="O808" s="238"/>
      <c r="P808" s="238"/>
      <c r="Q808" s="238"/>
      <c r="R808" s="238"/>
      <c r="S808" s="238"/>
      <c r="T808" s="239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40" t="s">
        <v>153</v>
      </c>
      <c r="AU808" s="240" t="s">
        <v>151</v>
      </c>
      <c r="AV808" s="13" t="s">
        <v>83</v>
      </c>
      <c r="AW808" s="13" t="s">
        <v>31</v>
      </c>
      <c r="AX808" s="13" t="s">
        <v>75</v>
      </c>
      <c r="AY808" s="240" t="s">
        <v>142</v>
      </c>
    </row>
    <row r="809" s="14" customFormat="1">
      <c r="A809" s="14"/>
      <c r="B809" s="241"/>
      <c r="C809" s="242"/>
      <c r="D809" s="232" t="s">
        <v>153</v>
      </c>
      <c r="E809" s="243" t="s">
        <v>1</v>
      </c>
      <c r="F809" s="244" t="s">
        <v>972</v>
      </c>
      <c r="G809" s="242"/>
      <c r="H809" s="245">
        <v>19</v>
      </c>
      <c r="I809" s="246"/>
      <c r="J809" s="242"/>
      <c r="K809" s="242"/>
      <c r="L809" s="247"/>
      <c r="M809" s="248"/>
      <c r="N809" s="249"/>
      <c r="O809" s="249"/>
      <c r="P809" s="249"/>
      <c r="Q809" s="249"/>
      <c r="R809" s="249"/>
      <c r="S809" s="249"/>
      <c r="T809" s="250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51" t="s">
        <v>153</v>
      </c>
      <c r="AU809" s="251" t="s">
        <v>151</v>
      </c>
      <c r="AV809" s="14" t="s">
        <v>151</v>
      </c>
      <c r="AW809" s="14" t="s">
        <v>31</v>
      </c>
      <c r="AX809" s="14" t="s">
        <v>75</v>
      </c>
      <c r="AY809" s="251" t="s">
        <v>142</v>
      </c>
    </row>
    <row r="810" s="13" customFormat="1">
      <c r="A810" s="13"/>
      <c r="B810" s="230"/>
      <c r="C810" s="231"/>
      <c r="D810" s="232" t="s">
        <v>153</v>
      </c>
      <c r="E810" s="233" t="s">
        <v>1</v>
      </c>
      <c r="F810" s="234" t="s">
        <v>973</v>
      </c>
      <c r="G810" s="231"/>
      <c r="H810" s="233" t="s">
        <v>1</v>
      </c>
      <c r="I810" s="235"/>
      <c r="J810" s="231"/>
      <c r="K810" s="231"/>
      <c r="L810" s="236"/>
      <c r="M810" s="237"/>
      <c r="N810" s="238"/>
      <c r="O810" s="238"/>
      <c r="P810" s="238"/>
      <c r="Q810" s="238"/>
      <c r="R810" s="238"/>
      <c r="S810" s="238"/>
      <c r="T810" s="239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40" t="s">
        <v>153</v>
      </c>
      <c r="AU810" s="240" t="s">
        <v>151</v>
      </c>
      <c r="AV810" s="13" t="s">
        <v>83</v>
      </c>
      <c r="AW810" s="13" t="s">
        <v>31</v>
      </c>
      <c r="AX810" s="13" t="s">
        <v>75</v>
      </c>
      <c r="AY810" s="240" t="s">
        <v>142</v>
      </c>
    </row>
    <row r="811" s="14" customFormat="1">
      <c r="A811" s="14"/>
      <c r="B811" s="241"/>
      <c r="C811" s="242"/>
      <c r="D811" s="232" t="s">
        <v>153</v>
      </c>
      <c r="E811" s="243" t="s">
        <v>1</v>
      </c>
      <c r="F811" s="244" t="s">
        <v>196</v>
      </c>
      <c r="G811" s="242"/>
      <c r="H811" s="245">
        <v>1.3</v>
      </c>
      <c r="I811" s="246"/>
      <c r="J811" s="242"/>
      <c r="K811" s="242"/>
      <c r="L811" s="247"/>
      <c r="M811" s="248"/>
      <c r="N811" s="249"/>
      <c r="O811" s="249"/>
      <c r="P811" s="249"/>
      <c r="Q811" s="249"/>
      <c r="R811" s="249"/>
      <c r="S811" s="249"/>
      <c r="T811" s="250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51" t="s">
        <v>153</v>
      </c>
      <c r="AU811" s="251" t="s">
        <v>151</v>
      </c>
      <c r="AV811" s="14" t="s">
        <v>151</v>
      </c>
      <c r="AW811" s="14" t="s">
        <v>31</v>
      </c>
      <c r="AX811" s="14" t="s">
        <v>75</v>
      </c>
      <c r="AY811" s="251" t="s">
        <v>142</v>
      </c>
    </row>
    <row r="812" s="15" customFormat="1">
      <c r="A812" s="15"/>
      <c r="B812" s="252"/>
      <c r="C812" s="253"/>
      <c r="D812" s="232" t="s">
        <v>153</v>
      </c>
      <c r="E812" s="254" t="s">
        <v>1</v>
      </c>
      <c r="F812" s="255" t="s">
        <v>166</v>
      </c>
      <c r="G812" s="253"/>
      <c r="H812" s="256">
        <v>20.300000000000001</v>
      </c>
      <c r="I812" s="257"/>
      <c r="J812" s="253"/>
      <c r="K812" s="253"/>
      <c r="L812" s="258"/>
      <c r="M812" s="259"/>
      <c r="N812" s="260"/>
      <c r="O812" s="260"/>
      <c r="P812" s="260"/>
      <c r="Q812" s="260"/>
      <c r="R812" s="260"/>
      <c r="S812" s="260"/>
      <c r="T812" s="261"/>
      <c r="U812" s="15"/>
      <c r="V812" s="15"/>
      <c r="W812" s="15"/>
      <c r="X812" s="15"/>
      <c r="Y812" s="15"/>
      <c r="Z812" s="15"/>
      <c r="AA812" s="15"/>
      <c r="AB812" s="15"/>
      <c r="AC812" s="15"/>
      <c r="AD812" s="15"/>
      <c r="AE812" s="15"/>
      <c r="AT812" s="262" t="s">
        <v>153</v>
      </c>
      <c r="AU812" s="262" t="s">
        <v>151</v>
      </c>
      <c r="AV812" s="15" t="s">
        <v>150</v>
      </c>
      <c r="AW812" s="15" t="s">
        <v>31</v>
      </c>
      <c r="AX812" s="15" t="s">
        <v>83</v>
      </c>
      <c r="AY812" s="262" t="s">
        <v>142</v>
      </c>
    </row>
    <row r="813" s="2" customFormat="1" ht="24.15" customHeight="1">
      <c r="A813" s="38"/>
      <c r="B813" s="39"/>
      <c r="C813" s="218" t="s">
        <v>974</v>
      </c>
      <c r="D813" s="218" t="s">
        <v>145</v>
      </c>
      <c r="E813" s="219" t="s">
        <v>975</v>
      </c>
      <c r="F813" s="220" t="s">
        <v>976</v>
      </c>
      <c r="G813" s="221" t="s">
        <v>148</v>
      </c>
      <c r="H813" s="222">
        <v>0.83999999999999997</v>
      </c>
      <c r="I813" s="223"/>
      <c r="J813" s="222">
        <f>ROUND(I813*H813,2)</f>
        <v>0</v>
      </c>
      <c r="K813" s="220" t="s">
        <v>149</v>
      </c>
      <c r="L813" s="44"/>
      <c r="M813" s="224" t="s">
        <v>1</v>
      </c>
      <c r="N813" s="225" t="s">
        <v>41</v>
      </c>
      <c r="O813" s="91"/>
      <c r="P813" s="226">
        <f>O813*H813</f>
        <v>0</v>
      </c>
      <c r="Q813" s="226">
        <v>0.0022899999999999999</v>
      </c>
      <c r="R813" s="226">
        <f>Q813*H813</f>
        <v>0.0019235999999999999</v>
      </c>
      <c r="S813" s="226">
        <v>0</v>
      </c>
      <c r="T813" s="227">
        <f>S813*H813</f>
        <v>0</v>
      </c>
      <c r="U813" s="38"/>
      <c r="V813" s="38"/>
      <c r="W813" s="38"/>
      <c r="X813" s="38"/>
      <c r="Y813" s="38"/>
      <c r="Z813" s="38"/>
      <c r="AA813" s="38"/>
      <c r="AB813" s="38"/>
      <c r="AC813" s="38"/>
      <c r="AD813" s="38"/>
      <c r="AE813" s="38"/>
      <c r="AR813" s="228" t="s">
        <v>210</v>
      </c>
      <c r="AT813" s="228" t="s">
        <v>145</v>
      </c>
      <c r="AU813" s="228" t="s">
        <v>151</v>
      </c>
      <c r="AY813" s="17" t="s">
        <v>142</v>
      </c>
      <c r="BE813" s="229">
        <f>IF(N813="základní",J813,0)</f>
        <v>0</v>
      </c>
      <c r="BF813" s="229">
        <f>IF(N813="snížená",J813,0)</f>
        <v>0</v>
      </c>
      <c r="BG813" s="229">
        <f>IF(N813="zákl. přenesená",J813,0)</f>
        <v>0</v>
      </c>
      <c r="BH813" s="229">
        <f>IF(N813="sníž. přenesená",J813,0)</f>
        <v>0</v>
      </c>
      <c r="BI813" s="229">
        <f>IF(N813="nulová",J813,0)</f>
        <v>0</v>
      </c>
      <c r="BJ813" s="17" t="s">
        <v>151</v>
      </c>
      <c r="BK813" s="229">
        <f>ROUND(I813*H813,2)</f>
        <v>0</v>
      </c>
      <c r="BL813" s="17" t="s">
        <v>210</v>
      </c>
      <c r="BM813" s="228" t="s">
        <v>977</v>
      </c>
    </row>
    <row r="814" s="13" customFormat="1">
      <c r="A814" s="13"/>
      <c r="B814" s="230"/>
      <c r="C814" s="231"/>
      <c r="D814" s="232" t="s">
        <v>153</v>
      </c>
      <c r="E814" s="233" t="s">
        <v>1</v>
      </c>
      <c r="F814" s="234" t="s">
        <v>978</v>
      </c>
      <c r="G814" s="231"/>
      <c r="H814" s="233" t="s">
        <v>1</v>
      </c>
      <c r="I814" s="235"/>
      <c r="J814" s="231"/>
      <c r="K814" s="231"/>
      <c r="L814" s="236"/>
      <c r="M814" s="237"/>
      <c r="N814" s="238"/>
      <c r="O814" s="238"/>
      <c r="P814" s="238"/>
      <c r="Q814" s="238"/>
      <c r="R814" s="238"/>
      <c r="S814" s="238"/>
      <c r="T814" s="239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40" t="s">
        <v>153</v>
      </c>
      <c r="AU814" s="240" t="s">
        <v>151</v>
      </c>
      <c r="AV814" s="13" t="s">
        <v>83</v>
      </c>
      <c r="AW814" s="13" t="s">
        <v>31</v>
      </c>
      <c r="AX814" s="13" t="s">
        <v>75</v>
      </c>
      <c r="AY814" s="240" t="s">
        <v>142</v>
      </c>
    </row>
    <row r="815" s="14" customFormat="1">
      <c r="A815" s="14"/>
      <c r="B815" s="241"/>
      <c r="C815" s="242"/>
      <c r="D815" s="232" t="s">
        <v>153</v>
      </c>
      <c r="E815" s="243" t="s">
        <v>1</v>
      </c>
      <c r="F815" s="244" t="s">
        <v>979</v>
      </c>
      <c r="G815" s="242"/>
      <c r="H815" s="245">
        <v>0.83999999999999997</v>
      </c>
      <c r="I815" s="246"/>
      <c r="J815" s="242"/>
      <c r="K815" s="242"/>
      <c r="L815" s="247"/>
      <c r="M815" s="248"/>
      <c r="N815" s="249"/>
      <c r="O815" s="249"/>
      <c r="P815" s="249"/>
      <c r="Q815" s="249"/>
      <c r="R815" s="249"/>
      <c r="S815" s="249"/>
      <c r="T815" s="250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51" t="s">
        <v>153</v>
      </c>
      <c r="AU815" s="251" t="s">
        <v>151</v>
      </c>
      <c r="AV815" s="14" t="s">
        <v>151</v>
      </c>
      <c r="AW815" s="14" t="s">
        <v>31</v>
      </c>
      <c r="AX815" s="14" t="s">
        <v>83</v>
      </c>
      <c r="AY815" s="251" t="s">
        <v>142</v>
      </c>
    </row>
    <row r="816" s="2" customFormat="1" ht="24.15" customHeight="1">
      <c r="A816" s="38"/>
      <c r="B816" s="39"/>
      <c r="C816" s="218" t="s">
        <v>980</v>
      </c>
      <c r="D816" s="218" t="s">
        <v>145</v>
      </c>
      <c r="E816" s="219" t="s">
        <v>981</v>
      </c>
      <c r="F816" s="220" t="s">
        <v>982</v>
      </c>
      <c r="G816" s="221" t="s">
        <v>303</v>
      </c>
      <c r="H816" s="222">
        <v>2</v>
      </c>
      <c r="I816" s="223"/>
      <c r="J816" s="222">
        <f>ROUND(I816*H816,2)</f>
        <v>0</v>
      </c>
      <c r="K816" s="220" t="s">
        <v>149</v>
      </c>
      <c r="L816" s="44"/>
      <c r="M816" s="224" t="s">
        <v>1</v>
      </c>
      <c r="N816" s="225" t="s">
        <v>41</v>
      </c>
      <c r="O816" s="91"/>
      <c r="P816" s="226">
        <f>O816*H816</f>
        <v>0</v>
      </c>
      <c r="Q816" s="226">
        <v>0.0022899999999999999</v>
      </c>
      <c r="R816" s="226">
        <f>Q816*H816</f>
        <v>0.0045799999999999999</v>
      </c>
      <c r="S816" s="226">
        <v>0</v>
      </c>
      <c r="T816" s="227">
        <f>S816*H816</f>
        <v>0</v>
      </c>
      <c r="U816" s="38"/>
      <c r="V816" s="38"/>
      <c r="W816" s="38"/>
      <c r="X816" s="38"/>
      <c r="Y816" s="38"/>
      <c r="Z816" s="38"/>
      <c r="AA816" s="38"/>
      <c r="AB816" s="38"/>
      <c r="AC816" s="38"/>
      <c r="AD816" s="38"/>
      <c r="AE816" s="38"/>
      <c r="AR816" s="228" t="s">
        <v>210</v>
      </c>
      <c r="AT816" s="228" t="s">
        <v>145</v>
      </c>
      <c r="AU816" s="228" t="s">
        <v>151</v>
      </c>
      <c r="AY816" s="17" t="s">
        <v>142</v>
      </c>
      <c r="BE816" s="229">
        <f>IF(N816="základní",J816,0)</f>
        <v>0</v>
      </c>
      <c r="BF816" s="229">
        <f>IF(N816="snížená",J816,0)</f>
        <v>0</v>
      </c>
      <c r="BG816" s="229">
        <f>IF(N816="zákl. přenesená",J816,0)</f>
        <v>0</v>
      </c>
      <c r="BH816" s="229">
        <f>IF(N816="sníž. přenesená",J816,0)</f>
        <v>0</v>
      </c>
      <c r="BI816" s="229">
        <f>IF(N816="nulová",J816,0)</f>
        <v>0</v>
      </c>
      <c r="BJ816" s="17" t="s">
        <v>151</v>
      </c>
      <c r="BK816" s="229">
        <f>ROUND(I816*H816,2)</f>
        <v>0</v>
      </c>
      <c r="BL816" s="17" t="s">
        <v>210</v>
      </c>
      <c r="BM816" s="228" t="s">
        <v>983</v>
      </c>
    </row>
    <row r="817" s="13" customFormat="1">
      <c r="A817" s="13"/>
      <c r="B817" s="230"/>
      <c r="C817" s="231"/>
      <c r="D817" s="232" t="s">
        <v>153</v>
      </c>
      <c r="E817" s="233" t="s">
        <v>1</v>
      </c>
      <c r="F817" s="234" t="s">
        <v>984</v>
      </c>
      <c r="G817" s="231"/>
      <c r="H817" s="233" t="s">
        <v>1</v>
      </c>
      <c r="I817" s="235"/>
      <c r="J817" s="231"/>
      <c r="K817" s="231"/>
      <c r="L817" s="236"/>
      <c r="M817" s="237"/>
      <c r="N817" s="238"/>
      <c r="O817" s="238"/>
      <c r="P817" s="238"/>
      <c r="Q817" s="238"/>
      <c r="R817" s="238"/>
      <c r="S817" s="238"/>
      <c r="T817" s="239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40" t="s">
        <v>153</v>
      </c>
      <c r="AU817" s="240" t="s">
        <v>151</v>
      </c>
      <c r="AV817" s="13" t="s">
        <v>83</v>
      </c>
      <c r="AW817" s="13" t="s">
        <v>31</v>
      </c>
      <c r="AX817" s="13" t="s">
        <v>75</v>
      </c>
      <c r="AY817" s="240" t="s">
        <v>142</v>
      </c>
    </row>
    <row r="818" s="14" customFormat="1">
      <c r="A818" s="14"/>
      <c r="B818" s="241"/>
      <c r="C818" s="242"/>
      <c r="D818" s="232" t="s">
        <v>153</v>
      </c>
      <c r="E818" s="243" t="s">
        <v>1</v>
      </c>
      <c r="F818" s="244" t="s">
        <v>151</v>
      </c>
      <c r="G818" s="242"/>
      <c r="H818" s="245">
        <v>2</v>
      </c>
      <c r="I818" s="246"/>
      <c r="J818" s="242"/>
      <c r="K818" s="242"/>
      <c r="L818" s="247"/>
      <c r="M818" s="248"/>
      <c r="N818" s="249"/>
      <c r="O818" s="249"/>
      <c r="P818" s="249"/>
      <c r="Q818" s="249"/>
      <c r="R818" s="249"/>
      <c r="S818" s="249"/>
      <c r="T818" s="250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51" t="s">
        <v>153</v>
      </c>
      <c r="AU818" s="251" t="s">
        <v>151</v>
      </c>
      <c r="AV818" s="14" t="s">
        <v>151</v>
      </c>
      <c r="AW818" s="14" t="s">
        <v>31</v>
      </c>
      <c r="AX818" s="14" t="s">
        <v>83</v>
      </c>
      <c r="AY818" s="251" t="s">
        <v>142</v>
      </c>
    </row>
    <row r="819" s="2" customFormat="1" ht="21.75" customHeight="1">
      <c r="A819" s="38"/>
      <c r="B819" s="39"/>
      <c r="C819" s="218" t="s">
        <v>985</v>
      </c>
      <c r="D819" s="218" t="s">
        <v>145</v>
      </c>
      <c r="E819" s="219" t="s">
        <v>986</v>
      </c>
      <c r="F819" s="220" t="s">
        <v>987</v>
      </c>
      <c r="G819" s="221" t="s">
        <v>189</v>
      </c>
      <c r="H819" s="222">
        <v>73.5</v>
      </c>
      <c r="I819" s="223"/>
      <c r="J819" s="222">
        <f>ROUND(I819*H819,2)</f>
        <v>0</v>
      </c>
      <c r="K819" s="220" t="s">
        <v>149</v>
      </c>
      <c r="L819" s="44"/>
      <c r="M819" s="224" t="s">
        <v>1</v>
      </c>
      <c r="N819" s="225" t="s">
        <v>41</v>
      </c>
      <c r="O819" s="91"/>
      <c r="P819" s="226">
        <f>O819*H819</f>
        <v>0</v>
      </c>
      <c r="Q819" s="226">
        <v>0.00089999999999999998</v>
      </c>
      <c r="R819" s="226">
        <f>Q819*H819</f>
        <v>0.06615</v>
      </c>
      <c r="S819" s="226">
        <v>0</v>
      </c>
      <c r="T819" s="227">
        <f>S819*H819</f>
        <v>0</v>
      </c>
      <c r="U819" s="38"/>
      <c r="V819" s="38"/>
      <c r="W819" s="38"/>
      <c r="X819" s="38"/>
      <c r="Y819" s="38"/>
      <c r="Z819" s="38"/>
      <c r="AA819" s="38"/>
      <c r="AB819" s="38"/>
      <c r="AC819" s="38"/>
      <c r="AD819" s="38"/>
      <c r="AE819" s="38"/>
      <c r="AR819" s="228" t="s">
        <v>210</v>
      </c>
      <c r="AT819" s="228" t="s">
        <v>145</v>
      </c>
      <c r="AU819" s="228" t="s">
        <v>151</v>
      </c>
      <c r="AY819" s="17" t="s">
        <v>142</v>
      </c>
      <c r="BE819" s="229">
        <f>IF(N819="základní",J819,0)</f>
        <v>0</v>
      </c>
      <c r="BF819" s="229">
        <f>IF(N819="snížená",J819,0)</f>
        <v>0</v>
      </c>
      <c r="BG819" s="229">
        <f>IF(N819="zákl. přenesená",J819,0)</f>
        <v>0</v>
      </c>
      <c r="BH819" s="229">
        <f>IF(N819="sníž. přenesená",J819,0)</f>
        <v>0</v>
      </c>
      <c r="BI819" s="229">
        <f>IF(N819="nulová",J819,0)</f>
        <v>0</v>
      </c>
      <c r="BJ819" s="17" t="s">
        <v>151</v>
      </c>
      <c r="BK819" s="229">
        <f>ROUND(I819*H819,2)</f>
        <v>0</v>
      </c>
      <c r="BL819" s="17" t="s">
        <v>210</v>
      </c>
      <c r="BM819" s="228" t="s">
        <v>988</v>
      </c>
    </row>
    <row r="820" s="13" customFormat="1">
      <c r="A820" s="13"/>
      <c r="B820" s="230"/>
      <c r="C820" s="231"/>
      <c r="D820" s="232" t="s">
        <v>153</v>
      </c>
      <c r="E820" s="233" t="s">
        <v>1</v>
      </c>
      <c r="F820" s="234" t="s">
        <v>989</v>
      </c>
      <c r="G820" s="231"/>
      <c r="H820" s="233" t="s">
        <v>1</v>
      </c>
      <c r="I820" s="235"/>
      <c r="J820" s="231"/>
      <c r="K820" s="231"/>
      <c r="L820" s="236"/>
      <c r="M820" s="237"/>
      <c r="N820" s="238"/>
      <c r="O820" s="238"/>
      <c r="P820" s="238"/>
      <c r="Q820" s="238"/>
      <c r="R820" s="238"/>
      <c r="S820" s="238"/>
      <c r="T820" s="239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40" t="s">
        <v>153</v>
      </c>
      <c r="AU820" s="240" t="s">
        <v>151</v>
      </c>
      <c r="AV820" s="13" t="s">
        <v>83</v>
      </c>
      <c r="AW820" s="13" t="s">
        <v>31</v>
      </c>
      <c r="AX820" s="13" t="s">
        <v>75</v>
      </c>
      <c r="AY820" s="240" t="s">
        <v>142</v>
      </c>
    </row>
    <row r="821" s="14" customFormat="1">
      <c r="A821" s="14"/>
      <c r="B821" s="241"/>
      <c r="C821" s="242"/>
      <c r="D821" s="232" t="s">
        <v>153</v>
      </c>
      <c r="E821" s="243" t="s">
        <v>1</v>
      </c>
      <c r="F821" s="244" t="s">
        <v>990</v>
      </c>
      <c r="G821" s="242"/>
      <c r="H821" s="245">
        <v>73.5</v>
      </c>
      <c r="I821" s="246"/>
      <c r="J821" s="242"/>
      <c r="K821" s="242"/>
      <c r="L821" s="247"/>
      <c r="M821" s="248"/>
      <c r="N821" s="249"/>
      <c r="O821" s="249"/>
      <c r="P821" s="249"/>
      <c r="Q821" s="249"/>
      <c r="R821" s="249"/>
      <c r="S821" s="249"/>
      <c r="T821" s="250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51" t="s">
        <v>153</v>
      </c>
      <c r="AU821" s="251" t="s">
        <v>151</v>
      </c>
      <c r="AV821" s="14" t="s">
        <v>151</v>
      </c>
      <c r="AW821" s="14" t="s">
        <v>31</v>
      </c>
      <c r="AX821" s="14" t="s">
        <v>83</v>
      </c>
      <c r="AY821" s="251" t="s">
        <v>142</v>
      </c>
    </row>
    <row r="822" s="2" customFormat="1" ht="21.75" customHeight="1">
      <c r="A822" s="38"/>
      <c r="B822" s="39"/>
      <c r="C822" s="218" t="s">
        <v>991</v>
      </c>
      <c r="D822" s="218" t="s">
        <v>145</v>
      </c>
      <c r="E822" s="219" t="s">
        <v>992</v>
      </c>
      <c r="F822" s="220" t="s">
        <v>993</v>
      </c>
      <c r="G822" s="221" t="s">
        <v>189</v>
      </c>
      <c r="H822" s="222">
        <v>174.5</v>
      </c>
      <c r="I822" s="223"/>
      <c r="J822" s="222">
        <f>ROUND(I822*H822,2)</f>
        <v>0</v>
      </c>
      <c r="K822" s="220" t="s">
        <v>149</v>
      </c>
      <c r="L822" s="44"/>
      <c r="M822" s="224" t="s">
        <v>1</v>
      </c>
      <c r="N822" s="225" t="s">
        <v>41</v>
      </c>
      <c r="O822" s="91"/>
      <c r="P822" s="226">
        <f>O822*H822</f>
        <v>0</v>
      </c>
      <c r="Q822" s="226">
        <v>0.00092000000000000003</v>
      </c>
      <c r="R822" s="226">
        <f>Q822*H822</f>
        <v>0.16054000000000002</v>
      </c>
      <c r="S822" s="226">
        <v>0</v>
      </c>
      <c r="T822" s="227">
        <f>S822*H822</f>
        <v>0</v>
      </c>
      <c r="U822" s="38"/>
      <c r="V822" s="38"/>
      <c r="W822" s="38"/>
      <c r="X822" s="38"/>
      <c r="Y822" s="38"/>
      <c r="Z822" s="38"/>
      <c r="AA822" s="38"/>
      <c r="AB822" s="38"/>
      <c r="AC822" s="38"/>
      <c r="AD822" s="38"/>
      <c r="AE822" s="38"/>
      <c r="AR822" s="228" t="s">
        <v>210</v>
      </c>
      <c r="AT822" s="228" t="s">
        <v>145</v>
      </c>
      <c r="AU822" s="228" t="s">
        <v>151</v>
      </c>
      <c r="AY822" s="17" t="s">
        <v>142</v>
      </c>
      <c r="BE822" s="229">
        <f>IF(N822="základní",J822,0)</f>
        <v>0</v>
      </c>
      <c r="BF822" s="229">
        <f>IF(N822="snížená",J822,0)</f>
        <v>0</v>
      </c>
      <c r="BG822" s="229">
        <f>IF(N822="zákl. přenesená",J822,0)</f>
        <v>0</v>
      </c>
      <c r="BH822" s="229">
        <f>IF(N822="sníž. přenesená",J822,0)</f>
        <v>0</v>
      </c>
      <c r="BI822" s="229">
        <f>IF(N822="nulová",J822,0)</f>
        <v>0</v>
      </c>
      <c r="BJ822" s="17" t="s">
        <v>151</v>
      </c>
      <c r="BK822" s="229">
        <f>ROUND(I822*H822,2)</f>
        <v>0</v>
      </c>
      <c r="BL822" s="17" t="s">
        <v>210</v>
      </c>
      <c r="BM822" s="228" t="s">
        <v>994</v>
      </c>
    </row>
    <row r="823" s="13" customFormat="1">
      <c r="A823" s="13"/>
      <c r="B823" s="230"/>
      <c r="C823" s="231"/>
      <c r="D823" s="232" t="s">
        <v>153</v>
      </c>
      <c r="E823" s="233" t="s">
        <v>1</v>
      </c>
      <c r="F823" s="234" t="s">
        <v>995</v>
      </c>
      <c r="G823" s="231"/>
      <c r="H823" s="233" t="s">
        <v>1</v>
      </c>
      <c r="I823" s="235"/>
      <c r="J823" s="231"/>
      <c r="K823" s="231"/>
      <c r="L823" s="236"/>
      <c r="M823" s="237"/>
      <c r="N823" s="238"/>
      <c r="O823" s="238"/>
      <c r="P823" s="238"/>
      <c r="Q823" s="238"/>
      <c r="R823" s="238"/>
      <c r="S823" s="238"/>
      <c r="T823" s="239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40" t="s">
        <v>153</v>
      </c>
      <c r="AU823" s="240" t="s">
        <v>151</v>
      </c>
      <c r="AV823" s="13" t="s">
        <v>83</v>
      </c>
      <c r="AW823" s="13" t="s">
        <v>31</v>
      </c>
      <c r="AX823" s="13" t="s">
        <v>75</v>
      </c>
      <c r="AY823" s="240" t="s">
        <v>142</v>
      </c>
    </row>
    <row r="824" s="14" customFormat="1">
      <c r="A824" s="14"/>
      <c r="B824" s="241"/>
      <c r="C824" s="242"/>
      <c r="D824" s="232" t="s">
        <v>153</v>
      </c>
      <c r="E824" s="243" t="s">
        <v>1</v>
      </c>
      <c r="F824" s="244" t="s">
        <v>996</v>
      </c>
      <c r="G824" s="242"/>
      <c r="H824" s="245">
        <v>174.5</v>
      </c>
      <c r="I824" s="246"/>
      <c r="J824" s="242"/>
      <c r="K824" s="242"/>
      <c r="L824" s="247"/>
      <c r="M824" s="248"/>
      <c r="N824" s="249"/>
      <c r="O824" s="249"/>
      <c r="P824" s="249"/>
      <c r="Q824" s="249"/>
      <c r="R824" s="249"/>
      <c r="S824" s="249"/>
      <c r="T824" s="250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51" t="s">
        <v>153</v>
      </c>
      <c r="AU824" s="251" t="s">
        <v>151</v>
      </c>
      <c r="AV824" s="14" t="s">
        <v>151</v>
      </c>
      <c r="AW824" s="14" t="s">
        <v>31</v>
      </c>
      <c r="AX824" s="14" t="s">
        <v>83</v>
      </c>
      <c r="AY824" s="251" t="s">
        <v>142</v>
      </c>
    </row>
    <row r="825" s="2" customFormat="1" ht="24.15" customHeight="1">
      <c r="A825" s="38"/>
      <c r="B825" s="39"/>
      <c r="C825" s="218" t="s">
        <v>997</v>
      </c>
      <c r="D825" s="218" t="s">
        <v>145</v>
      </c>
      <c r="E825" s="219" t="s">
        <v>998</v>
      </c>
      <c r="F825" s="220" t="s">
        <v>999</v>
      </c>
      <c r="G825" s="221" t="s">
        <v>303</v>
      </c>
      <c r="H825" s="222">
        <v>19</v>
      </c>
      <c r="I825" s="223"/>
      <c r="J825" s="222">
        <f>ROUND(I825*H825,2)</f>
        <v>0</v>
      </c>
      <c r="K825" s="220" t="s">
        <v>149</v>
      </c>
      <c r="L825" s="44"/>
      <c r="M825" s="224" t="s">
        <v>1</v>
      </c>
      <c r="N825" s="225" t="s">
        <v>41</v>
      </c>
      <c r="O825" s="91"/>
      <c r="P825" s="226">
        <f>O825*H825</f>
        <v>0</v>
      </c>
      <c r="Q825" s="226">
        <v>0.00019000000000000001</v>
      </c>
      <c r="R825" s="226">
        <f>Q825*H825</f>
        <v>0.0036100000000000004</v>
      </c>
      <c r="S825" s="226">
        <v>0</v>
      </c>
      <c r="T825" s="227">
        <f>S825*H825</f>
        <v>0</v>
      </c>
      <c r="U825" s="38"/>
      <c r="V825" s="38"/>
      <c r="W825" s="38"/>
      <c r="X825" s="38"/>
      <c r="Y825" s="38"/>
      <c r="Z825" s="38"/>
      <c r="AA825" s="38"/>
      <c r="AB825" s="38"/>
      <c r="AC825" s="38"/>
      <c r="AD825" s="38"/>
      <c r="AE825" s="38"/>
      <c r="AR825" s="228" t="s">
        <v>210</v>
      </c>
      <c r="AT825" s="228" t="s">
        <v>145</v>
      </c>
      <c r="AU825" s="228" t="s">
        <v>151</v>
      </c>
      <c r="AY825" s="17" t="s">
        <v>142</v>
      </c>
      <c r="BE825" s="229">
        <f>IF(N825="základní",J825,0)</f>
        <v>0</v>
      </c>
      <c r="BF825" s="229">
        <f>IF(N825="snížená",J825,0)</f>
        <v>0</v>
      </c>
      <c r="BG825" s="229">
        <f>IF(N825="zákl. přenesená",J825,0)</f>
        <v>0</v>
      </c>
      <c r="BH825" s="229">
        <f>IF(N825="sníž. přenesená",J825,0)</f>
        <v>0</v>
      </c>
      <c r="BI825" s="229">
        <f>IF(N825="nulová",J825,0)</f>
        <v>0</v>
      </c>
      <c r="BJ825" s="17" t="s">
        <v>151</v>
      </c>
      <c r="BK825" s="229">
        <f>ROUND(I825*H825,2)</f>
        <v>0</v>
      </c>
      <c r="BL825" s="17" t="s">
        <v>210</v>
      </c>
      <c r="BM825" s="228" t="s">
        <v>1000</v>
      </c>
    </row>
    <row r="826" s="2" customFormat="1" ht="24.15" customHeight="1">
      <c r="A826" s="38"/>
      <c r="B826" s="39"/>
      <c r="C826" s="218" t="s">
        <v>1001</v>
      </c>
      <c r="D826" s="218" t="s">
        <v>145</v>
      </c>
      <c r="E826" s="219" t="s">
        <v>1002</v>
      </c>
      <c r="F826" s="220" t="s">
        <v>1003</v>
      </c>
      <c r="G826" s="221" t="s">
        <v>303</v>
      </c>
      <c r="H826" s="222">
        <v>6</v>
      </c>
      <c r="I826" s="223"/>
      <c r="J826" s="222">
        <f>ROUND(I826*H826,2)</f>
        <v>0</v>
      </c>
      <c r="K826" s="220" t="s">
        <v>149</v>
      </c>
      <c r="L826" s="44"/>
      <c r="M826" s="224" t="s">
        <v>1</v>
      </c>
      <c r="N826" s="225" t="s">
        <v>41</v>
      </c>
      <c r="O826" s="91"/>
      <c r="P826" s="226">
        <f>O826*H826</f>
        <v>0</v>
      </c>
      <c r="Q826" s="226">
        <v>0.00019000000000000001</v>
      </c>
      <c r="R826" s="226">
        <f>Q826*H826</f>
        <v>0.00114</v>
      </c>
      <c r="S826" s="226">
        <v>0</v>
      </c>
      <c r="T826" s="227">
        <f>S826*H826</f>
        <v>0</v>
      </c>
      <c r="U826" s="38"/>
      <c r="V826" s="38"/>
      <c r="W826" s="38"/>
      <c r="X826" s="38"/>
      <c r="Y826" s="38"/>
      <c r="Z826" s="38"/>
      <c r="AA826" s="38"/>
      <c r="AB826" s="38"/>
      <c r="AC826" s="38"/>
      <c r="AD826" s="38"/>
      <c r="AE826" s="38"/>
      <c r="AR826" s="228" t="s">
        <v>210</v>
      </c>
      <c r="AT826" s="228" t="s">
        <v>145</v>
      </c>
      <c r="AU826" s="228" t="s">
        <v>151</v>
      </c>
      <c r="AY826" s="17" t="s">
        <v>142</v>
      </c>
      <c r="BE826" s="229">
        <f>IF(N826="základní",J826,0)</f>
        <v>0</v>
      </c>
      <c r="BF826" s="229">
        <f>IF(N826="snížená",J826,0)</f>
        <v>0</v>
      </c>
      <c r="BG826" s="229">
        <f>IF(N826="zákl. přenesená",J826,0)</f>
        <v>0</v>
      </c>
      <c r="BH826" s="229">
        <f>IF(N826="sníž. přenesená",J826,0)</f>
        <v>0</v>
      </c>
      <c r="BI826" s="229">
        <f>IF(N826="nulová",J826,0)</f>
        <v>0</v>
      </c>
      <c r="BJ826" s="17" t="s">
        <v>151</v>
      </c>
      <c r="BK826" s="229">
        <f>ROUND(I826*H826,2)</f>
        <v>0</v>
      </c>
      <c r="BL826" s="17" t="s">
        <v>210</v>
      </c>
      <c r="BM826" s="228" t="s">
        <v>1004</v>
      </c>
    </row>
    <row r="827" s="2" customFormat="1" ht="24.15" customHeight="1">
      <c r="A827" s="38"/>
      <c r="B827" s="39"/>
      <c r="C827" s="218" t="s">
        <v>1005</v>
      </c>
      <c r="D827" s="218" t="s">
        <v>145</v>
      </c>
      <c r="E827" s="219" t="s">
        <v>1006</v>
      </c>
      <c r="F827" s="220" t="s">
        <v>1007</v>
      </c>
      <c r="G827" s="221" t="s">
        <v>189</v>
      </c>
      <c r="H827" s="222">
        <v>51.5</v>
      </c>
      <c r="I827" s="223"/>
      <c r="J827" s="222">
        <f>ROUND(I827*H827,2)</f>
        <v>0</v>
      </c>
      <c r="K827" s="220" t="s">
        <v>149</v>
      </c>
      <c r="L827" s="44"/>
      <c r="M827" s="224" t="s">
        <v>1</v>
      </c>
      <c r="N827" s="225" t="s">
        <v>41</v>
      </c>
      <c r="O827" s="91"/>
      <c r="P827" s="226">
        <f>O827*H827</f>
        <v>0</v>
      </c>
      <c r="Q827" s="226">
        <v>0.00085999999999999998</v>
      </c>
      <c r="R827" s="226">
        <f>Q827*H827</f>
        <v>0.044289999999999996</v>
      </c>
      <c r="S827" s="226">
        <v>0</v>
      </c>
      <c r="T827" s="227">
        <f>S827*H827</f>
        <v>0</v>
      </c>
      <c r="U827" s="38"/>
      <c r="V827" s="38"/>
      <c r="W827" s="38"/>
      <c r="X827" s="38"/>
      <c r="Y827" s="38"/>
      <c r="Z827" s="38"/>
      <c r="AA827" s="38"/>
      <c r="AB827" s="38"/>
      <c r="AC827" s="38"/>
      <c r="AD827" s="38"/>
      <c r="AE827" s="38"/>
      <c r="AR827" s="228" t="s">
        <v>210</v>
      </c>
      <c r="AT827" s="228" t="s">
        <v>145</v>
      </c>
      <c r="AU827" s="228" t="s">
        <v>151</v>
      </c>
      <c r="AY827" s="17" t="s">
        <v>142</v>
      </c>
      <c r="BE827" s="229">
        <f>IF(N827="základní",J827,0)</f>
        <v>0</v>
      </c>
      <c r="BF827" s="229">
        <f>IF(N827="snížená",J827,0)</f>
        <v>0</v>
      </c>
      <c r="BG827" s="229">
        <f>IF(N827="zákl. přenesená",J827,0)</f>
        <v>0</v>
      </c>
      <c r="BH827" s="229">
        <f>IF(N827="sníž. přenesená",J827,0)</f>
        <v>0</v>
      </c>
      <c r="BI827" s="229">
        <f>IF(N827="nulová",J827,0)</f>
        <v>0</v>
      </c>
      <c r="BJ827" s="17" t="s">
        <v>151</v>
      </c>
      <c r="BK827" s="229">
        <f>ROUND(I827*H827,2)</f>
        <v>0</v>
      </c>
      <c r="BL827" s="17" t="s">
        <v>210</v>
      </c>
      <c r="BM827" s="228" t="s">
        <v>1008</v>
      </c>
    </row>
    <row r="828" s="13" customFormat="1">
      <c r="A828" s="13"/>
      <c r="B828" s="230"/>
      <c r="C828" s="231"/>
      <c r="D828" s="232" t="s">
        <v>153</v>
      </c>
      <c r="E828" s="233" t="s">
        <v>1</v>
      </c>
      <c r="F828" s="234" t="s">
        <v>1009</v>
      </c>
      <c r="G828" s="231"/>
      <c r="H828" s="233" t="s">
        <v>1</v>
      </c>
      <c r="I828" s="235"/>
      <c r="J828" s="231"/>
      <c r="K828" s="231"/>
      <c r="L828" s="236"/>
      <c r="M828" s="237"/>
      <c r="N828" s="238"/>
      <c r="O828" s="238"/>
      <c r="P828" s="238"/>
      <c r="Q828" s="238"/>
      <c r="R828" s="238"/>
      <c r="S828" s="238"/>
      <c r="T828" s="239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40" t="s">
        <v>153</v>
      </c>
      <c r="AU828" s="240" t="s">
        <v>151</v>
      </c>
      <c r="AV828" s="13" t="s">
        <v>83</v>
      </c>
      <c r="AW828" s="13" t="s">
        <v>31</v>
      </c>
      <c r="AX828" s="13" t="s">
        <v>75</v>
      </c>
      <c r="AY828" s="240" t="s">
        <v>142</v>
      </c>
    </row>
    <row r="829" s="14" customFormat="1">
      <c r="A829" s="14"/>
      <c r="B829" s="241"/>
      <c r="C829" s="242"/>
      <c r="D829" s="232" t="s">
        <v>153</v>
      </c>
      <c r="E829" s="243" t="s">
        <v>1</v>
      </c>
      <c r="F829" s="244" t="s">
        <v>1010</v>
      </c>
      <c r="G829" s="242"/>
      <c r="H829" s="245">
        <v>51.5</v>
      </c>
      <c r="I829" s="246"/>
      <c r="J829" s="242"/>
      <c r="K829" s="242"/>
      <c r="L829" s="247"/>
      <c r="M829" s="248"/>
      <c r="N829" s="249"/>
      <c r="O829" s="249"/>
      <c r="P829" s="249"/>
      <c r="Q829" s="249"/>
      <c r="R829" s="249"/>
      <c r="S829" s="249"/>
      <c r="T829" s="250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51" t="s">
        <v>153</v>
      </c>
      <c r="AU829" s="251" t="s">
        <v>151</v>
      </c>
      <c r="AV829" s="14" t="s">
        <v>151</v>
      </c>
      <c r="AW829" s="14" t="s">
        <v>31</v>
      </c>
      <c r="AX829" s="14" t="s">
        <v>83</v>
      </c>
      <c r="AY829" s="251" t="s">
        <v>142</v>
      </c>
    </row>
    <row r="830" s="2" customFormat="1" ht="24.15" customHeight="1">
      <c r="A830" s="38"/>
      <c r="B830" s="39"/>
      <c r="C830" s="218" t="s">
        <v>1011</v>
      </c>
      <c r="D830" s="218" t="s">
        <v>145</v>
      </c>
      <c r="E830" s="219" t="s">
        <v>1012</v>
      </c>
      <c r="F830" s="220" t="s">
        <v>1013</v>
      </c>
      <c r="G830" s="221" t="s">
        <v>189</v>
      </c>
      <c r="H830" s="222">
        <v>63</v>
      </c>
      <c r="I830" s="223"/>
      <c r="J830" s="222">
        <f>ROUND(I830*H830,2)</f>
        <v>0</v>
      </c>
      <c r="K830" s="220" t="s">
        <v>149</v>
      </c>
      <c r="L830" s="44"/>
      <c r="M830" s="224" t="s">
        <v>1</v>
      </c>
      <c r="N830" s="225" t="s">
        <v>41</v>
      </c>
      <c r="O830" s="91"/>
      <c r="P830" s="226">
        <f>O830*H830</f>
        <v>0</v>
      </c>
      <c r="Q830" s="226">
        <v>0.0013799999999999999</v>
      </c>
      <c r="R830" s="226">
        <f>Q830*H830</f>
        <v>0.08693999999999999</v>
      </c>
      <c r="S830" s="226">
        <v>0</v>
      </c>
      <c r="T830" s="227">
        <f>S830*H830</f>
        <v>0</v>
      </c>
      <c r="U830" s="38"/>
      <c r="V830" s="38"/>
      <c r="W830" s="38"/>
      <c r="X830" s="38"/>
      <c r="Y830" s="38"/>
      <c r="Z830" s="38"/>
      <c r="AA830" s="38"/>
      <c r="AB830" s="38"/>
      <c r="AC830" s="38"/>
      <c r="AD830" s="38"/>
      <c r="AE830" s="38"/>
      <c r="AR830" s="228" t="s">
        <v>210</v>
      </c>
      <c r="AT830" s="228" t="s">
        <v>145</v>
      </c>
      <c r="AU830" s="228" t="s">
        <v>151</v>
      </c>
      <c r="AY830" s="17" t="s">
        <v>142</v>
      </c>
      <c r="BE830" s="229">
        <f>IF(N830="základní",J830,0)</f>
        <v>0</v>
      </c>
      <c r="BF830" s="229">
        <f>IF(N830="snížená",J830,0)</f>
        <v>0</v>
      </c>
      <c r="BG830" s="229">
        <f>IF(N830="zákl. přenesená",J830,0)</f>
        <v>0</v>
      </c>
      <c r="BH830" s="229">
        <f>IF(N830="sníž. přenesená",J830,0)</f>
        <v>0</v>
      </c>
      <c r="BI830" s="229">
        <f>IF(N830="nulová",J830,0)</f>
        <v>0</v>
      </c>
      <c r="BJ830" s="17" t="s">
        <v>151</v>
      </c>
      <c r="BK830" s="229">
        <f>ROUND(I830*H830,2)</f>
        <v>0</v>
      </c>
      <c r="BL830" s="17" t="s">
        <v>210</v>
      </c>
      <c r="BM830" s="228" t="s">
        <v>1014</v>
      </c>
    </row>
    <row r="831" s="13" customFormat="1">
      <c r="A831" s="13"/>
      <c r="B831" s="230"/>
      <c r="C831" s="231"/>
      <c r="D831" s="232" t="s">
        <v>153</v>
      </c>
      <c r="E831" s="233" t="s">
        <v>1</v>
      </c>
      <c r="F831" s="234" t="s">
        <v>1015</v>
      </c>
      <c r="G831" s="231"/>
      <c r="H831" s="233" t="s">
        <v>1</v>
      </c>
      <c r="I831" s="235"/>
      <c r="J831" s="231"/>
      <c r="K831" s="231"/>
      <c r="L831" s="236"/>
      <c r="M831" s="237"/>
      <c r="N831" s="238"/>
      <c r="O831" s="238"/>
      <c r="P831" s="238"/>
      <c r="Q831" s="238"/>
      <c r="R831" s="238"/>
      <c r="S831" s="238"/>
      <c r="T831" s="239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40" t="s">
        <v>153</v>
      </c>
      <c r="AU831" s="240" t="s">
        <v>151</v>
      </c>
      <c r="AV831" s="13" t="s">
        <v>83</v>
      </c>
      <c r="AW831" s="13" t="s">
        <v>31</v>
      </c>
      <c r="AX831" s="13" t="s">
        <v>75</v>
      </c>
      <c r="AY831" s="240" t="s">
        <v>142</v>
      </c>
    </row>
    <row r="832" s="14" customFormat="1">
      <c r="A832" s="14"/>
      <c r="B832" s="241"/>
      <c r="C832" s="242"/>
      <c r="D832" s="232" t="s">
        <v>153</v>
      </c>
      <c r="E832" s="243" t="s">
        <v>1</v>
      </c>
      <c r="F832" s="244" t="s">
        <v>541</v>
      </c>
      <c r="G832" s="242"/>
      <c r="H832" s="245">
        <v>63</v>
      </c>
      <c r="I832" s="246"/>
      <c r="J832" s="242"/>
      <c r="K832" s="242"/>
      <c r="L832" s="247"/>
      <c r="M832" s="248"/>
      <c r="N832" s="249"/>
      <c r="O832" s="249"/>
      <c r="P832" s="249"/>
      <c r="Q832" s="249"/>
      <c r="R832" s="249"/>
      <c r="S832" s="249"/>
      <c r="T832" s="250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51" t="s">
        <v>153</v>
      </c>
      <c r="AU832" s="251" t="s">
        <v>151</v>
      </c>
      <c r="AV832" s="14" t="s">
        <v>151</v>
      </c>
      <c r="AW832" s="14" t="s">
        <v>31</v>
      </c>
      <c r="AX832" s="14" t="s">
        <v>83</v>
      </c>
      <c r="AY832" s="251" t="s">
        <v>142</v>
      </c>
    </row>
    <row r="833" s="2" customFormat="1" ht="16.5" customHeight="1">
      <c r="A833" s="38"/>
      <c r="B833" s="39"/>
      <c r="C833" s="218" t="s">
        <v>1016</v>
      </c>
      <c r="D833" s="218" t="s">
        <v>145</v>
      </c>
      <c r="E833" s="219" t="s">
        <v>1017</v>
      </c>
      <c r="F833" s="220" t="s">
        <v>1018</v>
      </c>
      <c r="G833" s="221" t="s">
        <v>189</v>
      </c>
      <c r="H833" s="222">
        <v>566</v>
      </c>
      <c r="I833" s="223"/>
      <c r="J833" s="222">
        <f>ROUND(I833*H833,2)</f>
        <v>0</v>
      </c>
      <c r="K833" s="220" t="s">
        <v>149</v>
      </c>
      <c r="L833" s="44"/>
      <c r="M833" s="224" t="s">
        <v>1</v>
      </c>
      <c r="N833" s="225" t="s">
        <v>41</v>
      </c>
      <c r="O833" s="91"/>
      <c r="P833" s="226">
        <f>O833*H833</f>
        <v>0</v>
      </c>
      <c r="Q833" s="226">
        <v>1.0000000000000001E-05</v>
      </c>
      <c r="R833" s="226">
        <f>Q833*H833</f>
        <v>0.0056600000000000001</v>
      </c>
      <c r="S833" s="226">
        <v>0</v>
      </c>
      <c r="T833" s="227">
        <f>S833*H833</f>
        <v>0</v>
      </c>
      <c r="U833" s="38"/>
      <c r="V833" s="38"/>
      <c r="W833" s="38"/>
      <c r="X833" s="38"/>
      <c r="Y833" s="38"/>
      <c r="Z833" s="38"/>
      <c r="AA833" s="38"/>
      <c r="AB833" s="38"/>
      <c r="AC833" s="38"/>
      <c r="AD833" s="38"/>
      <c r="AE833" s="38"/>
      <c r="AR833" s="228" t="s">
        <v>210</v>
      </c>
      <c r="AT833" s="228" t="s">
        <v>145</v>
      </c>
      <c r="AU833" s="228" t="s">
        <v>151</v>
      </c>
      <c r="AY833" s="17" t="s">
        <v>142</v>
      </c>
      <c r="BE833" s="229">
        <f>IF(N833="základní",J833,0)</f>
        <v>0</v>
      </c>
      <c r="BF833" s="229">
        <f>IF(N833="snížená",J833,0)</f>
        <v>0</v>
      </c>
      <c r="BG833" s="229">
        <f>IF(N833="zákl. přenesená",J833,0)</f>
        <v>0</v>
      </c>
      <c r="BH833" s="229">
        <f>IF(N833="sníž. přenesená",J833,0)</f>
        <v>0</v>
      </c>
      <c r="BI833" s="229">
        <f>IF(N833="nulová",J833,0)</f>
        <v>0</v>
      </c>
      <c r="BJ833" s="17" t="s">
        <v>151</v>
      </c>
      <c r="BK833" s="229">
        <f>ROUND(I833*H833,2)</f>
        <v>0</v>
      </c>
      <c r="BL833" s="17" t="s">
        <v>210</v>
      </c>
      <c r="BM833" s="228" t="s">
        <v>1019</v>
      </c>
    </row>
    <row r="834" s="13" customFormat="1">
      <c r="A834" s="13"/>
      <c r="B834" s="230"/>
      <c r="C834" s="231"/>
      <c r="D834" s="232" t="s">
        <v>153</v>
      </c>
      <c r="E834" s="233" t="s">
        <v>1</v>
      </c>
      <c r="F834" s="234" t="s">
        <v>1020</v>
      </c>
      <c r="G834" s="231"/>
      <c r="H834" s="233" t="s">
        <v>1</v>
      </c>
      <c r="I834" s="235"/>
      <c r="J834" s="231"/>
      <c r="K834" s="231"/>
      <c r="L834" s="236"/>
      <c r="M834" s="237"/>
      <c r="N834" s="238"/>
      <c r="O834" s="238"/>
      <c r="P834" s="238"/>
      <c r="Q834" s="238"/>
      <c r="R834" s="238"/>
      <c r="S834" s="238"/>
      <c r="T834" s="239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40" t="s">
        <v>153</v>
      </c>
      <c r="AU834" s="240" t="s">
        <v>151</v>
      </c>
      <c r="AV834" s="13" t="s">
        <v>83</v>
      </c>
      <c r="AW834" s="13" t="s">
        <v>31</v>
      </c>
      <c r="AX834" s="13" t="s">
        <v>75</v>
      </c>
      <c r="AY834" s="240" t="s">
        <v>142</v>
      </c>
    </row>
    <row r="835" s="14" customFormat="1">
      <c r="A835" s="14"/>
      <c r="B835" s="241"/>
      <c r="C835" s="242"/>
      <c r="D835" s="232" t="s">
        <v>153</v>
      </c>
      <c r="E835" s="243" t="s">
        <v>1</v>
      </c>
      <c r="F835" s="244" t="s">
        <v>427</v>
      </c>
      <c r="G835" s="242"/>
      <c r="H835" s="245">
        <v>86</v>
      </c>
      <c r="I835" s="246"/>
      <c r="J835" s="242"/>
      <c r="K835" s="242"/>
      <c r="L835" s="247"/>
      <c r="M835" s="248"/>
      <c r="N835" s="249"/>
      <c r="O835" s="249"/>
      <c r="P835" s="249"/>
      <c r="Q835" s="249"/>
      <c r="R835" s="249"/>
      <c r="S835" s="249"/>
      <c r="T835" s="250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51" t="s">
        <v>153</v>
      </c>
      <c r="AU835" s="251" t="s">
        <v>151</v>
      </c>
      <c r="AV835" s="14" t="s">
        <v>151</v>
      </c>
      <c r="AW835" s="14" t="s">
        <v>31</v>
      </c>
      <c r="AX835" s="14" t="s">
        <v>75</v>
      </c>
      <c r="AY835" s="251" t="s">
        <v>142</v>
      </c>
    </row>
    <row r="836" s="13" customFormat="1">
      <c r="A836" s="13"/>
      <c r="B836" s="230"/>
      <c r="C836" s="231"/>
      <c r="D836" s="232" t="s">
        <v>153</v>
      </c>
      <c r="E836" s="233" t="s">
        <v>1</v>
      </c>
      <c r="F836" s="234" t="s">
        <v>726</v>
      </c>
      <c r="G836" s="231"/>
      <c r="H836" s="233" t="s">
        <v>1</v>
      </c>
      <c r="I836" s="235"/>
      <c r="J836" s="231"/>
      <c r="K836" s="231"/>
      <c r="L836" s="236"/>
      <c r="M836" s="237"/>
      <c r="N836" s="238"/>
      <c r="O836" s="238"/>
      <c r="P836" s="238"/>
      <c r="Q836" s="238"/>
      <c r="R836" s="238"/>
      <c r="S836" s="238"/>
      <c r="T836" s="239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40" t="s">
        <v>153</v>
      </c>
      <c r="AU836" s="240" t="s">
        <v>151</v>
      </c>
      <c r="AV836" s="13" t="s">
        <v>83</v>
      </c>
      <c r="AW836" s="13" t="s">
        <v>31</v>
      </c>
      <c r="AX836" s="13" t="s">
        <v>75</v>
      </c>
      <c r="AY836" s="240" t="s">
        <v>142</v>
      </c>
    </row>
    <row r="837" s="14" customFormat="1">
      <c r="A837" s="14"/>
      <c r="B837" s="241"/>
      <c r="C837" s="242"/>
      <c r="D837" s="232" t="s">
        <v>153</v>
      </c>
      <c r="E837" s="243" t="s">
        <v>1</v>
      </c>
      <c r="F837" s="244" t="s">
        <v>1021</v>
      </c>
      <c r="G837" s="242"/>
      <c r="H837" s="245">
        <v>50</v>
      </c>
      <c r="I837" s="246"/>
      <c r="J837" s="242"/>
      <c r="K837" s="242"/>
      <c r="L837" s="247"/>
      <c r="M837" s="248"/>
      <c r="N837" s="249"/>
      <c r="O837" s="249"/>
      <c r="P837" s="249"/>
      <c r="Q837" s="249"/>
      <c r="R837" s="249"/>
      <c r="S837" s="249"/>
      <c r="T837" s="250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51" t="s">
        <v>153</v>
      </c>
      <c r="AU837" s="251" t="s">
        <v>151</v>
      </c>
      <c r="AV837" s="14" t="s">
        <v>151</v>
      </c>
      <c r="AW837" s="14" t="s">
        <v>31</v>
      </c>
      <c r="AX837" s="14" t="s">
        <v>75</v>
      </c>
      <c r="AY837" s="251" t="s">
        <v>142</v>
      </c>
    </row>
    <row r="838" s="13" customFormat="1">
      <c r="A838" s="13"/>
      <c r="B838" s="230"/>
      <c r="C838" s="231"/>
      <c r="D838" s="232" t="s">
        <v>153</v>
      </c>
      <c r="E838" s="233" t="s">
        <v>1</v>
      </c>
      <c r="F838" s="234" t="s">
        <v>358</v>
      </c>
      <c r="G838" s="231"/>
      <c r="H838" s="233" t="s">
        <v>1</v>
      </c>
      <c r="I838" s="235"/>
      <c r="J838" s="231"/>
      <c r="K838" s="231"/>
      <c r="L838" s="236"/>
      <c r="M838" s="237"/>
      <c r="N838" s="238"/>
      <c r="O838" s="238"/>
      <c r="P838" s="238"/>
      <c r="Q838" s="238"/>
      <c r="R838" s="238"/>
      <c r="S838" s="238"/>
      <c r="T838" s="239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40" t="s">
        <v>153</v>
      </c>
      <c r="AU838" s="240" t="s">
        <v>151</v>
      </c>
      <c r="AV838" s="13" t="s">
        <v>83</v>
      </c>
      <c r="AW838" s="13" t="s">
        <v>31</v>
      </c>
      <c r="AX838" s="13" t="s">
        <v>75</v>
      </c>
      <c r="AY838" s="240" t="s">
        <v>142</v>
      </c>
    </row>
    <row r="839" s="14" customFormat="1">
      <c r="A839" s="14"/>
      <c r="B839" s="241"/>
      <c r="C839" s="242"/>
      <c r="D839" s="232" t="s">
        <v>153</v>
      </c>
      <c r="E839" s="243" t="s">
        <v>1</v>
      </c>
      <c r="F839" s="244" t="s">
        <v>1022</v>
      </c>
      <c r="G839" s="242"/>
      <c r="H839" s="245">
        <v>32.299999999999997</v>
      </c>
      <c r="I839" s="246"/>
      <c r="J839" s="242"/>
      <c r="K839" s="242"/>
      <c r="L839" s="247"/>
      <c r="M839" s="248"/>
      <c r="N839" s="249"/>
      <c r="O839" s="249"/>
      <c r="P839" s="249"/>
      <c r="Q839" s="249"/>
      <c r="R839" s="249"/>
      <c r="S839" s="249"/>
      <c r="T839" s="250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51" t="s">
        <v>153</v>
      </c>
      <c r="AU839" s="251" t="s">
        <v>151</v>
      </c>
      <c r="AV839" s="14" t="s">
        <v>151</v>
      </c>
      <c r="AW839" s="14" t="s">
        <v>31</v>
      </c>
      <c r="AX839" s="14" t="s">
        <v>75</v>
      </c>
      <c r="AY839" s="251" t="s">
        <v>142</v>
      </c>
    </row>
    <row r="840" s="13" customFormat="1">
      <c r="A840" s="13"/>
      <c r="B840" s="230"/>
      <c r="C840" s="231"/>
      <c r="D840" s="232" t="s">
        <v>153</v>
      </c>
      <c r="E840" s="233" t="s">
        <v>1</v>
      </c>
      <c r="F840" s="234" t="s">
        <v>579</v>
      </c>
      <c r="G840" s="231"/>
      <c r="H840" s="233" t="s">
        <v>1</v>
      </c>
      <c r="I840" s="235"/>
      <c r="J840" s="231"/>
      <c r="K840" s="231"/>
      <c r="L840" s="236"/>
      <c r="M840" s="237"/>
      <c r="N840" s="238"/>
      <c r="O840" s="238"/>
      <c r="P840" s="238"/>
      <c r="Q840" s="238"/>
      <c r="R840" s="238"/>
      <c r="S840" s="238"/>
      <c r="T840" s="239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40" t="s">
        <v>153</v>
      </c>
      <c r="AU840" s="240" t="s">
        <v>151</v>
      </c>
      <c r="AV840" s="13" t="s">
        <v>83</v>
      </c>
      <c r="AW840" s="13" t="s">
        <v>31</v>
      </c>
      <c r="AX840" s="13" t="s">
        <v>75</v>
      </c>
      <c r="AY840" s="240" t="s">
        <v>142</v>
      </c>
    </row>
    <row r="841" s="14" customFormat="1">
      <c r="A841" s="14"/>
      <c r="B841" s="241"/>
      <c r="C841" s="242"/>
      <c r="D841" s="232" t="s">
        <v>153</v>
      </c>
      <c r="E841" s="243" t="s">
        <v>1</v>
      </c>
      <c r="F841" s="244" t="s">
        <v>1023</v>
      </c>
      <c r="G841" s="242"/>
      <c r="H841" s="245">
        <v>165</v>
      </c>
      <c r="I841" s="246"/>
      <c r="J841" s="242"/>
      <c r="K841" s="242"/>
      <c r="L841" s="247"/>
      <c r="M841" s="248"/>
      <c r="N841" s="249"/>
      <c r="O841" s="249"/>
      <c r="P841" s="249"/>
      <c r="Q841" s="249"/>
      <c r="R841" s="249"/>
      <c r="S841" s="249"/>
      <c r="T841" s="250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51" t="s">
        <v>153</v>
      </c>
      <c r="AU841" s="251" t="s">
        <v>151</v>
      </c>
      <c r="AV841" s="14" t="s">
        <v>151</v>
      </c>
      <c r="AW841" s="14" t="s">
        <v>31</v>
      </c>
      <c r="AX841" s="14" t="s">
        <v>75</v>
      </c>
      <c r="AY841" s="251" t="s">
        <v>142</v>
      </c>
    </row>
    <row r="842" s="13" customFormat="1">
      <c r="A842" s="13"/>
      <c r="B842" s="230"/>
      <c r="C842" s="231"/>
      <c r="D842" s="232" t="s">
        <v>153</v>
      </c>
      <c r="E842" s="233" t="s">
        <v>1</v>
      </c>
      <c r="F842" s="234" t="s">
        <v>360</v>
      </c>
      <c r="G842" s="231"/>
      <c r="H842" s="233" t="s">
        <v>1</v>
      </c>
      <c r="I842" s="235"/>
      <c r="J842" s="231"/>
      <c r="K842" s="231"/>
      <c r="L842" s="236"/>
      <c r="M842" s="237"/>
      <c r="N842" s="238"/>
      <c r="O842" s="238"/>
      <c r="P842" s="238"/>
      <c r="Q842" s="238"/>
      <c r="R842" s="238"/>
      <c r="S842" s="238"/>
      <c r="T842" s="239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40" t="s">
        <v>153</v>
      </c>
      <c r="AU842" s="240" t="s">
        <v>151</v>
      </c>
      <c r="AV842" s="13" t="s">
        <v>83</v>
      </c>
      <c r="AW842" s="13" t="s">
        <v>31</v>
      </c>
      <c r="AX842" s="13" t="s">
        <v>75</v>
      </c>
      <c r="AY842" s="240" t="s">
        <v>142</v>
      </c>
    </row>
    <row r="843" s="14" customFormat="1">
      <c r="A843" s="14"/>
      <c r="B843" s="241"/>
      <c r="C843" s="242"/>
      <c r="D843" s="232" t="s">
        <v>153</v>
      </c>
      <c r="E843" s="243" t="s">
        <v>1</v>
      </c>
      <c r="F843" s="244" t="s">
        <v>1024</v>
      </c>
      <c r="G843" s="242"/>
      <c r="H843" s="245">
        <v>107</v>
      </c>
      <c r="I843" s="246"/>
      <c r="J843" s="242"/>
      <c r="K843" s="242"/>
      <c r="L843" s="247"/>
      <c r="M843" s="248"/>
      <c r="N843" s="249"/>
      <c r="O843" s="249"/>
      <c r="P843" s="249"/>
      <c r="Q843" s="249"/>
      <c r="R843" s="249"/>
      <c r="S843" s="249"/>
      <c r="T843" s="250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1" t="s">
        <v>153</v>
      </c>
      <c r="AU843" s="251" t="s">
        <v>151</v>
      </c>
      <c r="AV843" s="14" t="s">
        <v>151</v>
      </c>
      <c r="AW843" s="14" t="s">
        <v>31</v>
      </c>
      <c r="AX843" s="14" t="s">
        <v>75</v>
      </c>
      <c r="AY843" s="251" t="s">
        <v>142</v>
      </c>
    </row>
    <row r="844" s="13" customFormat="1">
      <c r="A844" s="13"/>
      <c r="B844" s="230"/>
      <c r="C844" s="231"/>
      <c r="D844" s="232" t="s">
        <v>153</v>
      </c>
      <c r="E844" s="233" t="s">
        <v>1</v>
      </c>
      <c r="F844" s="234" t="s">
        <v>1025</v>
      </c>
      <c r="G844" s="231"/>
      <c r="H844" s="233" t="s">
        <v>1</v>
      </c>
      <c r="I844" s="235"/>
      <c r="J844" s="231"/>
      <c r="K844" s="231"/>
      <c r="L844" s="236"/>
      <c r="M844" s="237"/>
      <c r="N844" s="238"/>
      <c r="O844" s="238"/>
      <c r="P844" s="238"/>
      <c r="Q844" s="238"/>
      <c r="R844" s="238"/>
      <c r="S844" s="238"/>
      <c r="T844" s="239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40" t="s">
        <v>153</v>
      </c>
      <c r="AU844" s="240" t="s">
        <v>151</v>
      </c>
      <c r="AV844" s="13" t="s">
        <v>83</v>
      </c>
      <c r="AW844" s="13" t="s">
        <v>31</v>
      </c>
      <c r="AX844" s="13" t="s">
        <v>75</v>
      </c>
      <c r="AY844" s="240" t="s">
        <v>142</v>
      </c>
    </row>
    <row r="845" s="14" customFormat="1">
      <c r="A845" s="14"/>
      <c r="B845" s="241"/>
      <c r="C845" s="242"/>
      <c r="D845" s="232" t="s">
        <v>153</v>
      </c>
      <c r="E845" s="243" t="s">
        <v>1</v>
      </c>
      <c r="F845" s="244" t="s">
        <v>1026</v>
      </c>
      <c r="G845" s="242"/>
      <c r="H845" s="245">
        <v>48</v>
      </c>
      <c r="I845" s="246"/>
      <c r="J845" s="242"/>
      <c r="K845" s="242"/>
      <c r="L845" s="247"/>
      <c r="M845" s="248"/>
      <c r="N845" s="249"/>
      <c r="O845" s="249"/>
      <c r="P845" s="249"/>
      <c r="Q845" s="249"/>
      <c r="R845" s="249"/>
      <c r="S845" s="249"/>
      <c r="T845" s="250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1" t="s">
        <v>153</v>
      </c>
      <c r="AU845" s="251" t="s">
        <v>151</v>
      </c>
      <c r="AV845" s="14" t="s">
        <v>151</v>
      </c>
      <c r="AW845" s="14" t="s">
        <v>31</v>
      </c>
      <c r="AX845" s="14" t="s">
        <v>75</v>
      </c>
      <c r="AY845" s="251" t="s">
        <v>142</v>
      </c>
    </row>
    <row r="846" s="14" customFormat="1">
      <c r="A846" s="14"/>
      <c r="B846" s="241"/>
      <c r="C846" s="242"/>
      <c r="D846" s="232" t="s">
        <v>153</v>
      </c>
      <c r="E846" s="243" t="s">
        <v>1</v>
      </c>
      <c r="F846" s="244" t="s">
        <v>210</v>
      </c>
      <c r="G846" s="242"/>
      <c r="H846" s="245">
        <v>16</v>
      </c>
      <c r="I846" s="246"/>
      <c r="J846" s="242"/>
      <c r="K846" s="242"/>
      <c r="L846" s="247"/>
      <c r="M846" s="248"/>
      <c r="N846" s="249"/>
      <c r="O846" s="249"/>
      <c r="P846" s="249"/>
      <c r="Q846" s="249"/>
      <c r="R846" s="249"/>
      <c r="S846" s="249"/>
      <c r="T846" s="250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51" t="s">
        <v>153</v>
      </c>
      <c r="AU846" s="251" t="s">
        <v>151</v>
      </c>
      <c r="AV846" s="14" t="s">
        <v>151</v>
      </c>
      <c r="AW846" s="14" t="s">
        <v>31</v>
      </c>
      <c r="AX846" s="14" t="s">
        <v>75</v>
      </c>
      <c r="AY846" s="251" t="s">
        <v>142</v>
      </c>
    </row>
    <row r="847" s="14" customFormat="1">
      <c r="A847" s="14"/>
      <c r="B847" s="241"/>
      <c r="C847" s="242"/>
      <c r="D847" s="232" t="s">
        <v>153</v>
      </c>
      <c r="E847" s="243" t="s">
        <v>1</v>
      </c>
      <c r="F847" s="244" t="s">
        <v>311</v>
      </c>
      <c r="G847" s="242"/>
      <c r="H847" s="245">
        <v>26</v>
      </c>
      <c r="I847" s="246"/>
      <c r="J847" s="242"/>
      <c r="K847" s="242"/>
      <c r="L847" s="247"/>
      <c r="M847" s="248"/>
      <c r="N847" s="249"/>
      <c r="O847" s="249"/>
      <c r="P847" s="249"/>
      <c r="Q847" s="249"/>
      <c r="R847" s="249"/>
      <c r="S847" s="249"/>
      <c r="T847" s="250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51" t="s">
        <v>153</v>
      </c>
      <c r="AU847" s="251" t="s">
        <v>151</v>
      </c>
      <c r="AV847" s="14" t="s">
        <v>151</v>
      </c>
      <c r="AW847" s="14" t="s">
        <v>31</v>
      </c>
      <c r="AX847" s="14" t="s">
        <v>75</v>
      </c>
      <c r="AY847" s="251" t="s">
        <v>142</v>
      </c>
    </row>
    <row r="848" s="14" customFormat="1">
      <c r="A848" s="14"/>
      <c r="B848" s="241"/>
      <c r="C848" s="242"/>
      <c r="D848" s="232" t="s">
        <v>153</v>
      </c>
      <c r="E848" s="243" t="s">
        <v>1</v>
      </c>
      <c r="F848" s="244" t="s">
        <v>1027</v>
      </c>
      <c r="G848" s="242"/>
      <c r="H848" s="245">
        <v>2.2000000000000002</v>
      </c>
      <c r="I848" s="246"/>
      <c r="J848" s="242"/>
      <c r="K848" s="242"/>
      <c r="L848" s="247"/>
      <c r="M848" s="248"/>
      <c r="N848" s="249"/>
      <c r="O848" s="249"/>
      <c r="P848" s="249"/>
      <c r="Q848" s="249"/>
      <c r="R848" s="249"/>
      <c r="S848" s="249"/>
      <c r="T848" s="250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51" t="s">
        <v>153</v>
      </c>
      <c r="AU848" s="251" t="s">
        <v>151</v>
      </c>
      <c r="AV848" s="14" t="s">
        <v>151</v>
      </c>
      <c r="AW848" s="14" t="s">
        <v>31</v>
      </c>
      <c r="AX848" s="14" t="s">
        <v>75</v>
      </c>
      <c r="AY848" s="251" t="s">
        <v>142</v>
      </c>
    </row>
    <row r="849" s="13" customFormat="1">
      <c r="A849" s="13"/>
      <c r="B849" s="230"/>
      <c r="C849" s="231"/>
      <c r="D849" s="232" t="s">
        <v>153</v>
      </c>
      <c r="E849" s="233" t="s">
        <v>1</v>
      </c>
      <c r="F849" s="234" t="s">
        <v>783</v>
      </c>
      <c r="G849" s="231"/>
      <c r="H849" s="233" t="s">
        <v>1</v>
      </c>
      <c r="I849" s="235"/>
      <c r="J849" s="231"/>
      <c r="K849" s="231"/>
      <c r="L849" s="236"/>
      <c r="M849" s="237"/>
      <c r="N849" s="238"/>
      <c r="O849" s="238"/>
      <c r="P849" s="238"/>
      <c r="Q849" s="238"/>
      <c r="R849" s="238"/>
      <c r="S849" s="238"/>
      <c r="T849" s="239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40" t="s">
        <v>153</v>
      </c>
      <c r="AU849" s="240" t="s">
        <v>151</v>
      </c>
      <c r="AV849" s="13" t="s">
        <v>83</v>
      </c>
      <c r="AW849" s="13" t="s">
        <v>31</v>
      </c>
      <c r="AX849" s="13" t="s">
        <v>75</v>
      </c>
      <c r="AY849" s="240" t="s">
        <v>142</v>
      </c>
    </row>
    <row r="850" s="14" customFormat="1">
      <c r="A850" s="14"/>
      <c r="B850" s="241"/>
      <c r="C850" s="242"/>
      <c r="D850" s="232" t="s">
        <v>153</v>
      </c>
      <c r="E850" s="243" t="s">
        <v>1</v>
      </c>
      <c r="F850" s="244" t="s">
        <v>1028</v>
      </c>
      <c r="G850" s="242"/>
      <c r="H850" s="245">
        <v>28.5</v>
      </c>
      <c r="I850" s="246"/>
      <c r="J850" s="242"/>
      <c r="K850" s="242"/>
      <c r="L850" s="247"/>
      <c r="M850" s="248"/>
      <c r="N850" s="249"/>
      <c r="O850" s="249"/>
      <c r="P850" s="249"/>
      <c r="Q850" s="249"/>
      <c r="R850" s="249"/>
      <c r="S850" s="249"/>
      <c r="T850" s="250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51" t="s">
        <v>153</v>
      </c>
      <c r="AU850" s="251" t="s">
        <v>151</v>
      </c>
      <c r="AV850" s="14" t="s">
        <v>151</v>
      </c>
      <c r="AW850" s="14" t="s">
        <v>31</v>
      </c>
      <c r="AX850" s="14" t="s">
        <v>75</v>
      </c>
      <c r="AY850" s="251" t="s">
        <v>142</v>
      </c>
    </row>
    <row r="851" s="13" customFormat="1">
      <c r="A851" s="13"/>
      <c r="B851" s="230"/>
      <c r="C851" s="231"/>
      <c r="D851" s="232" t="s">
        <v>153</v>
      </c>
      <c r="E851" s="233" t="s">
        <v>1</v>
      </c>
      <c r="F851" s="234" t="s">
        <v>211</v>
      </c>
      <c r="G851" s="231"/>
      <c r="H851" s="233" t="s">
        <v>1</v>
      </c>
      <c r="I851" s="235"/>
      <c r="J851" s="231"/>
      <c r="K851" s="231"/>
      <c r="L851" s="236"/>
      <c r="M851" s="237"/>
      <c r="N851" s="238"/>
      <c r="O851" s="238"/>
      <c r="P851" s="238"/>
      <c r="Q851" s="238"/>
      <c r="R851" s="238"/>
      <c r="S851" s="238"/>
      <c r="T851" s="239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40" t="s">
        <v>153</v>
      </c>
      <c r="AU851" s="240" t="s">
        <v>151</v>
      </c>
      <c r="AV851" s="13" t="s">
        <v>83</v>
      </c>
      <c r="AW851" s="13" t="s">
        <v>31</v>
      </c>
      <c r="AX851" s="13" t="s">
        <v>75</v>
      </c>
      <c r="AY851" s="240" t="s">
        <v>142</v>
      </c>
    </row>
    <row r="852" s="14" customFormat="1">
      <c r="A852" s="14"/>
      <c r="B852" s="241"/>
      <c r="C852" s="242"/>
      <c r="D852" s="232" t="s">
        <v>153</v>
      </c>
      <c r="E852" s="243" t="s">
        <v>1</v>
      </c>
      <c r="F852" s="244" t="s">
        <v>1029</v>
      </c>
      <c r="G852" s="242"/>
      <c r="H852" s="245">
        <v>4</v>
      </c>
      <c r="I852" s="246"/>
      <c r="J852" s="242"/>
      <c r="K852" s="242"/>
      <c r="L852" s="247"/>
      <c r="M852" s="248"/>
      <c r="N852" s="249"/>
      <c r="O852" s="249"/>
      <c r="P852" s="249"/>
      <c r="Q852" s="249"/>
      <c r="R852" s="249"/>
      <c r="S852" s="249"/>
      <c r="T852" s="250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51" t="s">
        <v>153</v>
      </c>
      <c r="AU852" s="251" t="s">
        <v>151</v>
      </c>
      <c r="AV852" s="14" t="s">
        <v>151</v>
      </c>
      <c r="AW852" s="14" t="s">
        <v>31</v>
      </c>
      <c r="AX852" s="14" t="s">
        <v>75</v>
      </c>
      <c r="AY852" s="251" t="s">
        <v>142</v>
      </c>
    </row>
    <row r="853" s="13" customFormat="1">
      <c r="A853" s="13"/>
      <c r="B853" s="230"/>
      <c r="C853" s="231"/>
      <c r="D853" s="232" t="s">
        <v>153</v>
      </c>
      <c r="E853" s="233" t="s">
        <v>1</v>
      </c>
      <c r="F853" s="234" t="s">
        <v>786</v>
      </c>
      <c r="G853" s="231"/>
      <c r="H853" s="233" t="s">
        <v>1</v>
      </c>
      <c r="I853" s="235"/>
      <c r="J853" s="231"/>
      <c r="K853" s="231"/>
      <c r="L853" s="236"/>
      <c r="M853" s="237"/>
      <c r="N853" s="238"/>
      <c r="O853" s="238"/>
      <c r="P853" s="238"/>
      <c r="Q853" s="238"/>
      <c r="R853" s="238"/>
      <c r="S853" s="238"/>
      <c r="T853" s="239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40" t="s">
        <v>153</v>
      </c>
      <c r="AU853" s="240" t="s">
        <v>151</v>
      </c>
      <c r="AV853" s="13" t="s">
        <v>83</v>
      </c>
      <c r="AW853" s="13" t="s">
        <v>31</v>
      </c>
      <c r="AX853" s="13" t="s">
        <v>75</v>
      </c>
      <c r="AY853" s="240" t="s">
        <v>142</v>
      </c>
    </row>
    <row r="854" s="14" customFormat="1">
      <c r="A854" s="14"/>
      <c r="B854" s="241"/>
      <c r="C854" s="242"/>
      <c r="D854" s="232" t="s">
        <v>153</v>
      </c>
      <c r="E854" s="243" t="s">
        <v>1</v>
      </c>
      <c r="F854" s="244" t="s">
        <v>83</v>
      </c>
      <c r="G854" s="242"/>
      <c r="H854" s="245">
        <v>1</v>
      </c>
      <c r="I854" s="246"/>
      <c r="J854" s="242"/>
      <c r="K854" s="242"/>
      <c r="L854" s="247"/>
      <c r="M854" s="248"/>
      <c r="N854" s="249"/>
      <c r="O854" s="249"/>
      <c r="P854" s="249"/>
      <c r="Q854" s="249"/>
      <c r="R854" s="249"/>
      <c r="S854" s="249"/>
      <c r="T854" s="250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51" t="s">
        <v>153</v>
      </c>
      <c r="AU854" s="251" t="s">
        <v>151</v>
      </c>
      <c r="AV854" s="14" t="s">
        <v>151</v>
      </c>
      <c r="AW854" s="14" t="s">
        <v>31</v>
      </c>
      <c r="AX854" s="14" t="s">
        <v>75</v>
      </c>
      <c r="AY854" s="251" t="s">
        <v>142</v>
      </c>
    </row>
    <row r="855" s="15" customFormat="1">
      <c r="A855" s="15"/>
      <c r="B855" s="252"/>
      <c r="C855" s="253"/>
      <c r="D855" s="232" t="s">
        <v>153</v>
      </c>
      <c r="E855" s="254" t="s">
        <v>1</v>
      </c>
      <c r="F855" s="255" t="s">
        <v>166</v>
      </c>
      <c r="G855" s="253"/>
      <c r="H855" s="256">
        <v>566</v>
      </c>
      <c r="I855" s="257"/>
      <c r="J855" s="253"/>
      <c r="K855" s="253"/>
      <c r="L855" s="258"/>
      <c r="M855" s="259"/>
      <c r="N855" s="260"/>
      <c r="O855" s="260"/>
      <c r="P855" s="260"/>
      <c r="Q855" s="260"/>
      <c r="R855" s="260"/>
      <c r="S855" s="260"/>
      <c r="T855" s="261"/>
      <c r="U855" s="15"/>
      <c r="V855" s="15"/>
      <c r="W855" s="15"/>
      <c r="X855" s="15"/>
      <c r="Y855" s="15"/>
      <c r="Z855" s="15"/>
      <c r="AA855" s="15"/>
      <c r="AB855" s="15"/>
      <c r="AC855" s="15"/>
      <c r="AD855" s="15"/>
      <c r="AE855" s="15"/>
      <c r="AT855" s="262" t="s">
        <v>153</v>
      </c>
      <c r="AU855" s="262" t="s">
        <v>151</v>
      </c>
      <c r="AV855" s="15" t="s">
        <v>150</v>
      </c>
      <c r="AW855" s="15" t="s">
        <v>31</v>
      </c>
      <c r="AX855" s="15" t="s">
        <v>83</v>
      </c>
      <c r="AY855" s="262" t="s">
        <v>142</v>
      </c>
    </row>
    <row r="856" s="2" customFormat="1" ht="16.5" customHeight="1">
      <c r="A856" s="38"/>
      <c r="B856" s="39"/>
      <c r="C856" s="267" t="s">
        <v>1030</v>
      </c>
      <c r="D856" s="267" t="s">
        <v>225</v>
      </c>
      <c r="E856" s="268" t="s">
        <v>1031</v>
      </c>
      <c r="F856" s="269" t="s">
        <v>1032</v>
      </c>
      <c r="G856" s="270" t="s">
        <v>189</v>
      </c>
      <c r="H856" s="271">
        <v>91</v>
      </c>
      <c r="I856" s="272"/>
      <c r="J856" s="271">
        <f>ROUND(I856*H856,2)</f>
        <v>0</v>
      </c>
      <c r="K856" s="269" t="s">
        <v>1</v>
      </c>
      <c r="L856" s="273"/>
      <c r="M856" s="274" t="s">
        <v>1</v>
      </c>
      <c r="N856" s="275" t="s">
        <v>41</v>
      </c>
      <c r="O856" s="91"/>
      <c r="P856" s="226">
        <f>O856*H856</f>
        <v>0</v>
      </c>
      <c r="Q856" s="226">
        <v>0.00010000000000000001</v>
      </c>
      <c r="R856" s="226">
        <f>Q856*H856</f>
        <v>0.0091000000000000004</v>
      </c>
      <c r="S856" s="226">
        <v>0</v>
      </c>
      <c r="T856" s="227">
        <f>S856*H856</f>
        <v>0</v>
      </c>
      <c r="U856" s="38"/>
      <c r="V856" s="38"/>
      <c r="W856" s="38"/>
      <c r="X856" s="38"/>
      <c r="Y856" s="38"/>
      <c r="Z856" s="38"/>
      <c r="AA856" s="38"/>
      <c r="AB856" s="38"/>
      <c r="AC856" s="38"/>
      <c r="AD856" s="38"/>
      <c r="AE856" s="38"/>
      <c r="AR856" s="228" t="s">
        <v>306</v>
      </c>
      <c r="AT856" s="228" t="s">
        <v>225</v>
      </c>
      <c r="AU856" s="228" t="s">
        <v>151</v>
      </c>
      <c r="AY856" s="17" t="s">
        <v>142</v>
      </c>
      <c r="BE856" s="229">
        <f>IF(N856="základní",J856,0)</f>
        <v>0</v>
      </c>
      <c r="BF856" s="229">
        <f>IF(N856="snížená",J856,0)</f>
        <v>0</v>
      </c>
      <c r="BG856" s="229">
        <f>IF(N856="zákl. přenesená",J856,0)</f>
        <v>0</v>
      </c>
      <c r="BH856" s="229">
        <f>IF(N856="sníž. přenesená",J856,0)</f>
        <v>0</v>
      </c>
      <c r="BI856" s="229">
        <f>IF(N856="nulová",J856,0)</f>
        <v>0</v>
      </c>
      <c r="BJ856" s="17" t="s">
        <v>151</v>
      </c>
      <c r="BK856" s="229">
        <f>ROUND(I856*H856,2)</f>
        <v>0</v>
      </c>
      <c r="BL856" s="17" t="s">
        <v>210</v>
      </c>
      <c r="BM856" s="228" t="s">
        <v>1033</v>
      </c>
    </row>
    <row r="857" s="13" customFormat="1">
      <c r="A857" s="13"/>
      <c r="B857" s="230"/>
      <c r="C857" s="231"/>
      <c r="D857" s="232" t="s">
        <v>153</v>
      </c>
      <c r="E857" s="233" t="s">
        <v>1</v>
      </c>
      <c r="F857" s="234" t="s">
        <v>1020</v>
      </c>
      <c r="G857" s="231"/>
      <c r="H857" s="233" t="s">
        <v>1</v>
      </c>
      <c r="I857" s="235"/>
      <c r="J857" s="231"/>
      <c r="K857" s="231"/>
      <c r="L857" s="236"/>
      <c r="M857" s="237"/>
      <c r="N857" s="238"/>
      <c r="O857" s="238"/>
      <c r="P857" s="238"/>
      <c r="Q857" s="238"/>
      <c r="R857" s="238"/>
      <c r="S857" s="238"/>
      <c r="T857" s="239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40" t="s">
        <v>153</v>
      </c>
      <c r="AU857" s="240" t="s">
        <v>151</v>
      </c>
      <c r="AV857" s="13" t="s">
        <v>83</v>
      </c>
      <c r="AW857" s="13" t="s">
        <v>31</v>
      </c>
      <c r="AX857" s="13" t="s">
        <v>75</v>
      </c>
      <c r="AY857" s="240" t="s">
        <v>142</v>
      </c>
    </row>
    <row r="858" s="14" customFormat="1">
      <c r="A858" s="14"/>
      <c r="B858" s="241"/>
      <c r="C858" s="242"/>
      <c r="D858" s="232" t="s">
        <v>153</v>
      </c>
      <c r="E858" s="243" t="s">
        <v>1</v>
      </c>
      <c r="F858" s="244" t="s">
        <v>427</v>
      </c>
      <c r="G858" s="242"/>
      <c r="H858" s="245">
        <v>86</v>
      </c>
      <c r="I858" s="246"/>
      <c r="J858" s="242"/>
      <c r="K858" s="242"/>
      <c r="L858" s="247"/>
      <c r="M858" s="248"/>
      <c r="N858" s="249"/>
      <c r="O858" s="249"/>
      <c r="P858" s="249"/>
      <c r="Q858" s="249"/>
      <c r="R858" s="249"/>
      <c r="S858" s="249"/>
      <c r="T858" s="250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51" t="s">
        <v>153</v>
      </c>
      <c r="AU858" s="251" t="s">
        <v>151</v>
      </c>
      <c r="AV858" s="14" t="s">
        <v>151</v>
      </c>
      <c r="AW858" s="14" t="s">
        <v>31</v>
      </c>
      <c r="AX858" s="14" t="s">
        <v>75</v>
      </c>
      <c r="AY858" s="251" t="s">
        <v>142</v>
      </c>
    </row>
    <row r="859" s="13" customFormat="1">
      <c r="A859" s="13"/>
      <c r="B859" s="230"/>
      <c r="C859" s="231"/>
      <c r="D859" s="232" t="s">
        <v>153</v>
      </c>
      <c r="E859" s="233" t="s">
        <v>1</v>
      </c>
      <c r="F859" s="234" t="s">
        <v>211</v>
      </c>
      <c r="G859" s="231"/>
      <c r="H859" s="233" t="s">
        <v>1</v>
      </c>
      <c r="I859" s="235"/>
      <c r="J859" s="231"/>
      <c r="K859" s="231"/>
      <c r="L859" s="236"/>
      <c r="M859" s="237"/>
      <c r="N859" s="238"/>
      <c r="O859" s="238"/>
      <c r="P859" s="238"/>
      <c r="Q859" s="238"/>
      <c r="R859" s="238"/>
      <c r="S859" s="238"/>
      <c r="T859" s="239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40" t="s">
        <v>153</v>
      </c>
      <c r="AU859" s="240" t="s">
        <v>151</v>
      </c>
      <c r="AV859" s="13" t="s">
        <v>83</v>
      </c>
      <c r="AW859" s="13" t="s">
        <v>31</v>
      </c>
      <c r="AX859" s="13" t="s">
        <v>75</v>
      </c>
      <c r="AY859" s="240" t="s">
        <v>142</v>
      </c>
    </row>
    <row r="860" s="14" customFormat="1">
      <c r="A860" s="14"/>
      <c r="B860" s="241"/>
      <c r="C860" s="242"/>
      <c r="D860" s="232" t="s">
        <v>153</v>
      </c>
      <c r="E860" s="243" t="s">
        <v>1</v>
      </c>
      <c r="F860" s="244" t="s">
        <v>1029</v>
      </c>
      <c r="G860" s="242"/>
      <c r="H860" s="245">
        <v>4</v>
      </c>
      <c r="I860" s="246"/>
      <c r="J860" s="242"/>
      <c r="K860" s="242"/>
      <c r="L860" s="247"/>
      <c r="M860" s="248"/>
      <c r="N860" s="249"/>
      <c r="O860" s="249"/>
      <c r="P860" s="249"/>
      <c r="Q860" s="249"/>
      <c r="R860" s="249"/>
      <c r="S860" s="249"/>
      <c r="T860" s="250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51" t="s">
        <v>153</v>
      </c>
      <c r="AU860" s="251" t="s">
        <v>151</v>
      </c>
      <c r="AV860" s="14" t="s">
        <v>151</v>
      </c>
      <c r="AW860" s="14" t="s">
        <v>31</v>
      </c>
      <c r="AX860" s="14" t="s">
        <v>75</v>
      </c>
      <c r="AY860" s="251" t="s">
        <v>142</v>
      </c>
    </row>
    <row r="861" s="13" customFormat="1">
      <c r="A861" s="13"/>
      <c r="B861" s="230"/>
      <c r="C861" s="231"/>
      <c r="D861" s="232" t="s">
        <v>153</v>
      </c>
      <c r="E861" s="233" t="s">
        <v>1</v>
      </c>
      <c r="F861" s="234" t="s">
        <v>786</v>
      </c>
      <c r="G861" s="231"/>
      <c r="H861" s="233" t="s">
        <v>1</v>
      </c>
      <c r="I861" s="235"/>
      <c r="J861" s="231"/>
      <c r="K861" s="231"/>
      <c r="L861" s="236"/>
      <c r="M861" s="237"/>
      <c r="N861" s="238"/>
      <c r="O861" s="238"/>
      <c r="P861" s="238"/>
      <c r="Q861" s="238"/>
      <c r="R861" s="238"/>
      <c r="S861" s="238"/>
      <c r="T861" s="239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40" t="s">
        <v>153</v>
      </c>
      <c r="AU861" s="240" t="s">
        <v>151</v>
      </c>
      <c r="AV861" s="13" t="s">
        <v>83</v>
      </c>
      <c r="AW861" s="13" t="s">
        <v>31</v>
      </c>
      <c r="AX861" s="13" t="s">
        <v>75</v>
      </c>
      <c r="AY861" s="240" t="s">
        <v>142</v>
      </c>
    </row>
    <row r="862" s="14" customFormat="1">
      <c r="A862" s="14"/>
      <c r="B862" s="241"/>
      <c r="C862" s="242"/>
      <c r="D862" s="232" t="s">
        <v>153</v>
      </c>
      <c r="E862" s="243" t="s">
        <v>1</v>
      </c>
      <c r="F862" s="244" t="s">
        <v>83</v>
      </c>
      <c r="G862" s="242"/>
      <c r="H862" s="245">
        <v>1</v>
      </c>
      <c r="I862" s="246"/>
      <c r="J862" s="242"/>
      <c r="K862" s="242"/>
      <c r="L862" s="247"/>
      <c r="M862" s="248"/>
      <c r="N862" s="249"/>
      <c r="O862" s="249"/>
      <c r="P862" s="249"/>
      <c r="Q862" s="249"/>
      <c r="R862" s="249"/>
      <c r="S862" s="249"/>
      <c r="T862" s="250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51" t="s">
        <v>153</v>
      </c>
      <c r="AU862" s="251" t="s">
        <v>151</v>
      </c>
      <c r="AV862" s="14" t="s">
        <v>151</v>
      </c>
      <c r="AW862" s="14" t="s">
        <v>31</v>
      </c>
      <c r="AX862" s="14" t="s">
        <v>75</v>
      </c>
      <c r="AY862" s="251" t="s">
        <v>142</v>
      </c>
    </row>
    <row r="863" s="15" customFormat="1">
      <c r="A863" s="15"/>
      <c r="B863" s="252"/>
      <c r="C863" s="253"/>
      <c r="D863" s="232" t="s">
        <v>153</v>
      </c>
      <c r="E863" s="254" t="s">
        <v>1</v>
      </c>
      <c r="F863" s="255" t="s">
        <v>166</v>
      </c>
      <c r="G863" s="253"/>
      <c r="H863" s="256">
        <v>91</v>
      </c>
      <c r="I863" s="257"/>
      <c r="J863" s="253"/>
      <c r="K863" s="253"/>
      <c r="L863" s="258"/>
      <c r="M863" s="259"/>
      <c r="N863" s="260"/>
      <c r="O863" s="260"/>
      <c r="P863" s="260"/>
      <c r="Q863" s="260"/>
      <c r="R863" s="260"/>
      <c r="S863" s="260"/>
      <c r="T863" s="261"/>
      <c r="U863" s="15"/>
      <c r="V863" s="15"/>
      <c r="W863" s="15"/>
      <c r="X863" s="15"/>
      <c r="Y863" s="15"/>
      <c r="Z863" s="15"/>
      <c r="AA863" s="15"/>
      <c r="AB863" s="15"/>
      <c r="AC863" s="15"/>
      <c r="AD863" s="15"/>
      <c r="AE863" s="15"/>
      <c r="AT863" s="262" t="s">
        <v>153</v>
      </c>
      <c r="AU863" s="262" t="s">
        <v>151</v>
      </c>
      <c r="AV863" s="15" t="s">
        <v>150</v>
      </c>
      <c r="AW863" s="15" t="s">
        <v>31</v>
      </c>
      <c r="AX863" s="15" t="s">
        <v>83</v>
      </c>
      <c r="AY863" s="262" t="s">
        <v>142</v>
      </c>
    </row>
    <row r="864" s="2" customFormat="1" ht="16.5" customHeight="1">
      <c r="A864" s="38"/>
      <c r="B864" s="39"/>
      <c r="C864" s="267" t="s">
        <v>1034</v>
      </c>
      <c r="D864" s="267" t="s">
        <v>225</v>
      </c>
      <c r="E864" s="268" t="s">
        <v>1035</v>
      </c>
      <c r="F864" s="269" t="s">
        <v>1036</v>
      </c>
      <c r="G864" s="270" t="s">
        <v>189</v>
      </c>
      <c r="H864" s="271">
        <v>475</v>
      </c>
      <c r="I864" s="272"/>
      <c r="J864" s="271">
        <f>ROUND(I864*H864,2)</f>
        <v>0</v>
      </c>
      <c r="K864" s="269" t="s">
        <v>1</v>
      </c>
      <c r="L864" s="273"/>
      <c r="M864" s="274" t="s">
        <v>1</v>
      </c>
      <c r="N864" s="275" t="s">
        <v>41</v>
      </c>
      <c r="O864" s="91"/>
      <c r="P864" s="226">
        <f>O864*H864</f>
        <v>0</v>
      </c>
      <c r="Q864" s="226">
        <v>0.00010000000000000001</v>
      </c>
      <c r="R864" s="226">
        <f>Q864*H864</f>
        <v>0.047500000000000001</v>
      </c>
      <c r="S864" s="226">
        <v>0</v>
      </c>
      <c r="T864" s="227">
        <f>S864*H864</f>
        <v>0</v>
      </c>
      <c r="U864" s="38"/>
      <c r="V864" s="38"/>
      <c r="W864" s="38"/>
      <c r="X864" s="38"/>
      <c r="Y864" s="38"/>
      <c r="Z864" s="38"/>
      <c r="AA864" s="38"/>
      <c r="AB864" s="38"/>
      <c r="AC864" s="38"/>
      <c r="AD864" s="38"/>
      <c r="AE864" s="38"/>
      <c r="AR864" s="228" t="s">
        <v>306</v>
      </c>
      <c r="AT864" s="228" t="s">
        <v>225</v>
      </c>
      <c r="AU864" s="228" t="s">
        <v>151</v>
      </c>
      <c r="AY864" s="17" t="s">
        <v>142</v>
      </c>
      <c r="BE864" s="229">
        <f>IF(N864="základní",J864,0)</f>
        <v>0</v>
      </c>
      <c r="BF864" s="229">
        <f>IF(N864="snížená",J864,0)</f>
        <v>0</v>
      </c>
      <c r="BG864" s="229">
        <f>IF(N864="zákl. přenesená",J864,0)</f>
        <v>0</v>
      </c>
      <c r="BH864" s="229">
        <f>IF(N864="sníž. přenesená",J864,0)</f>
        <v>0</v>
      </c>
      <c r="BI864" s="229">
        <f>IF(N864="nulová",J864,0)</f>
        <v>0</v>
      </c>
      <c r="BJ864" s="17" t="s">
        <v>151</v>
      </c>
      <c r="BK864" s="229">
        <f>ROUND(I864*H864,2)</f>
        <v>0</v>
      </c>
      <c r="BL864" s="17" t="s">
        <v>210</v>
      </c>
      <c r="BM864" s="228" t="s">
        <v>1037</v>
      </c>
    </row>
    <row r="865" s="13" customFormat="1">
      <c r="A865" s="13"/>
      <c r="B865" s="230"/>
      <c r="C865" s="231"/>
      <c r="D865" s="232" t="s">
        <v>153</v>
      </c>
      <c r="E865" s="233" t="s">
        <v>1</v>
      </c>
      <c r="F865" s="234" t="s">
        <v>726</v>
      </c>
      <c r="G865" s="231"/>
      <c r="H865" s="233" t="s">
        <v>1</v>
      </c>
      <c r="I865" s="235"/>
      <c r="J865" s="231"/>
      <c r="K865" s="231"/>
      <c r="L865" s="236"/>
      <c r="M865" s="237"/>
      <c r="N865" s="238"/>
      <c r="O865" s="238"/>
      <c r="P865" s="238"/>
      <c r="Q865" s="238"/>
      <c r="R865" s="238"/>
      <c r="S865" s="238"/>
      <c r="T865" s="239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40" t="s">
        <v>153</v>
      </c>
      <c r="AU865" s="240" t="s">
        <v>151</v>
      </c>
      <c r="AV865" s="13" t="s">
        <v>83</v>
      </c>
      <c r="AW865" s="13" t="s">
        <v>31</v>
      </c>
      <c r="AX865" s="13" t="s">
        <v>75</v>
      </c>
      <c r="AY865" s="240" t="s">
        <v>142</v>
      </c>
    </row>
    <row r="866" s="14" customFormat="1">
      <c r="A866" s="14"/>
      <c r="B866" s="241"/>
      <c r="C866" s="242"/>
      <c r="D866" s="232" t="s">
        <v>153</v>
      </c>
      <c r="E866" s="243" t="s">
        <v>1</v>
      </c>
      <c r="F866" s="244" t="s">
        <v>1021</v>
      </c>
      <c r="G866" s="242"/>
      <c r="H866" s="245">
        <v>50</v>
      </c>
      <c r="I866" s="246"/>
      <c r="J866" s="242"/>
      <c r="K866" s="242"/>
      <c r="L866" s="247"/>
      <c r="M866" s="248"/>
      <c r="N866" s="249"/>
      <c r="O866" s="249"/>
      <c r="P866" s="249"/>
      <c r="Q866" s="249"/>
      <c r="R866" s="249"/>
      <c r="S866" s="249"/>
      <c r="T866" s="250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51" t="s">
        <v>153</v>
      </c>
      <c r="AU866" s="251" t="s">
        <v>151</v>
      </c>
      <c r="AV866" s="14" t="s">
        <v>151</v>
      </c>
      <c r="AW866" s="14" t="s">
        <v>31</v>
      </c>
      <c r="AX866" s="14" t="s">
        <v>75</v>
      </c>
      <c r="AY866" s="251" t="s">
        <v>142</v>
      </c>
    </row>
    <row r="867" s="13" customFormat="1">
      <c r="A867" s="13"/>
      <c r="B867" s="230"/>
      <c r="C867" s="231"/>
      <c r="D867" s="232" t="s">
        <v>153</v>
      </c>
      <c r="E867" s="233" t="s">
        <v>1</v>
      </c>
      <c r="F867" s="234" t="s">
        <v>358</v>
      </c>
      <c r="G867" s="231"/>
      <c r="H867" s="233" t="s">
        <v>1</v>
      </c>
      <c r="I867" s="235"/>
      <c r="J867" s="231"/>
      <c r="K867" s="231"/>
      <c r="L867" s="236"/>
      <c r="M867" s="237"/>
      <c r="N867" s="238"/>
      <c r="O867" s="238"/>
      <c r="P867" s="238"/>
      <c r="Q867" s="238"/>
      <c r="R867" s="238"/>
      <c r="S867" s="238"/>
      <c r="T867" s="239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40" t="s">
        <v>153</v>
      </c>
      <c r="AU867" s="240" t="s">
        <v>151</v>
      </c>
      <c r="AV867" s="13" t="s">
        <v>83</v>
      </c>
      <c r="AW867" s="13" t="s">
        <v>31</v>
      </c>
      <c r="AX867" s="13" t="s">
        <v>75</v>
      </c>
      <c r="AY867" s="240" t="s">
        <v>142</v>
      </c>
    </row>
    <row r="868" s="14" customFormat="1">
      <c r="A868" s="14"/>
      <c r="B868" s="241"/>
      <c r="C868" s="242"/>
      <c r="D868" s="232" t="s">
        <v>153</v>
      </c>
      <c r="E868" s="243" t="s">
        <v>1</v>
      </c>
      <c r="F868" s="244" t="s">
        <v>1022</v>
      </c>
      <c r="G868" s="242"/>
      <c r="H868" s="245">
        <v>32.299999999999997</v>
      </c>
      <c r="I868" s="246"/>
      <c r="J868" s="242"/>
      <c r="K868" s="242"/>
      <c r="L868" s="247"/>
      <c r="M868" s="248"/>
      <c r="N868" s="249"/>
      <c r="O868" s="249"/>
      <c r="P868" s="249"/>
      <c r="Q868" s="249"/>
      <c r="R868" s="249"/>
      <c r="S868" s="249"/>
      <c r="T868" s="250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51" t="s">
        <v>153</v>
      </c>
      <c r="AU868" s="251" t="s">
        <v>151</v>
      </c>
      <c r="AV868" s="14" t="s">
        <v>151</v>
      </c>
      <c r="AW868" s="14" t="s">
        <v>31</v>
      </c>
      <c r="AX868" s="14" t="s">
        <v>75</v>
      </c>
      <c r="AY868" s="251" t="s">
        <v>142</v>
      </c>
    </row>
    <row r="869" s="13" customFormat="1">
      <c r="A869" s="13"/>
      <c r="B869" s="230"/>
      <c r="C869" s="231"/>
      <c r="D869" s="232" t="s">
        <v>153</v>
      </c>
      <c r="E869" s="233" t="s">
        <v>1</v>
      </c>
      <c r="F869" s="234" t="s">
        <v>579</v>
      </c>
      <c r="G869" s="231"/>
      <c r="H869" s="233" t="s">
        <v>1</v>
      </c>
      <c r="I869" s="235"/>
      <c r="J869" s="231"/>
      <c r="K869" s="231"/>
      <c r="L869" s="236"/>
      <c r="M869" s="237"/>
      <c r="N869" s="238"/>
      <c r="O869" s="238"/>
      <c r="P869" s="238"/>
      <c r="Q869" s="238"/>
      <c r="R869" s="238"/>
      <c r="S869" s="238"/>
      <c r="T869" s="239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40" t="s">
        <v>153</v>
      </c>
      <c r="AU869" s="240" t="s">
        <v>151</v>
      </c>
      <c r="AV869" s="13" t="s">
        <v>83</v>
      </c>
      <c r="AW869" s="13" t="s">
        <v>31</v>
      </c>
      <c r="AX869" s="13" t="s">
        <v>75</v>
      </c>
      <c r="AY869" s="240" t="s">
        <v>142</v>
      </c>
    </row>
    <row r="870" s="14" customFormat="1">
      <c r="A870" s="14"/>
      <c r="B870" s="241"/>
      <c r="C870" s="242"/>
      <c r="D870" s="232" t="s">
        <v>153</v>
      </c>
      <c r="E870" s="243" t="s">
        <v>1</v>
      </c>
      <c r="F870" s="244" t="s">
        <v>1023</v>
      </c>
      <c r="G870" s="242"/>
      <c r="H870" s="245">
        <v>165</v>
      </c>
      <c r="I870" s="246"/>
      <c r="J870" s="242"/>
      <c r="K870" s="242"/>
      <c r="L870" s="247"/>
      <c r="M870" s="248"/>
      <c r="N870" s="249"/>
      <c r="O870" s="249"/>
      <c r="P870" s="249"/>
      <c r="Q870" s="249"/>
      <c r="R870" s="249"/>
      <c r="S870" s="249"/>
      <c r="T870" s="250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51" t="s">
        <v>153</v>
      </c>
      <c r="AU870" s="251" t="s">
        <v>151</v>
      </c>
      <c r="AV870" s="14" t="s">
        <v>151</v>
      </c>
      <c r="AW870" s="14" t="s">
        <v>31</v>
      </c>
      <c r="AX870" s="14" t="s">
        <v>75</v>
      </c>
      <c r="AY870" s="251" t="s">
        <v>142</v>
      </c>
    </row>
    <row r="871" s="13" customFormat="1">
      <c r="A871" s="13"/>
      <c r="B871" s="230"/>
      <c r="C871" s="231"/>
      <c r="D871" s="232" t="s">
        <v>153</v>
      </c>
      <c r="E871" s="233" t="s">
        <v>1</v>
      </c>
      <c r="F871" s="234" t="s">
        <v>360</v>
      </c>
      <c r="G871" s="231"/>
      <c r="H871" s="233" t="s">
        <v>1</v>
      </c>
      <c r="I871" s="235"/>
      <c r="J871" s="231"/>
      <c r="K871" s="231"/>
      <c r="L871" s="236"/>
      <c r="M871" s="237"/>
      <c r="N871" s="238"/>
      <c r="O871" s="238"/>
      <c r="P871" s="238"/>
      <c r="Q871" s="238"/>
      <c r="R871" s="238"/>
      <c r="S871" s="238"/>
      <c r="T871" s="239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40" t="s">
        <v>153</v>
      </c>
      <c r="AU871" s="240" t="s">
        <v>151</v>
      </c>
      <c r="AV871" s="13" t="s">
        <v>83</v>
      </c>
      <c r="AW871" s="13" t="s">
        <v>31</v>
      </c>
      <c r="AX871" s="13" t="s">
        <v>75</v>
      </c>
      <c r="AY871" s="240" t="s">
        <v>142</v>
      </c>
    </row>
    <row r="872" s="14" customFormat="1">
      <c r="A872" s="14"/>
      <c r="B872" s="241"/>
      <c r="C872" s="242"/>
      <c r="D872" s="232" t="s">
        <v>153</v>
      </c>
      <c r="E872" s="243" t="s">
        <v>1</v>
      </c>
      <c r="F872" s="244" t="s">
        <v>1024</v>
      </c>
      <c r="G872" s="242"/>
      <c r="H872" s="245">
        <v>107</v>
      </c>
      <c r="I872" s="246"/>
      <c r="J872" s="242"/>
      <c r="K872" s="242"/>
      <c r="L872" s="247"/>
      <c r="M872" s="248"/>
      <c r="N872" s="249"/>
      <c r="O872" s="249"/>
      <c r="P872" s="249"/>
      <c r="Q872" s="249"/>
      <c r="R872" s="249"/>
      <c r="S872" s="249"/>
      <c r="T872" s="250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51" t="s">
        <v>153</v>
      </c>
      <c r="AU872" s="251" t="s">
        <v>151</v>
      </c>
      <c r="AV872" s="14" t="s">
        <v>151</v>
      </c>
      <c r="AW872" s="14" t="s">
        <v>31</v>
      </c>
      <c r="AX872" s="14" t="s">
        <v>75</v>
      </c>
      <c r="AY872" s="251" t="s">
        <v>142</v>
      </c>
    </row>
    <row r="873" s="13" customFormat="1">
      <c r="A873" s="13"/>
      <c r="B873" s="230"/>
      <c r="C873" s="231"/>
      <c r="D873" s="232" t="s">
        <v>153</v>
      </c>
      <c r="E873" s="233" t="s">
        <v>1</v>
      </c>
      <c r="F873" s="234" t="s">
        <v>1025</v>
      </c>
      <c r="G873" s="231"/>
      <c r="H873" s="233" t="s">
        <v>1</v>
      </c>
      <c r="I873" s="235"/>
      <c r="J873" s="231"/>
      <c r="K873" s="231"/>
      <c r="L873" s="236"/>
      <c r="M873" s="237"/>
      <c r="N873" s="238"/>
      <c r="O873" s="238"/>
      <c r="P873" s="238"/>
      <c r="Q873" s="238"/>
      <c r="R873" s="238"/>
      <c r="S873" s="238"/>
      <c r="T873" s="239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40" t="s">
        <v>153</v>
      </c>
      <c r="AU873" s="240" t="s">
        <v>151</v>
      </c>
      <c r="AV873" s="13" t="s">
        <v>83</v>
      </c>
      <c r="AW873" s="13" t="s">
        <v>31</v>
      </c>
      <c r="AX873" s="13" t="s">
        <v>75</v>
      </c>
      <c r="AY873" s="240" t="s">
        <v>142</v>
      </c>
    </row>
    <row r="874" s="14" customFormat="1">
      <c r="A874" s="14"/>
      <c r="B874" s="241"/>
      <c r="C874" s="242"/>
      <c r="D874" s="232" t="s">
        <v>153</v>
      </c>
      <c r="E874" s="243" t="s">
        <v>1</v>
      </c>
      <c r="F874" s="244" t="s">
        <v>1026</v>
      </c>
      <c r="G874" s="242"/>
      <c r="H874" s="245">
        <v>48</v>
      </c>
      <c r="I874" s="246"/>
      <c r="J874" s="242"/>
      <c r="K874" s="242"/>
      <c r="L874" s="247"/>
      <c r="M874" s="248"/>
      <c r="N874" s="249"/>
      <c r="O874" s="249"/>
      <c r="P874" s="249"/>
      <c r="Q874" s="249"/>
      <c r="R874" s="249"/>
      <c r="S874" s="249"/>
      <c r="T874" s="250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51" t="s">
        <v>153</v>
      </c>
      <c r="AU874" s="251" t="s">
        <v>151</v>
      </c>
      <c r="AV874" s="14" t="s">
        <v>151</v>
      </c>
      <c r="AW874" s="14" t="s">
        <v>31</v>
      </c>
      <c r="AX874" s="14" t="s">
        <v>75</v>
      </c>
      <c r="AY874" s="251" t="s">
        <v>142</v>
      </c>
    </row>
    <row r="875" s="14" customFormat="1">
      <c r="A875" s="14"/>
      <c r="B875" s="241"/>
      <c r="C875" s="242"/>
      <c r="D875" s="232" t="s">
        <v>153</v>
      </c>
      <c r="E875" s="243" t="s">
        <v>1</v>
      </c>
      <c r="F875" s="244" t="s">
        <v>210</v>
      </c>
      <c r="G875" s="242"/>
      <c r="H875" s="245">
        <v>16</v>
      </c>
      <c r="I875" s="246"/>
      <c r="J875" s="242"/>
      <c r="K875" s="242"/>
      <c r="L875" s="247"/>
      <c r="M875" s="248"/>
      <c r="N875" s="249"/>
      <c r="O875" s="249"/>
      <c r="P875" s="249"/>
      <c r="Q875" s="249"/>
      <c r="R875" s="249"/>
      <c r="S875" s="249"/>
      <c r="T875" s="250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51" t="s">
        <v>153</v>
      </c>
      <c r="AU875" s="251" t="s">
        <v>151</v>
      </c>
      <c r="AV875" s="14" t="s">
        <v>151</v>
      </c>
      <c r="AW875" s="14" t="s">
        <v>31</v>
      </c>
      <c r="AX875" s="14" t="s">
        <v>75</v>
      </c>
      <c r="AY875" s="251" t="s">
        <v>142</v>
      </c>
    </row>
    <row r="876" s="14" customFormat="1">
      <c r="A876" s="14"/>
      <c r="B876" s="241"/>
      <c r="C876" s="242"/>
      <c r="D876" s="232" t="s">
        <v>153</v>
      </c>
      <c r="E876" s="243" t="s">
        <v>1</v>
      </c>
      <c r="F876" s="244" t="s">
        <v>311</v>
      </c>
      <c r="G876" s="242"/>
      <c r="H876" s="245">
        <v>26</v>
      </c>
      <c r="I876" s="246"/>
      <c r="J876" s="242"/>
      <c r="K876" s="242"/>
      <c r="L876" s="247"/>
      <c r="M876" s="248"/>
      <c r="N876" s="249"/>
      <c r="O876" s="249"/>
      <c r="P876" s="249"/>
      <c r="Q876" s="249"/>
      <c r="R876" s="249"/>
      <c r="S876" s="249"/>
      <c r="T876" s="250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51" t="s">
        <v>153</v>
      </c>
      <c r="AU876" s="251" t="s">
        <v>151</v>
      </c>
      <c r="AV876" s="14" t="s">
        <v>151</v>
      </c>
      <c r="AW876" s="14" t="s">
        <v>31</v>
      </c>
      <c r="AX876" s="14" t="s">
        <v>75</v>
      </c>
      <c r="AY876" s="251" t="s">
        <v>142</v>
      </c>
    </row>
    <row r="877" s="14" customFormat="1">
      <c r="A877" s="14"/>
      <c r="B877" s="241"/>
      <c r="C877" s="242"/>
      <c r="D877" s="232" t="s">
        <v>153</v>
      </c>
      <c r="E877" s="243" t="s">
        <v>1</v>
      </c>
      <c r="F877" s="244" t="s">
        <v>1027</v>
      </c>
      <c r="G877" s="242"/>
      <c r="H877" s="245">
        <v>2.2000000000000002</v>
      </c>
      <c r="I877" s="246"/>
      <c r="J877" s="242"/>
      <c r="K877" s="242"/>
      <c r="L877" s="247"/>
      <c r="M877" s="248"/>
      <c r="N877" s="249"/>
      <c r="O877" s="249"/>
      <c r="P877" s="249"/>
      <c r="Q877" s="249"/>
      <c r="R877" s="249"/>
      <c r="S877" s="249"/>
      <c r="T877" s="250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51" t="s">
        <v>153</v>
      </c>
      <c r="AU877" s="251" t="s">
        <v>151</v>
      </c>
      <c r="AV877" s="14" t="s">
        <v>151</v>
      </c>
      <c r="AW877" s="14" t="s">
        <v>31</v>
      </c>
      <c r="AX877" s="14" t="s">
        <v>75</v>
      </c>
      <c r="AY877" s="251" t="s">
        <v>142</v>
      </c>
    </row>
    <row r="878" s="13" customFormat="1">
      <c r="A878" s="13"/>
      <c r="B878" s="230"/>
      <c r="C878" s="231"/>
      <c r="D878" s="232" t="s">
        <v>153</v>
      </c>
      <c r="E878" s="233" t="s">
        <v>1</v>
      </c>
      <c r="F878" s="234" t="s">
        <v>783</v>
      </c>
      <c r="G878" s="231"/>
      <c r="H878" s="233" t="s">
        <v>1</v>
      </c>
      <c r="I878" s="235"/>
      <c r="J878" s="231"/>
      <c r="K878" s="231"/>
      <c r="L878" s="236"/>
      <c r="M878" s="237"/>
      <c r="N878" s="238"/>
      <c r="O878" s="238"/>
      <c r="P878" s="238"/>
      <c r="Q878" s="238"/>
      <c r="R878" s="238"/>
      <c r="S878" s="238"/>
      <c r="T878" s="239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40" t="s">
        <v>153</v>
      </c>
      <c r="AU878" s="240" t="s">
        <v>151</v>
      </c>
      <c r="AV878" s="13" t="s">
        <v>83</v>
      </c>
      <c r="AW878" s="13" t="s">
        <v>31</v>
      </c>
      <c r="AX878" s="13" t="s">
        <v>75</v>
      </c>
      <c r="AY878" s="240" t="s">
        <v>142</v>
      </c>
    </row>
    <row r="879" s="14" customFormat="1">
      <c r="A879" s="14"/>
      <c r="B879" s="241"/>
      <c r="C879" s="242"/>
      <c r="D879" s="232" t="s">
        <v>153</v>
      </c>
      <c r="E879" s="243" t="s">
        <v>1</v>
      </c>
      <c r="F879" s="244" t="s">
        <v>1028</v>
      </c>
      <c r="G879" s="242"/>
      <c r="H879" s="245">
        <v>28.5</v>
      </c>
      <c r="I879" s="246"/>
      <c r="J879" s="242"/>
      <c r="K879" s="242"/>
      <c r="L879" s="247"/>
      <c r="M879" s="248"/>
      <c r="N879" s="249"/>
      <c r="O879" s="249"/>
      <c r="P879" s="249"/>
      <c r="Q879" s="249"/>
      <c r="R879" s="249"/>
      <c r="S879" s="249"/>
      <c r="T879" s="250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51" t="s">
        <v>153</v>
      </c>
      <c r="AU879" s="251" t="s">
        <v>151</v>
      </c>
      <c r="AV879" s="14" t="s">
        <v>151</v>
      </c>
      <c r="AW879" s="14" t="s">
        <v>31</v>
      </c>
      <c r="AX879" s="14" t="s">
        <v>75</v>
      </c>
      <c r="AY879" s="251" t="s">
        <v>142</v>
      </c>
    </row>
    <row r="880" s="15" customFormat="1">
      <c r="A880" s="15"/>
      <c r="B880" s="252"/>
      <c r="C880" s="253"/>
      <c r="D880" s="232" t="s">
        <v>153</v>
      </c>
      <c r="E880" s="254" t="s">
        <v>1</v>
      </c>
      <c r="F880" s="255" t="s">
        <v>166</v>
      </c>
      <c r="G880" s="253"/>
      <c r="H880" s="256">
        <v>475</v>
      </c>
      <c r="I880" s="257"/>
      <c r="J880" s="253"/>
      <c r="K880" s="253"/>
      <c r="L880" s="258"/>
      <c r="M880" s="259"/>
      <c r="N880" s="260"/>
      <c r="O880" s="260"/>
      <c r="P880" s="260"/>
      <c r="Q880" s="260"/>
      <c r="R880" s="260"/>
      <c r="S880" s="260"/>
      <c r="T880" s="261"/>
      <c r="U880" s="15"/>
      <c r="V880" s="15"/>
      <c r="W880" s="15"/>
      <c r="X880" s="15"/>
      <c r="Y880" s="15"/>
      <c r="Z880" s="15"/>
      <c r="AA880" s="15"/>
      <c r="AB880" s="15"/>
      <c r="AC880" s="15"/>
      <c r="AD880" s="15"/>
      <c r="AE880" s="15"/>
      <c r="AT880" s="262" t="s">
        <v>153</v>
      </c>
      <c r="AU880" s="262" t="s">
        <v>151</v>
      </c>
      <c r="AV880" s="15" t="s">
        <v>150</v>
      </c>
      <c r="AW880" s="15" t="s">
        <v>31</v>
      </c>
      <c r="AX880" s="15" t="s">
        <v>83</v>
      </c>
      <c r="AY880" s="262" t="s">
        <v>142</v>
      </c>
    </row>
    <row r="881" s="2" customFormat="1" ht="24.15" customHeight="1">
      <c r="A881" s="38"/>
      <c r="B881" s="39"/>
      <c r="C881" s="218" t="s">
        <v>1038</v>
      </c>
      <c r="D881" s="218" t="s">
        <v>145</v>
      </c>
      <c r="E881" s="219" t="s">
        <v>1039</v>
      </c>
      <c r="F881" s="220" t="s">
        <v>1040</v>
      </c>
      <c r="G881" s="221" t="s">
        <v>303</v>
      </c>
      <c r="H881" s="222">
        <v>13</v>
      </c>
      <c r="I881" s="223"/>
      <c r="J881" s="222">
        <f>ROUND(I881*H881,2)</f>
        <v>0</v>
      </c>
      <c r="K881" s="220" t="s">
        <v>149</v>
      </c>
      <c r="L881" s="44"/>
      <c r="M881" s="224" t="s">
        <v>1</v>
      </c>
      <c r="N881" s="225" t="s">
        <v>41</v>
      </c>
      <c r="O881" s="91"/>
      <c r="P881" s="226">
        <f>O881*H881</f>
        <v>0</v>
      </c>
      <c r="Q881" s="226">
        <v>0</v>
      </c>
      <c r="R881" s="226">
        <f>Q881*H881</f>
        <v>0</v>
      </c>
      <c r="S881" s="226">
        <v>0</v>
      </c>
      <c r="T881" s="227">
        <f>S881*H881</f>
        <v>0</v>
      </c>
      <c r="U881" s="38"/>
      <c r="V881" s="38"/>
      <c r="W881" s="38"/>
      <c r="X881" s="38"/>
      <c r="Y881" s="38"/>
      <c r="Z881" s="38"/>
      <c r="AA881" s="38"/>
      <c r="AB881" s="38"/>
      <c r="AC881" s="38"/>
      <c r="AD881" s="38"/>
      <c r="AE881" s="38"/>
      <c r="AR881" s="228" t="s">
        <v>210</v>
      </c>
      <c r="AT881" s="228" t="s">
        <v>145</v>
      </c>
      <c r="AU881" s="228" t="s">
        <v>151</v>
      </c>
      <c r="AY881" s="17" t="s">
        <v>142</v>
      </c>
      <c r="BE881" s="229">
        <f>IF(N881="základní",J881,0)</f>
        <v>0</v>
      </c>
      <c r="BF881" s="229">
        <f>IF(N881="snížená",J881,0)</f>
        <v>0</v>
      </c>
      <c r="BG881" s="229">
        <f>IF(N881="zákl. přenesená",J881,0)</f>
        <v>0</v>
      </c>
      <c r="BH881" s="229">
        <f>IF(N881="sníž. přenesená",J881,0)</f>
        <v>0</v>
      </c>
      <c r="BI881" s="229">
        <f>IF(N881="nulová",J881,0)</f>
        <v>0</v>
      </c>
      <c r="BJ881" s="17" t="s">
        <v>151</v>
      </c>
      <c r="BK881" s="229">
        <f>ROUND(I881*H881,2)</f>
        <v>0</v>
      </c>
      <c r="BL881" s="17" t="s">
        <v>210</v>
      </c>
      <c r="BM881" s="228" t="s">
        <v>1041</v>
      </c>
    </row>
    <row r="882" s="13" customFormat="1">
      <c r="A882" s="13"/>
      <c r="B882" s="230"/>
      <c r="C882" s="231"/>
      <c r="D882" s="232" t="s">
        <v>153</v>
      </c>
      <c r="E882" s="233" t="s">
        <v>1</v>
      </c>
      <c r="F882" s="234" t="s">
        <v>1042</v>
      </c>
      <c r="G882" s="231"/>
      <c r="H882" s="233" t="s">
        <v>1</v>
      </c>
      <c r="I882" s="235"/>
      <c r="J882" s="231"/>
      <c r="K882" s="231"/>
      <c r="L882" s="236"/>
      <c r="M882" s="237"/>
      <c r="N882" s="238"/>
      <c r="O882" s="238"/>
      <c r="P882" s="238"/>
      <c r="Q882" s="238"/>
      <c r="R882" s="238"/>
      <c r="S882" s="238"/>
      <c r="T882" s="239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40" t="s">
        <v>153</v>
      </c>
      <c r="AU882" s="240" t="s">
        <v>151</v>
      </c>
      <c r="AV882" s="13" t="s">
        <v>83</v>
      </c>
      <c r="AW882" s="13" t="s">
        <v>31</v>
      </c>
      <c r="AX882" s="13" t="s">
        <v>75</v>
      </c>
      <c r="AY882" s="240" t="s">
        <v>142</v>
      </c>
    </row>
    <row r="883" s="14" customFormat="1">
      <c r="A883" s="14"/>
      <c r="B883" s="241"/>
      <c r="C883" s="242"/>
      <c r="D883" s="232" t="s">
        <v>153</v>
      </c>
      <c r="E883" s="243" t="s">
        <v>1</v>
      </c>
      <c r="F883" s="244" t="s">
        <v>245</v>
      </c>
      <c r="G883" s="242"/>
      <c r="H883" s="245">
        <v>13</v>
      </c>
      <c r="I883" s="246"/>
      <c r="J883" s="242"/>
      <c r="K883" s="242"/>
      <c r="L883" s="247"/>
      <c r="M883" s="248"/>
      <c r="N883" s="249"/>
      <c r="O883" s="249"/>
      <c r="P883" s="249"/>
      <c r="Q883" s="249"/>
      <c r="R883" s="249"/>
      <c r="S883" s="249"/>
      <c r="T883" s="250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51" t="s">
        <v>153</v>
      </c>
      <c r="AU883" s="251" t="s">
        <v>151</v>
      </c>
      <c r="AV883" s="14" t="s">
        <v>151</v>
      </c>
      <c r="AW883" s="14" t="s">
        <v>31</v>
      </c>
      <c r="AX883" s="14" t="s">
        <v>83</v>
      </c>
      <c r="AY883" s="251" t="s">
        <v>142</v>
      </c>
    </row>
    <row r="884" s="2" customFormat="1" ht="21.75" customHeight="1">
      <c r="A884" s="38"/>
      <c r="B884" s="39"/>
      <c r="C884" s="267" t="s">
        <v>1043</v>
      </c>
      <c r="D884" s="267" t="s">
        <v>225</v>
      </c>
      <c r="E884" s="268" t="s">
        <v>1044</v>
      </c>
      <c r="F884" s="269" t="s">
        <v>1045</v>
      </c>
      <c r="G884" s="270" t="s">
        <v>303</v>
      </c>
      <c r="H884" s="271">
        <v>13</v>
      </c>
      <c r="I884" s="272"/>
      <c r="J884" s="271">
        <f>ROUND(I884*H884,2)</f>
        <v>0</v>
      </c>
      <c r="K884" s="269" t="s">
        <v>149</v>
      </c>
      <c r="L884" s="273"/>
      <c r="M884" s="274" t="s">
        <v>1</v>
      </c>
      <c r="N884" s="275" t="s">
        <v>41</v>
      </c>
      <c r="O884" s="91"/>
      <c r="P884" s="226">
        <f>O884*H884</f>
        <v>0</v>
      </c>
      <c r="Q884" s="226">
        <v>0.00063000000000000003</v>
      </c>
      <c r="R884" s="226">
        <f>Q884*H884</f>
        <v>0.0081900000000000011</v>
      </c>
      <c r="S884" s="226">
        <v>0</v>
      </c>
      <c r="T884" s="227">
        <f>S884*H884</f>
        <v>0</v>
      </c>
      <c r="U884" s="38"/>
      <c r="V884" s="38"/>
      <c r="W884" s="38"/>
      <c r="X884" s="38"/>
      <c r="Y884" s="38"/>
      <c r="Z884" s="38"/>
      <c r="AA884" s="38"/>
      <c r="AB884" s="38"/>
      <c r="AC884" s="38"/>
      <c r="AD884" s="38"/>
      <c r="AE884" s="38"/>
      <c r="AR884" s="228" t="s">
        <v>306</v>
      </c>
      <c r="AT884" s="228" t="s">
        <v>225</v>
      </c>
      <c r="AU884" s="228" t="s">
        <v>151</v>
      </c>
      <c r="AY884" s="17" t="s">
        <v>142</v>
      </c>
      <c r="BE884" s="229">
        <f>IF(N884="základní",J884,0)</f>
        <v>0</v>
      </c>
      <c r="BF884" s="229">
        <f>IF(N884="snížená",J884,0)</f>
        <v>0</v>
      </c>
      <c r="BG884" s="229">
        <f>IF(N884="zákl. přenesená",J884,0)</f>
        <v>0</v>
      </c>
      <c r="BH884" s="229">
        <f>IF(N884="sníž. přenesená",J884,0)</f>
        <v>0</v>
      </c>
      <c r="BI884" s="229">
        <f>IF(N884="nulová",J884,0)</f>
        <v>0</v>
      </c>
      <c r="BJ884" s="17" t="s">
        <v>151</v>
      </c>
      <c r="BK884" s="229">
        <f>ROUND(I884*H884,2)</f>
        <v>0</v>
      </c>
      <c r="BL884" s="17" t="s">
        <v>210</v>
      </c>
      <c r="BM884" s="228" t="s">
        <v>1046</v>
      </c>
    </row>
    <row r="885" s="2" customFormat="1" ht="21.75" customHeight="1">
      <c r="A885" s="38"/>
      <c r="B885" s="39"/>
      <c r="C885" s="267" t="s">
        <v>1047</v>
      </c>
      <c r="D885" s="267" t="s">
        <v>225</v>
      </c>
      <c r="E885" s="268" t="s">
        <v>1048</v>
      </c>
      <c r="F885" s="269" t="s">
        <v>1049</v>
      </c>
      <c r="G885" s="270" t="s">
        <v>303</v>
      </c>
      <c r="H885" s="271">
        <v>13</v>
      </c>
      <c r="I885" s="272"/>
      <c r="J885" s="271">
        <f>ROUND(I885*H885,2)</f>
        <v>0</v>
      </c>
      <c r="K885" s="269" t="s">
        <v>149</v>
      </c>
      <c r="L885" s="273"/>
      <c r="M885" s="274" t="s">
        <v>1</v>
      </c>
      <c r="N885" s="275" t="s">
        <v>41</v>
      </c>
      <c r="O885" s="91"/>
      <c r="P885" s="226">
        <f>O885*H885</f>
        <v>0</v>
      </c>
      <c r="Q885" s="226">
        <v>0.001</v>
      </c>
      <c r="R885" s="226">
        <f>Q885*H885</f>
        <v>0.013000000000000001</v>
      </c>
      <c r="S885" s="226">
        <v>0</v>
      </c>
      <c r="T885" s="227">
        <f>S885*H885</f>
        <v>0</v>
      </c>
      <c r="U885" s="38"/>
      <c r="V885" s="38"/>
      <c r="W885" s="38"/>
      <c r="X885" s="38"/>
      <c r="Y885" s="38"/>
      <c r="Z885" s="38"/>
      <c r="AA885" s="38"/>
      <c r="AB885" s="38"/>
      <c r="AC885" s="38"/>
      <c r="AD885" s="38"/>
      <c r="AE885" s="38"/>
      <c r="AR885" s="228" t="s">
        <v>306</v>
      </c>
      <c r="AT885" s="228" t="s">
        <v>225</v>
      </c>
      <c r="AU885" s="228" t="s">
        <v>151</v>
      </c>
      <c r="AY885" s="17" t="s">
        <v>142</v>
      </c>
      <c r="BE885" s="229">
        <f>IF(N885="základní",J885,0)</f>
        <v>0</v>
      </c>
      <c r="BF885" s="229">
        <f>IF(N885="snížená",J885,0)</f>
        <v>0</v>
      </c>
      <c r="BG885" s="229">
        <f>IF(N885="zákl. přenesená",J885,0)</f>
        <v>0</v>
      </c>
      <c r="BH885" s="229">
        <f>IF(N885="sníž. přenesená",J885,0)</f>
        <v>0</v>
      </c>
      <c r="BI885" s="229">
        <f>IF(N885="nulová",J885,0)</f>
        <v>0</v>
      </c>
      <c r="BJ885" s="17" t="s">
        <v>151</v>
      </c>
      <c r="BK885" s="229">
        <f>ROUND(I885*H885,2)</f>
        <v>0</v>
      </c>
      <c r="BL885" s="17" t="s">
        <v>210</v>
      </c>
      <c r="BM885" s="228" t="s">
        <v>1050</v>
      </c>
    </row>
    <row r="886" s="2" customFormat="1" ht="24.15" customHeight="1">
      <c r="A886" s="38"/>
      <c r="B886" s="39"/>
      <c r="C886" s="218" t="s">
        <v>1051</v>
      </c>
      <c r="D886" s="218" t="s">
        <v>145</v>
      </c>
      <c r="E886" s="219" t="s">
        <v>1052</v>
      </c>
      <c r="F886" s="220" t="s">
        <v>1053</v>
      </c>
      <c r="G886" s="221" t="s">
        <v>303</v>
      </c>
      <c r="H886" s="222">
        <v>4</v>
      </c>
      <c r="I886" s="223"/>
      <c r="J886" s="222">
        <f>ROUND(I886*H886,2)</f>
        <v>0</v>
      </c>
      <c r="K886" s="220" t="s">
        <v>1</v>
      </c>
      <c r="L886" s="44"/>
      <c r="M886" s="224" t="s">
        <v>1</v>
      </c>
      <c r="N886" s="225" t="s">
        <v>41</v>
      </c>
      <c r="O886" s="91"/>
      <c r="P886" s="226">
        <f>O886*H886</f>
        <v>0</v>
      </c>
      <c r="Q886" s="226">
        <v>0</v>
      </c>
      <c r="R886" s="226">
        <f>Q886*H886</f>
        <v>0</v>
      </c>
      <c r="S886" s="226">
        <v>0</v>
      </c>
      <c r="T886" s="227">
        <f>S886*H886</f>
        <v>0</v>
      </c>
      <c r="U886" s="38"/>
      <c r="V886" s="38"/>
      <c r="W886" s="38"/>
      <c r="X886" s="38"/>
      <c r="Y886" s="38"/>
      <c r="Z886" s="38"/>
      <c r="AA886" s="38"/>
      <c r="AB886" s="38"/>
      <c r="AC886" s="38"/>
      <c r="AD886" s="38"/>
      <c r="AE886" s="38"/>
      <c r="AR886" s="228" t="s">
        <v>210</v>
      </c>
      <c r="AT886" s="228" t="s">
        <v>145</v>
      </c>
      <c r="AU886" s="228" t="s">
        <v>151</v>
      </c>
      <c r="AY886" s="17" t="s">
        <v>142</v>
      </c>
      <c r="BE886" s="229">
        <f>IF(N886="základní",J886,0)</f>
        <v>0</v>
      </c>
      <c r="BF886" s="229">
        <f>IF(N886="snížená",J886,0)</f>
        <v>0</v>
      </c>
      <c r="BG886" s="229">
        <f>IF(N886="zákl. přenesená",J886,0)</f>
        <v>0</v>
      </c>
      <c r="BH886" s="229">
        <f>IF(N886="sníž. přenesená",J886,0)</f>
        <v>0</v>
      </c>
      <c r="BI886" s="229">
        <f>IF(N886="nulová",J886,0)</f>
        <v>0</v>
      </c>
      <c r="BJ886" s="17" t="s">
        <v>151</v>
      </c>
      <c r="BK886" s="229">
        <f>ROUND(I886*H886,2)</f>
        <v>0</v>
      </c>
      <c r="BL886" s="17" t="s">
        <v>210</v>
      </c>
      <c r="BM886" s="228" t="s">
        <v>1054</v>
      </c>
    </row>
    <row r="887" s="2" customFormat="1" ht="16.5" customHeight="1">
      <c r="A887" s="38"/>
      <c r="B887" s="39"/>
      <c r="C887" s="218" t="s">
        <v>1055</v>
      </c>
      <c r="D887" s="218" t="s">
        <v>145</v>
      </c>
      <c r="E887" s="219" t="s">
        <v>1056</v>
      </c>
      <c r="F887" s="220" t="s">
        <v>1057</v>
      </c>
      <c r="G887" s="221" t="s">
        <v>303</v>
      </c>
      <c r="H887" s="222">
        <v>4</v>
      </c>
      <c r="I887" s="223"/>
      <c r="J887" s="222">
        <f>ROUND(I887*H887,2)</f>
        <v>0</v>
      </c>
      <c r="K887" s="220" t="s">
        <v>1</v>
      </c>
      <c r="L887" s="44"/>
      <c r="M887" s="224" t="s">
        <v>1</v>
      </c>
      <c r="N887" s="225" t="s">
        <v>41</v>
      </c>
      <c r="O887" s="91"/>
      <c r="P887" s="226">
        <f>O887*H887</f>
        <v>0</v>
      </c>
      <c r="Q887" s="226">
        <v>0</v>
      </c>
      <c r="R887" s="226">
        <f>Q887*H887</f>
        <v>0</v>
      </c>
      <c r="S887" s="226">
        <v>0</v>
      </c>
      <c r="T887" s="227">
        <f>S887*H887</f>
        <v>0</v>
      </c>
      <c r="U887" s="38"/>
      <c r="V887" s="38"/>
      <c r="W887" s="38"/>
      <c r="X887" s="38"/>
      <c r="Y887" s="38"/>
      <c r="Z887" s="38"/>
      <c r="AA887" s="38"/>
      <c r="AB887" s="38"/>
      <c r="AC887" s="38"/>
      <c r="AD887" s="38"/>
      <c r="AE887" s="38"/>
      <c r="AR887" s="228" t="s">
        <v>210</v>
      </c>
      <c r="AT887" s="228" t="s">
        <v>145</v>
      </c>
      <c r="AU887" s="228" t="s">
        <v>151</v>
      </c>
      <c r="AY887" s="17" t="s">
        <v>142</v>
      </c>
      <c r="BE887" s="229">
        <f>IF(N887="základní",J887,0)</f>
        <v>0</v>
      </c>
      <c r="BF887" s="229">
        <f>IF(N887="snížená",J887,0)</f>
        <v>0</v>
      </c>
      <c r="BG887" s="229">
        <f>IF(N887="zákl. přenesená",J887,0)</f>
        <v>0</v>
      </c>
      <c r="BH887" s="229">
        <f>IF(N887="sníž. přenesená",J887,0)</f>
        <v>0</v>
      </c>
      <c r="BI887" s="229">
        <f>IF(N887="nulová",J887,0)</f>
        <v>0</v>
      </c>
      <c r="BJ887" s="17" t="s">
        <v>151</v>
      </c>
      <c r="BK887" s="229">
        <f>ROUND(I887*H887,2)</f>
        <v>0</v>
      </c>
      <c r="BL887" s="17" t="s">
        <v>210</v>
      </c>
      <c r="BM887" s="228" t="s">
        <v>1058</v>
      </c>
    </row>
    <row r="888" s="13" customFormat="1">
      <c r="A888" s="13"/>
      <c r="B888" s="230"/>
      <c r="C888" s="231"/>
      <c r="D888" s="232" t="s">
        <v>153</v>
      </c>
      <c r="E888" s="233" t="s">
        <v>1</v>
      </c>
      <c r="F888" s="234" t="s">
        <v>416</v>
      </c>
      <c r="G888" s="231"/>
      <c r="H888" s="233" t="s">
        <v>1</v>
      </c>
      <c r="I888" s="235"/>
      <c r="J888" s="231"/>
      <c r="K888" s="231"/>
      <c r="L888" s="236"/>
      <c r="M888" s="237"/>
      <c r="N888" s="238"/>
      <c r="O888" s="238"/>
      <c r="P888" s="238"/>
      <c r="Q888" s="238"/>
      <c r="R888" s="238"/>
      <c r="S888" s="238"/>
      <c r="T888" s="239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40" t="s">
        <v>153</v>
      </c>
      <c r="AU888" s="240" t="s">
        <v>151</v>
      </c>
      <c r="AV888" s="13" t="s">
        <v>83</v>
      </c>
      <c r="AW888" s="13" t="s">
        <v>31</v>
      </c>
      <c r="AX888" s="13" t="s">
        <v>75</v>
      </c>
      <c r="AY888" s="240" t="s">
        <v>142</v>
      </c>
    </row>
    <row r="889" s="13" customFormat="1">
      <c r="A889" s="13"/>
      <c r="B889" s="230"/>
      <c r="C889" s="231"/>
      <c r="D889" s="232" t="s">
        <v>153</v>
      </c>
      <c r="E889" s="233" t="s">
        <v>1</v>
      </c>
      <c r="F889" s="234" t="s">
        <v>1059</v>
      </c>
      <c r="G889" s="231"/>
      <c r="H889" s="233" t="s">
        <v>1</v>
      </c>
      <c r="I889" s="235"/>
      <c r="J889" s="231"/>
      <c r="K889" s="231"/>
      <c r="L889" s="236"/>
      <c r="M889" s="237"/>
      <c r="N889" s="238"/>
      <c r="O889" s="238"/>
      <c r="P889" s="238"/>
      <c r="Q889" s="238"/>
      <c r="R889" s="238"/>
      <c r="S889" s="238"/>
      <c r="T889" s="239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40" t="s">
        <v>153</v>
      </c>
      <c r="AU889" s="240" t="s">
        <v>151</v>
      </c>
      <c r="AV889" s="13" t="s">
        <v>83</v>
      </c>
      <c r="AW889" s="13" t="s">
        <v>31</v>
      </c>
      <c r="AX889" s="13" t="s">
        <v>75</v>
      </c>
      <c r="AY889" s="240" t="s">
        <v>142</v>
      </c>
    </row>
    <row r="890" s="14" customFormat="1">
      <c r="A890" s="14"/>
      <c r="B890" s="241"/>
      <c r="C890" s="242"/>
      <c r="D890" s="232" t="s">
        <v>153</v>
      </c>
      <c r="E890" s="243" t="s">
        <v>1</v>
      </c>
      <c r="F890" s="244" t="s">
        <v>150</v>
      </c>
      <c r="G890" s="242"/>
      <c r="H890" s="245">
        <v>4</v>
      </c>
      <c r="I890" s="246"/>
      <c r="J890" s="242"/>
      <c r="K890" s="242"/>
      <c r="L890" s="247"/>
      <c r="M890" s="248"/>
      <c r="N890" s="249"/>
      <c r="O890" s="249"/>
      <c r="P890" s="249"/>
      <c r="Q890" s="249"/>
      <c r="R890" s="249"/>
      <c r="S890" s="249"/>
      <c r="T890" s="250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51" t="s">
        <v>153</v>
      </c>
      <c r="AU890" s="251" t="s">
        <v>151</v>
      </c>
      <c r="AV890" s="14" t="s">
        <v>151</v>
      </c>
      <c r="AW890" s="14" t="s">
        <v>31</v>
      </c>
      <c r="AX890" s="14" t="s">
        <v>83</v>
      </c>
      <c r="AY890" s="251" t="s">
        <v>142</v>
      </c>
    </row>
    <row r="891" s="2" customFormat="1" ht="24.15" customHeight="1">
      <c r="A891" s="38"/>
      <c r="B891" s="39"/>
      <c r="C891" s="218" t="s">
        <v>1060</v>
      </c>
      <c r="D891" s="218" t="s">
        <v>145</v>
      </c>
      <c r="E891" s="219" t="s">
        <v>1061</v>
      </c>
      <c r="F891" s="220" t="s">
        <v>1062</v>
      </c>
      <c r="G891" s="221" t="s">
        <v>303</v>
      </c>
      <c r="H891" s="222">
        <v>5</v>
      </c>
      <c r="I891" s="223"/>
      <c r="J891" s="222">
        <f>ROUND(I891*H891,2)</f>
        <v>0</v>
      </c>
      <c r="K891" s="220" t="s">
        <v>1</v>
      </c>
      <c r="L891" s="44"/>
      <c r="M891" s="224" t="s">
        <v>1</v>
      </c>
      <c r="N891" s="225" t="s">
        <v>41</v>
      </c>
      <c r="O891" s="91"/>
      <c r="P891" s="226">
        <f>O891*H891</f>
        <v>0</v>
      </c>
      <c r="Q891" s="226">
        <v>0</v>
      </c>
      <c r="R891" s="226">
        <f>Q891*H891</f>
        <v>0</v>
      </c>
      <c r="S891" s="226">
        <v>0</v>
      </c>
      <c r="T891" s="227">
        <f>S891*H891</f>
        <v>0</v>
      </c>
      <c r="U891" s="38"/>
      <c r="V891" s="38"/>
      <c r="W891" s="38"/>
      <c r="X891" s="38"/>
      <c r="Y891" s="38"/>
      <c r="Z891" s="38"/>
      <c r="AA891" s="38"/>
      <c r="AB891" s="38"/>
      <c r="AC891" s="38"/>
      <c r="AD891" s="38"/>
      <c r="AE891" s="38"/>
      <c r="AR891" s="228" t="s">
        <v>210</v>
      </c>
      <c r="AT891" s="228" t="s">
        <v>145</v>
      </c>
      <c r="AU891" s="228" t="s">
        <v>151</v>
      </c>
      <c r="AY891" s="17" t="s">
        <v>142</v>
      </c>
      <c r="BE891" s="229">
        <f>IF(N891="základní",J891,0)</f>
        <v>0</v>
      </c>
      <c r="BF891" s="229">
        <f>IF(N891="snížená",J891,0)</f>
        <v>0</v>
      </c>
      <c r="BG891" s="229">
        <f>IF(N891="zákl. přenesená",J891,0)</f>
        <v>0</v>
      </c>
      <c r="BH891" s="229">
        <f>IF(N891="sníž. přenesená",J891,0)</f>
        <v>0</v>
      </c>
      <c r="BI891" s="229">
        <f>IF(N891="nulová",J891,0)</f>
        <v>0</v>
      </c>
      <c r="BJ891" s="17" t="s">
        <v>151</v>
      </c>
      <c r="BK891" s="229">
        <f>ROUND(I891*H891,2)</f>
        <v>0</v>
      </c>
      <c r="BL891" s="17" t="s">
        <v>210</v>
      </c>
      <c r="BM891" s="228" t="s">
        <v>1063</v>
      </c>
    </row>
    <row r="892" s="13" customFormat="1">
      <c r="A892" s="13"/>
      <c r="B892" s="230"/>
      <c r="C892" s="231"/>
      <c r="D892" s="232" t="s">
        <v>153</v>
      </c>
      <c r="E892" s="233" t="s">
        <v>1</v>
      </c>
      <c r="F892" s="234" t="s">
        <v>1064</v>
      </c>
      <c r="G892" s="231"/>
      <c r="H892" s="233" t="s">
        <v>1</v>
      </c>
      <c r="I892" s="235"/>
      <c r="J892" s="231"/>
      <c r="K892" s="231"/>
      <c r="L892" s="236"/>
      <c r="M892" s="237"/>
      <c r="N892" s="238"/>
      <c r="O892" s="238"/>
      <c r="P892" s="238"/>
      <c r="Q892" s="238"/>
      <c r="R892" s="238"/>
      <c r="S892" s="238"/>
      <c r="T892" s="239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40" t="s">
        <v>153</v>
      </c>
      <c r="AU892" s="240" t="s">
        <v>151</v>
      </c>
      <c r="AV892" s="13" t="s">
        <v>83</v>
      </c>
      <c r="AW892" s="13" t="s">
        <v>31</v>
      </c>
      <c r="AX892" s="13" t="s">
        <v>75</v>
      </c>
      <c r="AY892" s="240" t="s">
        <v>142</v>
      </c>
    </row>
    <row r="893" s="14" customFormat="1">
      <c r="A893" s="14"/>
      <c r="B893" s="241"/>
      <c r="C893" s="242"/>
      <c r="D893" s="232" t="s">
        <v>153</v>
      </c>
      <c r="E893" s="243" t="s">
        <v>1</v>
      </c>
      <c r="F893" s="244" t="s">
        <v>186</v>
      </c>
      <c r="G893" s="242"/>
      <c r="H893" s="245">
        <v>5</v>
      </c>
      <c r="I893" s="246"/>
      <c r="J893" s="242"/>
      <c r="K893" s="242"/>
      <c r="L893" s="247"/>
      <c r="M893" s="248"/>
      <c r="N893" s="249"/>
      <c r="O893" s="249"/>
      <c r="P893" s="249"/>
      <c r="Q893" s="249"/>
      <c r="R893" s="249"/>
      <c r="S893" s="249"/>
      <c r="T893" s="250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51" t="s">
        <v>153</v>
      </c>
      <c r="AU893" s="251" t="s">
        <v>151</v>
      </c>
      <c r="AV893" s="14" t="s">
        <v>151</v>
      </c>
      <c r="AW893" s="14" t="s">
        <v>31</v>
      </c>
      <c r="AX893" s="14" t="s">
        <v>83</v>
      </c>
      <c r="AY893" s="251" t="s">
        <v>142</v>
      </c>
    </row>
    <row r="894" s="2" customFormat="1" ht="33" customHeight="1">
      <c r="A894" s="38"/>
      <c r="B894" s="39"/>
      <c r="C894" s="218" t="s">
        <v>1065</v>
      </c>
      <c r="D894" s="218" t="s">
        <v>145</v>
      </c>
      <c r="E894" s="219" t="s">
        <v>1066</v>
      </c>
      <c r="F894" s="220" t="s">
        <v>1067</v>
      </c>
      <c r="G894" s="221" t="s">
        <v>189</v>
      </c>
      <c r="H894" s="222">
        <v>5</v>
      </c>
      <c r="I894" s="223"/>
      <c r="J894" s="222">
        <f>ROUND(I894*H894,2)</f>
        <v>0</v>
      </c>
      <c r="K894" s="220" t="s">
        <v>1</v>
      </c>
      <c r="L894" s="44"/>
      <c r="M894" s="224" t="s">
        <v>1</v>
      </c>
      <c r="N894" s="225" t="s">
        <v>41</v>
      </c>
      <c r="O894" s="91"/>
      <c r="P894" s="226">
        <f>O894*H894</f>
        <v>0</v>
      </c>
      <c r="Q894" s="226">
        <v>0</v>
      </c>
      <c r="R894" s="226">
        <f>Q894*H894</f>
        <v>0</v>
      </c>
      <c r="S894" s="226">
        <v>0</v>
      </c>
      <c r="T894" s="227">
        <f>S894*H894</f>
        <v>0</v>
      </c>
      <c r="U894" s="38"/>
      <c r="V894" s="38"/>
      <c r="W894" s="38"/>
      <c r="X894" s="38"/>
      <c r="Y894" s="38"/>
      <c r="Z894" s="38"/>
      <c r="AA894" s="38"/>
      <c r="AB894" s="38"/>
      <c r="AC894" s="38"/>
      <c r="AD894" s="38"/>
      <c r="AE894" s="38"/>
      <c r="AR894" s="228" t="s">
        <v>210</v>
      </c>
      <c r="AT894" s="228" t="s">
        <v>145</v>
      </c>
      <c r="AU894" s="228" t="s">
        <v>151</v>
      </c>
      <c r="AY894" s="17" t="s">
        <v>142</v>
      </c>
      <c r="BE894" s="229">
        <f>IF(N894="základní",J894,0)</f>
        <v>0</v>
      </c>
      <c r="BF894" s="229">
        <f>IF(N894="snížená",J894,0)</f>
        <v>0</v>
      </c>
      <c r="BG894" s="229">
        <f>IF(N894="zákl. přenesená",J894,0)</f>
        <v>0</v>
      </c>
      <c r="BH894" s="229">
        <f>IF(N894="sníž. přenesená",J894,0)</f>
        <v>0</v>
      </c>
      <c r="BI894" s="229">
        <f>IF(N894="nulová",J894,0)</f>
        <v>0</v>
      </c>
      <c r="BJ894" s="17" t="s">
        <v>151</v>
      </c>
      <c r="BK894" s="229">
        <f>ROUND(I894*H894,2)</f>
        <v>0</v>
      </c>
      <c r="BL894" s="17" t="s">
        <v>210</v>
      </c>
      <c r="BM894" s="228" t="s">
        <v>1068</v>
      </c>
    </row>
    <row r="895" s="13" customFormat="1">
      <c r="A895" s="13"/>
      <c r="B895" s="230"/>
      <c r="C895" s="231"/>
      <c r="D895" s="232" t="s">
        <v>153</v>
      </c>
      <c r="E895" s="233" t="s">
        <v>1</v>
      </c>
      <c r="F895" s="234" t="s">
        <v>1069</v>
      </c>
      <c r="G895" s="231"/>
      <c r="H895" s="233" t="s">
        <v>1</v>
      </c>
      <c r="I895" s="235"/>
      <c r="J895" s="231"/>
      <c r="K895" s="231"/>
      <c r="L895" s="236"/>
      <c r="M895" s="237"/>
      <c r="N895" s="238"/>
      <c r="O895" s="238"/>
      <c r="P895" s="238"/>
      <c r="Q895" s="238"/>
      <c r="R895" s="238"/>
      <c r="S895" s="238"/>
      <c r="T895" s="239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40" t="s">
        <v>153</v>
      </c>
      <c r="AU895" s="240" t="s">
        <v>151</v>
      </c>
      <c r="AV895" s="13" t="s">
        <v>83</v>
      </c>
      <c r="AW895" s="13" t="s">
        <v>31</v>
      </c>
      <c r="AX895" s="13" t="s">
        <v>75</v>
      </c>
      <c r="AY895" s="240" t="s">
        <v>142</v>
      </c>
    </row>
    <row r="896" s="14" customFormat="1">
      <c r="A896" s="14"/>
      <c r="B896" s="241"/>
      <c r="C896" s="242"/>
      <c r="D896" s="232" t="s">
        <v>153</v>
      </c>
      <c r="E896" s="243" t="s">
        <v>1</v>
      </c>
      <c r="F896" s="244" t="s">
        <v>186</v>
      </c>
      <c r="G896" s="242"/>
      <c r="H896" s="245">
        <v>5</v>
      </c>
      <c r="I896" s="246"/>
      <c r="J896" s="242"/>
      <c r="K896" s="242"/>
      <c r="L896" s="247"/>
      <c r="M896" s="248"/>
      <c r="N896" s="249"/>
      <c r="O896" s="249"/>
      <c r="P896" s="249"/>
      <c r="Q896" s="249"/>
      <c r="R896" s="249"/>
      <c r="S896" s="249"/>
      <c r="T896" s="250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51" t="s">
        <v>153</v>
      </c>
      <c r="AU896" s="251" t="s">
        <v>151</v>
      </c>
      <c r="AV896" s="14" t="s">
        <v>151</v>
      </c>
      <c r="AW896" s="14" t="s">
        <v>31</v>
      </c>
      <c r="AX896" s="14" t="s">
        <v>83</v>
      </c>
      <c r="AY896" s="251" t="s">
        <v>142</v>
      </c>
    </row>
    <row r="897" s="2" customFormat="1" ht="24.15" customHeight="1">
      <c r="A897" s="38"/>
      <c r="B897" s="39"/>
      <c r="C897" s="218" t="s">
        <v>1070</v>
      </c>
      <c r="D897" s="218" t="s">
        <v>145</v>
      </c>
      <c r="E897" s="219" t="s">
        <v>1071</v>
      </c>
      <c r="F897" s="220" t="s">
        <v>1072</v>
      </c>
      <c r="G897" s="221" t="s">
        <v>281</v>
      </c>
      <c r="H897" s="222">
        <v>3.98</v>
      </c>
      <c r="I897" s="223"/>
      <c r="J897" s="222">
        <f>ROUND(I897*H897,2)</f>
        <v>0</v>
      </c>
      <c r="K897" s="220" t="s">
        <v>149</v>
      </c>
      <c r="L897" s="44"/>
      <c r="M897" s="224" t="s">
        <v>1</v>
      </c>
      <c r="N897" s="225" t="s">
        <v>41</v>
      </c>
      <c r="O897" s="91"/>
      <c r="P897" s="226">
        <f>O897*H897</f>
        <v>0</v>
      </c>
      <c r="Q897" s="226">
        <v>0</v>
      </c>
      <c r="R897" s="226">
        <f>Q897*H897</f>
        <v>0</v>
      </c>
      <c r="S897" s="226">
        <v>0</v>
      </c>
      <c r="T897" s="227">
        <f>S897*H897</f>
        <v>0</v>
      </c>
      <c r="U897" s="38"/>
      <c r="V897" s="38"/>
      <c r="W897" s="38"/>
      <c r="X897" s="38"/>
      <c r="Y897" s="38"/>
      <c r="Z897" s="38"/>
      <c r="AA897" s="38"/>
      <c r="AB897" s="38"/>
      <c r="AC897" s="38"/>
      <c r="AD897" s="38"/>
      <c r="AE897" s="38"/>
      <c r="AR897" s="228" t="s">
        <v>210</v>
      </c>
      <c r="AT897" s="228" t="s">
        <v>145</v>
      </c>
      <c r="AU897" s="228" t="s">
        <v>151</v>
      </c>
      <c r="AY897" s="17" t="s">
        <v>142</v>
      </c>
      <c r="BE897" s="229">
        <f>IF(N897="základní",J897,0)</f>
        <v>0</v>
      </c>
      <c r="BF897" s="229">
        <f>IF(N897="snížená",J897,0)</f>
        <v>0</v>
      </c>
      <c r="BG897" s="229">
        <f>IF(N897="zákl. přenesená",J897,0)</f>
        <v>0</v>
      </c>
      <c r="BH897" s="229">
        <f>IF(N897="sníž. přenesená",J897,0)</f>
        <v>0</v>
      </c>
      <c r="BI897" s="229">
        <f>IF(N897="nulová",J897,0)</f>
        <v>0</v>
      </c>
      <c r="BJ897" s="17" t="s">
        <v>151</v>
      </c>
      <c r="BK897" s="229">
        <f>ROUND(I897*H897,2)</f>
        <v>0</v>
      </c>
      <c r="BL897" s="17" t="s">
        <v>210</v>
      </c>
      <c r="BM897" s="228" t="s">
        <v>1073</v>
      </c>
    </row>
    <row r="898" s="12" customFormat="1" ht="22.8" customHeight="1">
      <c r="A898" s="12"/>
      <c r="B898" s="202"/>
      <c r="C898" s="203"/>
      <c r="D898" s="204" t="s">
        <v>74</v>
      </c>
      <c r="E898" s="216" t="s">
        <v>1074</v>
      </c>
      <c r="F898" s="216" t="s">
        <v>1075</v>
      </c>
      <c r="G898" s="203"/>
      <c r="H898" s="203"/>
      <c r="I898" s="206"/>
      <c r="J898" s="217">
        <f>BK898</f>
        <v>0</v>
      </c>
      <c r="K898" s="203"/>
      <c r="L898" s="208"/>
      <c r="M898" s="209"/>
      <c r="N898" s="210"/>
      <c r="O898" s="210"/>
      <c r="P898" s="211">
        <f>SUM(P899:P912)</f>
        <v>0</v>
      </c>
      <c r="Q898" s="210"/>
      <c r="R898" s="211">
        <f>SUM(R899:R912)</f>
        <v>0.13061999999999999</v>
      </c>
      <c r="S898" s="210"/>
      <c r="T898" s="212">
        <f>SUM(T899:T912)</f>
        <v>0</v>
      </c>
      <c r="U898" s="12"/>
      <c r="V898" s="12"/>
      <c r="W898" s="12"/>
      <c r="X898" s="12"/>
      <c r="Y898" s="12"/>
      <c r="Z898" s="12"/>
      <c r="AA898" s="12"/>
      <c r="AB898" s="12"/>
      <c r="AC898" s="12"/>
      <c r="AD898" s="12"/>
      <c r="AE898" s="12"/>
      <c r="AR898" s="213" t="s">
        <v>151</v>
      </c>
      <c r="AT898" s="214" t="s">
        <v>74</v>
      </c>
      <c r="AU898" s="214" t="s">
        <v>83</v>
      </c>
      <c r="AY898" s="213" t="s">
        <v>142</v>
      </c>
      <c r="BK898" s="215">
        <f>SUM(BK899:BK912)</f>
        <v>0</v>
      </c>
    </row>
    <row r="899" s="2" customFormat="1" ht="16.5" customHeight="1">
      <c r="A899" s="38"/>
      <c r="B899" s="39"/>
      <c r="C899" s="218" t="s">
        <v>1076</v>
      </c>
      <c r="D899" s="218" t="s">
        <v>145</v>
      </c>
      <c r="E899" s="219" t="s">
        <v>1077</v>
      </c>
      <c r="F899" s="220" t="s">
        <v>1078</v>
      </c>
      <c r="G899" s="221" t="s">
        <v>148</v>
      </c>
      <c r="H899" s="222">
        <v>933</v>
      </c>
      <c r="I899" s="223"/>
      <c r="J899" s="222">
        <f>ROUND(I899*H899,2)</f>
        <v>0</v>
      </c>
      <c r="K899" s="220" t="s">
        <v>149</v>
      </c>
      <c r="L899" s="44"/>
      <c r="M899" s="224" t="s">
        <v>1</v>
      </c>
      <c r="N899" s="225" t="s">
        <v>41</v>
      </c>
      <c r="O899" s="91"/>
      <c r="P899" s="226">
        <f>O899*H899</f>
        <v>0</v>
      </c>
      <c r="Q899" s="226">
        <v>0.00013999999999999999</v>
      </c>
      <c r="R899" s="226">
        <f>Q899*H899</f>
        <v>0.13061999999999999</v>
      </c>
      <c r="S899" s="226">
        <v>0</v>
      </c>
      <c r="T899" s="227">
        <f>S899*H899</f>
        <v>0</v>
      </c>
      <c r="U899" s="38"/>
      <c r="V899" s="38"/>
      <c r="W899" s="38"/>
      <c r="X899" s="38"/>
      <c r="Y899" s="38"/>
      <c r="Z899" s="38"/>
      <c r="AA899" s="38"/>
      <c r="AB899" s="38"/>
      <c r="AC899" s="38"/>
      <c r="AD899" s="38"/>
      <c r="AE899" s="38"/>
      <c r="AR899" s="228" t="s">
        <v>210</v>
      </c>
      <c r="AT899" s="228" t="s">
        <v>145</v>
      </c>
      <c r="AU899" s="228" t="s">
        <v>151</v>
      </c>
      <c r="AY899" s="17" t="s">
        <v>142</v>
      </c>
      <c r="BE899" s="229">
        <f>IF(N899="základní",J899,0)</f>
        <v>0</v>
      </c>
      <c r="BF899" s="229">
        <f>IF(N899="snížená",J899,0)</f>
        <v>0</v>
      </c>
      <c r="BG899" s="229">
        <f>IF(N899="zákl. přenesená",J899,0)</f>
        <v>0</v>
      </c>
      <c r="BH899" s="229">
        <f>IF(N899="sníž. přenesená",J899,0)</f>
        <v>0</v>
      </c>
      <c r="BI899" s="229">
        <f>IF(N899="nulová",J899,0)</f>
        <v>0</v>
      </c>
      <c r="BJ899" s="17" t="s">
        <v>151</v>
      </c>
      <c r="BK899" s="229">
        <f>ROUND(I899*H899,2)</f>
        <v>0</v>
      </c>
      <c r="BL899" s="17" t="s">
        <v>210</v>
      </c>
      <c r="BM899" s="228" t="s">
        <v>1079</v>
      </c>
    </row>
    <row r="900" s="13" customFormat="1">
      <c r="A900" s="13"/>
      <c r="B900" s="230"/>
      <c r="C900" s="231"/>
      <c r="D900" s="232" t="s">
        <v>153</v>
      </c>
      <c r="E900" s="233" t="s">
        <v>1</v>
      </c>
      <c r="F900" s="234" t="s">
        <v>1080</v>
      </c>
      <c r="G900" s="231"/>
      <c r="H900" s="233" t="s">
        <v>1</v>
      </c>
      <c r="I900" s="235"/>
      <c r="J900" s="231"/>
      <c r="K900" s="231"/>
      <c r="L900" s="236"/>
      <c r="M900" s="237"/>
      <c r="N900" s="238"/>
      <c r="O900" s="238"/>
      <c r="P900" s="238"/>
      <c r="Q900" s="238"/>
      <c r="R900" s="238"/>
      <c r="S900" s="238"/>
      <c r="T900" s="239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40" t="s">
        <v>153</v>
      </c>
      <c r="AU900" s="240" t="s">
        <v>151</v>
      </c>
      <c r="AV900" s="13" t="s">
        <v>83</v>
      </c>
      <c r="AW900" s="13" t="s">
        <v>31</v>
      </c>
      <c r="AX900" s="13" t="s">
        <v>75</v>
      </c>
      <c r="AY900" s="240" t="s">
        <v>142</v>
      </c>
    </row>
    <row r="901" s="14" customFormat="1">
      <c r="A901" s="14"/>
      <c r="B901" s="241"/>
      <c r="C901" s="242"/>
      <c r="D901" s="232" t="s">
        <v>153</v>
      </c>
      <c r="E901" s="243" t="s">
        <v>1</v>
      </c>
      <c r="F901" s="244" t="s">
        <v>1081</v>
      </c>
      <c r="G901" s="242"/>
      <c r="H901" s="245">
        <v>710</v>
      </c>
      <c r="I901" s="246"/>
      <c r="J901" s="242"/>
      <c r="K901" s="242"/>
      <c r="L901" s="247"/>
      <c r="M901" s="248"/>
      <c r="N901" s="249"/>
      <c r="O901" s="249"/>
      <c r="P901" s="249"/>
      <c r="Q901" s="249"/>
      <c r="R901" s="249"/>
      <c r="S901" s="249"/>
      <c r="T901" s="250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51" t="s">
        <v>153</v>
      </c>
      <c r="AU901" s="251" t="s">
        <v>151</v>
      </c>
      <c r="AV901" s="14" t="s">
        <v>151</v>
      </c>
      <c r="AW901" s="14" t="s">
        <v>31</v>
      </c>
      <c r="AX901" s="14" t="s">
        <v>75</v>
      </c>
      <c r="AY901" s="251" t="s">
        <v>142</v>
      </c>
    </row>
    <row r="902" s="13" customFormat="1">
      <c r="A902" s="13"/>
      <c r="B902" s="230"/>
      <c r="C902" s="231"/>
      <c r="D902" s="232" t="s">
        <v>153</v>
      </c>
      <c r="E902" s="233" t="s">
        <v>1</v>
      </c>
      <c r="F902" s="234" t="s">
        <v>1082</v>
      </c>
      <c r="G902" s="231"/>
      <c r="H902" s="233" t="s">
        <v>1</v>
      </c>
      <c r="I902" s="235"/>
      <c r="J902" s="231"/>
      <c r="K902" s="231"/>
      <c r="L902" s="236"/>
      <c r="M902" s="237"/>
      <c r="N902" s="238"/>
      <c r="O902" s="238"/>
      <c r="P902" s="238"/>
      <c r="Q902" s="238"/>
      <c r="R902" s="238"/>
      <c r="S902" s="238"/>
      <c r="T902" s="239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40" t="s">
        <v>153</v>
      </c>
      <c r="AU902" s="240" t="s">
        <v>151</v>
      </c>
      <c r="AV902" s="13" t="s">
        <v>83</v>
      </c>
      <c r="AW902" s="13" t="s">
        <v>31</v>
      </c>
      <c r="AX902" s="13" t="s">
        <v>75</v>
      </c>
      <c r="AY902" s="240" t="s">
        <v>142</v>
      </c>
    </row>
    <row r="903" s="14" customFormat="1">
      <c r="A903" s="14"/>
      <c r="B903" s="241"/>
      <c r="C903" s="242"/>
      <c r="D903" s="232" t="s">
        <v>153</v>
      </c>
      <c r="E903" s="243" t="s">
        <v>1</v>
      </c>
      <c r="F903" s="244" t="s">
        <v>415</v>
      </c>
      <c r="G903" s="242"/>
      <c r="H903" s="245">
        <v>94</v>
      </c>
      <c r="I903" s="246"/>
      <c r="J903" s="242"/>
      <c r="K903" s="242"/>
      <c r="L903" s="247"/>
      <c r="M903" s="248"/>
      <c r="N903" s="249"/>
      <c r="O903" s="249"/>
      <c r="P903" s="249"/>
      <c r="Q903" s="249"/>
      <c r="R903" s="249"/>
      <c r="S903" s="249"/>
      <c r="T903" s="250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51" t="s">
        <v>153</v>
      </c>
      <c r="AU903" s="251" t="s">
        <v>151</v>
      </c>
      <c r="AV903" s="14" t="s">
        <v>151</v>
      </c>
      <c r="AW903" s="14" t="s">
        <v>31</v>
      </c>
      <c r="AX903" s="14" t="s">
        <v>75</v>
      </c>
      <c r="AY903" s="251" t="s">
        <v>142</v>
      </c>
    </row>
    <row r="904" s="13" customFormat="1">
      <c r="A904" s="13"/>
      <c r="B904" s="230"/>
      <c r="C904" s="231"/>
      <c r="D904" s="232" t="s">
        <v>153</v>
      </c>
      <c r="E904" s="233" t="s">
        <v>1</v>
      </c>
      <c r="F904" s="234" t="s">
        <v>1083</v>
      </c>
      <c r="G904" s="231"/>
      <c r="H904" s="233" t="s">
        <v>1</v>
      </c>
      <c r="I904" s="235"/>
      <c r="J904" s="231"/>
      <c r="K904" s="231"/>
      <c r="L904" s="236"/>
      <c r="M904" s="237"/>
      <c r="N904" s="238"/>
      <c r="O904" s="238"/>
      <c r="P904" s="238"/>
      <c r="Q904" s="238"/>
      <c r="R904" s="238"/>
      <c r="S904" s="238"/>
      <c r="T904" s="239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40" t="s">
        <v>153</v>
      </c>
      <c r="AU904" s="240" t="s">
        <v>151</v>
      </c>
      <c r="AV904" s="13" t="s">
        <v>83</v>
      </c>
      <c r="AW904" s="13" t="s">
        <v>31</v>
      </c>
      <c r="AX904" s="13" t="s">
        <v>75</v>
      </c>
      <c r="AY904" s="240" t="s">
        <v>142</v>
      </c>
    </row>
    <row r="905" s="14" customFormat="1">
      <c r="A905" s="14"/>
      <c r="B905" s="241"/>
      <c r="C905" s="242"/>
      <c r="D905" s="232" t="s">
        <v>153</v>
      </c>
      <c r="E905" s="243" t="s">
        <v>1</v>
      </c>
      <c r="F905" s="244" t="s">
        <v>363</v>
      </c>
      <c r="G905" s="242"/>
      <c r="H905" s="245">
        <v>34</v>
      </c>
      <c r="I905" s="246"/>
      <c r="J905" s="242"/>
      <c r="K905" s="242"/>
      <c r="L905" s="247"/>
      <c r="M905" s="248"/>
      <c r="N905" s="249"/>
      <c r="O905" s="249"/>
      <c r="P905" s="249"/>
      <c r="Q905" s="249"/>
      <c r="R905" s="249"/>
      <c r="S905" s="249"/>
      <c r="T905" s="250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51" t="s">
        <v>153</v>
      </c>
      <c r="AU905" s="251" t="s">
        <v>151</v>
      </c>
      <c r="AV905" s="14" t="s">
        <v>151</v>
      </c>
      <c r="AW905" s="14" t="s">
        <v>31</v>
      </c>
      <c r="AX905" s="14" t="s">
        <v>75</v>
      </c>
      <c r="AY905" s="251" t="s">
        <v>142</v>
      </c>
    </row>
    <row r="906" s="13" customFormat="1">
      <c r="A906" s="13"/>
      <c r="B906" s="230"/>
      <c r="C906" s="231"/>
      <c r="D906" s="232" t="s">
        <v>153</v>
      </c>
      <c r="E906" s="233" t="s">
        <v>1</v>
      </c>
      <c r="F906" s="234" t="s">
        <v>1084</v>
      </c>
      <c r="G906" s="231"/>
      <c r="H906" s="233" t="s">
        <v>1</v>
      </c>
      <c r="I906" s="235"/>
      <c r="J906" s="231"/>
      <c r="K906" s="231"/>
      <c r="L906" s="236"/>
      <c r="M906" s="237"/>
      <c r="N906" s="238"/>
      <c r="O906" s="238"/>
      <c r="P906" s="238"/>
      <c r="Q906" s="238"/>
      <c r="R906" s="238"/>
      <c r="S906" s="238"/>
      <c r="T906" s="239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40" t="s">
        <v>153</v>
      </c>
      <c r="AU906" s="240" t="s">
        <v>151</v>
      </c>
      <c r="AV906" s="13" t="s">
        <v>83</v>
      </c>
      <c r="AW906" s="13" t="s">
        <v>31</v>
      </c>
      <c r="AX906" s="13" t="s">
        <v>75</v>
      </c>
      <c r="AY906" s="240" t="s">
        <v>142</v>
      </c>
    </row>
    <row r="907" s="14" customFormat="1">
      <c r="A907" s="14"/>
      <c r="B907" s="241"/>
      <c r="C907" s="242"/>
      <c r="D907" s="232" t="s">
        <v>153</v>
      </c>
      <c r="E907" s="243" t="s">
        <v>1</v>
      </c>
      <c r="F907" s="244" t="s">
        <v>289</v>
      </c>
      <c r="G907" s="242"/>
      <c r="H907" s="245">
        <v>43</v>
      </c>
      <c r="I907" s="246"/>
      <c r="J907" s="242"/>
      <c r="K907" s="242"/>
      <c r="L907" s="247"/>
      <c r="M907" s="248"/>
      <c r="N907" s="249"/>
      <c r="O907" s="249"/>
      <c r="P907" s="249"/>
      <c r="Q907" s="249"/>
      <c r="R907" s="249"/>
      <c r="S907" s="249"/>
      <c r="T907" s="250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51" t="s">
        <v>153</v>
      </c>
      <c r="AU907" s="251" t="s">
        <v>151</v>
      </c>
      <c r="AV907" s="14" t="s">
        <v>151</v>
      </c>
      <c r="AW907" s="14" t="s">
        <v>31</v>
      </c>
      <c r="AX907" s="14" t="s">
        <v>75</v>
      </c>
      <c r="AY907" s="251" t="s">
        <v>142</v>
      </c>
    </row>
    <row r="908" s="13" customFormat="1">
      <c r="A908" s="13"/>
      <c r="B908" s="230"/>
      <c r="C908" s="231"/>
      <c r="D908" s="232" t="s">
        <v>153</v>
      </c>
      <c r="E908" s="233" t="s">
        <v>1</v>
      </c>
      <c r="F908" s="234" t="s">
        <v>1085</v>
      </c>
      <c r="G908" s="231"/>
      <c r="H908" s="233" t="s">
        <v>1</v>
      </c>
      <c r="I908" s="235"/>
      <c r="J908" s="231"/>
      <c r="K908" s="231"/>
      <c r="L908" s="236"/>
      <c r="M908" s="237"/>
      <c r="N908" s="238"/>
      <c r="O908" s="238"/>
      <c r="P908" s="238"/>
      <c r="Q908" s="238"/>
      <c r="R908" s="238"/>
      <c r="S908" s="238"/>
      <c r="T908" s="239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40" t="s">
        <v>153</v>
      </c>
      <c r="AU908" s="240" t="s">
        <v>151</v>
      </c>
      <c r="AV908" s="13" t="s">
        <v>83</v>
      </c>
      <c r="AW908" s="13" t="s">
        <v>31</v>
      </c>
      <c r="AX908" s="13" t="s">
        <v>75</v>
      </c>
      <c r="AY908" s="240" t="s">
        <v>142</v>
      </c>
    </row>
    <row r="909" s="14" customFormat="1">
      <c r="A909" s="14"/>
      <c r="B909" s="241"/>
      <c r="C909" s="242"/>
      <c r="D909" s="232" t="s">
        <v>153</v>
      </c>
      <c r="E909" s="243" t="s">
        <v>1</v>
      </c>
      <c r="F909" s="244" t="s">
        <v>245</v>
      </c>
      <c r="G909" s="242"/>
      <c r="H909" s="245">
        <v>13</v>
      </c>
      <c r="I909" s="246"/>
      <c r="J909" s="242"/>
      <c r="K909" s="242"/>
      <c r="L909" s="247"/>
      <c r="M909" s="248"/>
      <c r="N909" s="249"/>
      <c r="O909" s="249"/>
      <c r="P909" s="249"/>
      <c r="Q909" s="249"/>
      <c r="R909" s="249"/>
      <c r="S909" s="249"/>
      <c r="T909" s="250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51" t="s">
        <v>153</v>
      </c>
      <c r="AU909" s="251" t="s">
        <v>151</v>
      </c>
      <c r="AV909" s="14" t="s">
        <v>151</v>
      </c>
      <c r="AW909" s="14" t="s">
        <v>31</v>
      </c>
      <c r="AX909" s="14" t="s">
        <v>75</v>
      </c>
      <c r="AY909" s="251" t="s">
        <v>142</v>
      </c>
    </row>
    <row r="910" s="13" customFormat="1">
      <c r="A910" s="13"/>
      <c r="B910" s="230"/>
      <c r="C910" s="231"/>
      <c r="D910" s="232" t="s">
        <v>153</v>
      </c>
      <c r="E910" s="233" t="s">
        <v>1</v>
      </c>
      <c r="F910" s="234" t="s">
        <v>1086</v>
      </c>
      <c r="G910" s="231"/>
      <c r="H910" s="233" t="s">
        <v>1</v>
      </c>
      <c r="I910" s="235"/>
      <c r="J910" s="231"/>
      <c r="K910" s="231"/>
      <c r="L910" s="236"/>
      <c r="M910" s="237"/>
      <c r="N910" s="238"/>
      <c r="O910" s="238"/>
      <c r="P910" s="238"/>
      <c r="Q910" s="238"/>
      <c r="R910" s="238"/>
      <c r="S910" s="238"/>
      <c r="T910" s="239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40" t="s">
        <v>153</v>
      </c>
      <c r="AU910" s="240" t="s">
        <v>151</v>
      </c>
      <c r="AV910" s="13" t="s">
        <v>83</v>
      </c>
      <c r="AW910" s="13" t="s">
        <v>31</v>
      </c>
      <c r="AX910" s="13" t="s">
        <v>75</v>
      </c>
      <c r="AY910" s="240" t="s">
        <v>142</v>
      </c>
    </row>
    <row r="911" s="14" customFormat="1">
      <c r="A911" s="14"/>
      <c r="B911" s="241"/>
      <c r="C911" s="242"/>
      <c r="D911" s="232" t="s">
        <v>153</v>
      </c>
      <c r="E911" s="243" t="s">
        <v>1</v>
      </c>
      <c r="F911" s="244" t="s">
        <v>389</v>
      </c>
      <c r="G911" s="242"/>
      <c r="H911" s="245">
        <v>39</v>
      </c>
      <c r="I911" s="246"/>
      <c r="J911" s="242"/>
      <c r="K911" s="242"/>
      <c r="L911" s="247"/>
      <c r="M911" s="248"/>
      <c r="N911" s="249"/>
      <c r="O911" s="249"/>
      <c r="P911" s="249"/>
      <c r="Q911" s="249"/>
      <c r="R911" s="249"/>
      <c r="S911" s="249"/>
      <c r="T911" s="250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51" t="s">
        <v>153</v>
      </c>
      <c r="AU911" s="251" t="s">
        <v>151</v>
      </c>
      <c r="AV911" s="14" t="s">
        <v>151</v>
      </c>
      <c r="AW911" s="14" t="s">
        <v>31</v>
      </c>
      <c r="AX911" s="14" t="s">
        <v>75</v>
      </c>
      <c r="AY911" s="251" t="s">
        <v>142</v>
      </c>
    </row>
    <row r="912" s="15" customFormat="1">
      <c r="A912" s="15"/>
      <c r="B912" s="252"/>
      <c r="C912" s="253"/>
      <c r="D912" s="232" t="s">
        <v>153</v>
      </c>
      <c r="E912" s="254" t="s">
        <v>1</v>
      </c>
      <c r="F912" s="255" t="s">
        <v>166</v>
      </c>
      <c r="G912" s="253"/>
      <c r="H912" s="256">
        <v>933</v>
      </c>
      <c r="I912" s="257"/>
      <c r="J912" s="253"/>
      <c r="K912" s="253"/>
      <c r="L912" s="258"/>
      <c r="M912" s="259"/>
      <c r="N912" s="260"/>
      <c r="O912" s="260"/>
      <c r="P912" s="260"/>
      <c r="Q912" s="260"/>
      <c r="R912" s="260"/>
      <c r="S912" s="260"/>
      <c r="T912" s="261"/>
      <c r="U912" s="15"/>
      <c r="V912" s="15"/>
      <c r="W912" s="15"/>
      <c r="X912" s="15"/>
      <c r="Y912" s="15"/>
      <c r="Z912" s="15"/>
      <c r="AA912" s="15"/>
      <c r="AB912" s="15"/>
      <c r="AC912" s="15"/>
      <c r="AD912" s="15"/>
      <c r="AE912" s="15"/>
      <c r="AT912" s="262" t="s">
        <v>153</v>
      </c>
      <c r="AU912" s="262" t="s">
        <v>151</v>
      </c>
      <c r="AV912" s="15" t="s">
        <v>150</v>
      </c>
      <c r="AW912" s="15" t="s">
        <v>31</v>
      </c>
      <c r="AX912" s="15" t="s">
        <v>83</v>
      </c>
      <c r="AY912" s="262" t="s">
        <v>142</v>
      </c>
    </row>
    <row r="913" s="12" customFormat="1" ht="22.8" customHeight="1">
      <c r="A913" s="12"/>
      <c r="B913" s="202"/>
      <c r="C913" s="203"/>
      <c r="D913" s="204" t="s">
        <v>74</v>
      </c>
      <c r="E913" s="216" t="s">
        <v>1087</v>
      </c>
      <c r="F913" s="216" t="s">
        <v>1088</v>
      </c>
      <c r="G913" s="203"/>
      <c r="H913" s="203"/>
      <c r="I913" s="206"/>
      <c r="J913" s="217">
        <f>BK913</f>
        <v>0</v>
      </c>
      <c r="K913" s="203"/>
      <c r="L913" s="208"/>
      <c r="M913" s="209"/>
      <c r="N913" s="210"/>
      <c r="O913" s="210"/>
      <c r="P913" s="211">
        <f>SUM(P914:P926)</f>
        <v>0</v>
      </c>
      <c r="Q913" s="210"/>
      <c r="R913" s="211">
        <f>SUM(R914:R926)</f>
        <v>0.33495999999999998</v>
      </c>
      <c r="S913" s="210"/>
      <c r="T913" s="212">
        <f>SUM(T914:T926)</f>
        <v>0</v>
      </c>
      <c r="U913" s="12"/>
      <c r="V913" s="12"/>
      <c r="W913" s="12"/>
      <c r="X913" s="12"/>
      <c r="Y913" s="12"/>
      <c r="Z913" s="12"/>
      <c r="AA913" s="12"/>
      <c r="AB913" s="12"/>
      <c r="AC913" s="12"/>
      <c r="AD913" s="12"/>
      <c r="AE913" s="12"/>
      <c r="AR913" s="213" t="s">
        <v>151</v>
      </c>
      <c r="AT913" s="214" t="s">
        <v>74</v>
      </c>
      <c r="AU913" s="214" t="s">
        <v>83</v>
      </c>
      <c r="AY913" s="213" t="s">
        <v>142</v>
      </c>
      <c r="BK913" s="215">
        <f>SUM(BK914:BK926)</f>
        <v>0</v>
      </c>
    </row>
    <row r="914" s="2" customFormat="1" ht="24.15" customHeight="1">
      <c r="A914" s="38"/>
      <c r="B914" s="39"/>
      <c r="C914" s="218" t="s">
        <v>1089</v>
      </c>
      <c r="D914" s="218" t="s">
        <v>145</v>
      </c>
      <c r="E914" s="219" t="s">
        <v>1090</v>
      </c>
      <c r="F914" s="220" t="s">
        <v>1091</v>
      </c>
      <c r="G914" s="221" t="s">
        <v>303</v>
      </c>
      <c r="H914" s="222">
        <v>17</v>
      </c>
      <c r="I914" s="223"/>
      <c r="J914" s="222">
        <f>ROUND(I914*H914,2)</f>
        <v>0</v>
      </c>
      <c r="K914" s="220" t="s">
        <v>149</v>
      </c>
      <c r="L914" s="44"/>
      <c r="M914" s="224" t="s">
        <v>1</v>
      </c>
      <c r="N914" s="225" t="s">
        <v>41</v>
      </c>
      <c r="O914" s="91"/>
      <c r="P914" s="226">
        <f>O914*H914</f>
        <v>0</v>
      </c>
      <c r="Q914" s="226">
        <v>0</v>
      </c>
      <c r="R914" s="226">
        <f>Q914*H914</f>
        <v>0</v>
      </c>
      <c r="S914" s="226">
        <v>0</v>
      </c>
      <c r="T914" s="227">
        <f>S914*H914</f>
        <v>0</v>
      </c>
      <c r="U914" s="38"/>
      <c r="V914" s="38"/>
      <c r="W914" s="38"/>
      <c r="X914" s="38"/>
      <c r="Y914" s="38"/>
      <c r="Z914" s="38"/>
      <c r="AA914" s="38"/>
      <c r="AB914" s="38"/>
      <c r="AC914" s="38"/>
      <c r="AD914" s="38"/>
      <c r="AE914" s="38"/>
      <c r="AR914" s="228" t="s">
        <v>210</v>
      </c>
      <c r="AT914" s="228" t="s">
        <v>145</v>
      </c>
      <c r="AU914" s="228" t="s">
        <v>151</v>
      </c>
      <c r="AY914" s="17" t="s">
        <v>142</v>
      </c>
      <c r="BE914" s="229">
        <f>IF(N914="základní",J914,0)</f>
        <v>0</v>
      </c>
      <c r="BF914" s="229">
        <f>IF(N914="snížená",J914,0)</f>
        <v>0</v>
      </c>
      <c r="BG914" s="229">
        <f>IF(N914="zákl. přenesená",J914,0)</f>
        <v>0</v>
      </c>
      <c r="BH914" s="229">
        <f>IF(N914="sníž. přenesená",J914,0)</f>
        <v>0</v>
      </c>
      <c r="BI914" s="229">
        <f>IF(N914="nulová",J914,0)</f>
        <v>0</v>
      </c>
      <c r="BJ914" s="17" t="s">
        <v>151</v>
      </c>
      <c r="BK914" s="229">
        <f>ROUND(I914*H914,2)</f>
        <v>0</v>
      </c>
      <c r="BL914" s="17" t="s">
        <v>210</v>
      </c>
      <c r="BM914" s="228" t="s">
        <v>1092</v>
      </c>
    </row>
    <row r="915" s="2" customFormat="1" ht="21.75" customHeight="1">
      <c r="A915" s="38"/>
      <c r="B915" s="39"/>
      <c r="C915" s="267" t="s">
        <v>1093</v>
      </c>
      <c r="D915" s="267" t="s">
        <v>225</v>
      </c>
      <c r="E915" s="268" t="s">
        <v>1094</v>
      </c>
      <c r="F915" s="269" t="s">
        <v>1095</v>
      </c>
      <c r="G915" s="270" t="s">
        <v>303</v>
      </c>
      <c r="H915" s="271">
        <v>17</v>
      </c>
      <c r="I915" s="272"/>
      <c r="J915" s="271">
        <f>ROUND(I915*H915,2)</f>
        <v>0</v>
      </c>
      <c r="K915" s="269" t="s">
        <v>149</v>
      </c>
      <c r="L915" s="273"/>
      <c r="M915" s="274" t="s">
        <v>1</v>
      </c>
      <c r="N915" s="275" t="s">
        <v>41</v>
      </c>
      <c r="O915" s="91"/>
      <c r="P915" s="226">
        <f>O915*H915</f>
        <v>0</v>
      </c>
      <c r="Q915" s="226">
        <v>0.00068000000000000005</v>
      </c>
      <c r="R915" s="226">
        <f>Q915*H915</f>
        <v>0.011560000000000001</v>
      </c>
      <c r="S915" s="226">
        <v>0</v>
      </c>
      <c r="T915" s="227">
        <f>S915*H915</f>
        <v>0</v>
      </c>
      <c r="U915" s="38"/>
      <c r="V915" s="38"/>
      <c r="W915" s="38"/>
      <c r="X915" s="38"/>
      <c r="Y915" s="38"/>
      <c r="Z915" s="38"/>
      <c r="AA915" s="38"/>
      <c r="AB915" s="38"/>
      <c r="AC915" s="38"/>
      <c r="AD915" s="38"/>
      <c r="AE915" s="38"/>
      <c r="AR915" s="228" t="s">
        <v>306</v>
      </c>
      <c r="AT915" s="228" t="s">
        <v>225</v>
      </c>
      <c r="AU915" s="228" t="s">
        <v>151</v>
      </c>
      <c r="AY915" s="17" t="s">
        <v>142</v>
      </c>
      <c r="BE915" s="229">
        <f>IF(N915="základní",J915,0)</f>
        <v>0</v>
      </c>
      <c r="BF915" s="229">
        <f>IF(N915="snížená",J915,0)</f>
        <v>0</v>
      </c>
      <c r="BG915" s="229">
        <f>IF(N915="zákl. přenesená",J915,0)</f>
        <v>0</v>
      </c>
      <c r="BH915" s="229">
        <f>IF(N915="sníž. přenesená",J915,0)</f>
        <v>0</v>
      </c>
      <c r="BI915" s="229">
        <f>IF(N915="nulová",J915,0)</f>
        <v>0</v>
      </c>
      <c r="BJ915" s="17" t="s">
        <v>151</v>
      </c>
      <c r="BK915" s="229">
        <f>ROUND(I915*H915,2)</f>
        <v>0</v>
      </c>
      <c r="BL915" s="17" t="s">
        <v>210</v>
      </c>
      <c r="BM915" s="228" t="s">
        <v>1096</v>
      </c>
    </row>
    <row r="916" s="2" customFormat="1">
      <c r="A916" s="38"/>
      <c r="B916" s="39"/>
      <c r="C916" s="40"/>
      <c r="D916" s="232" t="s">
        <v>200</v>
      </c>
      <c r="E916" s="40"/>
      <c r="F916" s="263" t="s">
        <v>1097</v>
      </c>
      <c r="G916" s="40"/>
      <c r="H916" s="40"/>
      <c r="I916" s="264"/>
      <c r="J916" s="40"/>
      <c r="K916" s="40"/>
      <c r="L916" s="44"/>
      <c r="M916" s="265"/>
      <c r="N916" s="266"/>
      <c r="O916" s="91"/>
      <c r="P916" s="91"/>
      <c r="Q916" s="91"/>
      <c r="R916" s="91"/>
      <c r="S916" s="91"/>
      <c r="T916" s="92"/>
      <c r="U916" s="38"/>
      <c r="V916" s="38"/>
      <c r="W916" s="38"/>
      <c r="X916" s="38"/>
      <c r="Y916" s="38"/>
      <c r="Z916" s="38"/>
      <c r="AA916" s="38"/>
      <c r="AB916" s="38"/>
      <c r="AC916" s="38"/>
      <c r="AD916" s="38"/>
      <c r="AE916" s="38"/>
      <c r="AT916" s="17" t="s">
        <v>200</v>
      </c>
      <c r="AU916" s="17" t="s">
        <v>151</v>
      </c>
    </row>
    <row r="917" s="2" customFormat="1" ht="24.15" customHeight="1">
      <c r="A917" s="38"/>
      <c r="B917" s="39"/>
      <c r="C917" s="218" t="s">
        <v>1098</v>
      </c>
      <c r="D917" s="218" t="s">
        <v>145</v>
      </c>
      <c r="E917" s="219" t="s">
        <v>1099</v>
      </c>
      <c r="F917" s="220" t="s">
        <v>1100</v>
      </c>
      <c r="G917" s="221" t="s">
        <v>1101</v>
      </c>
      <c r="H917" s="222">
        <v>308</v>
      </c>
      <c r="I917" s="223"/>
      <c r="J917" s="222">
        <f>ROUND(I917*H917,2)</f>
        <v>0</v>
      </c>
      <c r="K917" s="220" t="s">
        <v>149</v>
      </c>
      <c r="L917" s="44"/>
      <c r="M917" s="224" t="s">
        <v>1</v>
      </c>
      <c r="N917" s="225" t="s">
        <v>41</v>
      </c>
      <c r="O917" s="91"/>
      <c r="P917" s="226">
        <f>O917*H917</f>
        <v>0</v>
      </c>
      <c r="Q917" s="226">
        <v>5.0000000000000002E-05</v>
      </c>
      <c r="R917" s="226">
        <f>Q917*H917</f>
        <v>0.015400000000000001</v>
      </c>
      <c r="S917" s="226">
        <v>0</v>
      </c>
      <c r="T917" s="227">
        <f>S917*H917</f>
        <v>0</v>
      </c>
      <c r="U917" s="38"/>
      <c r="V917" s="38"/>
      <c r="W917" s="38"/>
      <c r="X917" s="38"/>
      <c r="Y917" s="38"/>
      <c r="Z917" s="38"/>
      <c r="AA917" s="38"/>
      <c r="AB917" s="38"/>
      <c r="AC917" s="38"/>
      <c r="AD917" s="38"/>
      <c r="AE917" s="38"/>
      <c r="AR917" s="228" t="s">
        <v>210</v>
      </c>
      <c r="AT917" s="228" t="s">
        <v>145</v>
      </c>
      <c r="AU917" s="228" t="s">
        <v>151</v>
      </c>
      <c r="AY917" s="17" t="s">
        <v>142</v>
      </c>
      <c r="BE917" s="229">
        <f>IF(N917="základní",J917,0)</f>
        <v>0</v>
      </c>
      <c r="BF917" s="229">
        <f>IF(N917="snížená",J917,0)</f>
        <v>0</v>
      </c>
      <c r="BG917" s="229">
        <f>IF(N917="zákl. přenesená",J917,0)</f>
        <v>0</v>
      </c>
      <c r="BH917" s="229">
        <f>IF(N917="sníž. přenesená",J917,0)</f>
        <v>0</v>
      </c>
      <c r="BI917" s="229">
        <f>IF(N917="nulová",J917,0)</f>
        <v>0</v>
      </c>
      <c r="BJ917" s="17" t="s">
        <v>151</v>
      </c>
      <c r="BK917" s="229">
        <f>ROUND(I917*H917,2)</f>
        <v>0</v>
      </c>
      <c r="BL917" s="17" t="s">
        <v>210</v>
      </c>
      <c r="BM917" s="228" t="s">
        <v>1102</v>
      </c>
    </row>
    <row r="918" s="13" customFormat="1">
      <c r="A918" s="13"/>
      <c r="B918" s="230"/>
      <c r="C918" s="231"/>
      <c r="D918" s="232" t="s">
        <v>153</v>
      </c>
      <c r="E918" s="233" t="s">
        <v>1</v>
      </c>
      <c r="F918" s="234" t="s">
        <v>1103</v>
      </c>
      <c r="G918" s="231"/>
      <c r="H918" s="233" t="s">
        <v>1</v>
      </c>
      <c r="I918" s="235"/>
      <c r="J918" s="231"/>
      <c r="K918" s="231"/>
      <c r="L918" s="236"/>
      <c r="M918" s="237"/>
      <c r="N918" s="238"/>
      <c r="O918" s="238"/>
      <c r="P918" s="238"/>
      <c r="Q918" s="238"/>
      <c r="R918" s="238"/>
      <c r="S918" s="238"/>
      <c r="T918" s="239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40" t="s">
        <v>153</v>
      </c>
      <c r="AU918" s="240" t="s">
        <v>151</v>
      </c>
      <c r="AV918" s="13" t="s">
        <v>83</v>
      </c>
      <c r="AW918" s="13" t="s">
        <v>31</v>
      </c>
      <c r="AX918" s="13" t="s">
        <v>75</v>
      </c>
      <c r="AY918" s="240" t="s">
        <v>142</v>
      </c>
    </row>
    <row r="919" s="13" customFormat="1">
      <c r="A919" s="13"/>
      <c r="B919" s="230"/>
      <c r="C919" s="231"/>
      <c r="D919" s="232" t="s">
        <v>153</v>
      </c>
      <c r="E919" s="233" t="s">
        <v>1</v>
      </c>
      <c r="F919" s="234" t="s">
        <v>1104</v>
      </c>
      <c r="G919" s="231"/>
      <c r="H919" s="233" t="s">
        <v>1</v>
      </c>
      <c r="I919" s="235"/>
      <c r="J919" s="231"/>
      <c r="K919" s="231"/>
      <c r="L919" s="236"/>
      <c r="M919" s="237"/>
      <c r="N919" s="238"/>
      <c r="O919" s="238"/>
      <c r="P919" s="238"/>
      <c r="Q919" s="238"/>
      <c r="R919" s="238"/>
      <c r="S919" s="238"/>
      <c r="T919" s="239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40" t="s">
        <v>153</v>
      </c>
      <c r="AU919" s="240" t="s">
        <v>151</v>
      </c>
      <c r="AV919" s="13" t="s">
        <v>83</v>
      </c>
      <c r="AW919" s="13" t="s">
        <v>31</v>
      </c>
      <c r="AX919" s="13" t="s">
        <v>75</v>
      </c>
      <c r="AY919" s="240" t="s">
        <v>142</v>
      </c>
    </row>
    <row r="920" s="14" customFormat="1">
      <c r="A920" s="14"/>
      <c r="B920" s="241"/>
      <c r="C920" s="242"/>
      <c r="D920" s="232" t="s">
        <v>153</v>
      </c>
      <c r="E920" s="243" t="s">
        <v>1</v>
      </c>
      <c r="F920" s="244" t="s">
        <v>1105</v>
      </c>
      <c r="G920" s="242"/>
      <c r="H920" s="245">
        <v>308</v>
      </c>
      <c r="I920" s="246"/>
      <c r="J920" s="242"/>
      <c r="K920" s="242"/>
      <c r="L920" s="247"/>
      <c r="M920" s="248"/>
      <c r="N920" s="249"/>
      <c r="O920" s="249"/>
      <c r="P920" s="249"/>
      <c r="Q920" s="249"/>
      <c r="R920" s="249"/>
      <c r="S920" s="249"/>
      <c r="T920" s="250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51" t="s">
        <v>153</v>
      </c>
      <c r="AU920" s="251" t="s">
        <v>151</v>
      </c>
      <c r="AV920" s="14" t="s">
        <v>151</v>
      </c>
      <c r="AW920" s="14" t="s">
        <v>31</v>
      </c>
      <c r="AX920" s="14" t="s">
        <v>83</v>
      </c>
      <c r="AY920" s="251" t="s">
        <v>142</v>
      </c>
    </row>
    <row r="921" s="2" customFormat="1" ht="33" customHeight="1">
      <c r="A921" s="38"/>
      <c r="B921" s="39"/>
      <c r="C921" s="267" t="s">
        <v>1106</v>
      </c>
      <c r="D921" s="267" t="s">
        <v>225</v>
      </c>
      <c r="E921" s="268" t="s">
        <v>1107</v>
      </c>
      <c r="F921" s="269" t="s">
        <v>1108</v>
      </c>
      <c r="G921" s="270" t="s">
        <v>1101</v>
      </c>
      <c r="H921" s="271">
        <v>308</v>
      </c>
      <c r="I921" s="272"/>
      <c r="J921" s="271">
        <f>ROUND(I921*H921,2)</f>
        <v>0</v>
      </c>
      <c r="K921" s="269" t="s">
        <v>1</v>
      </c>
      <c r="L921" s="273"/>
      <c r="M921" s="274" t="s">
        <v>1</v>
      </c>
      <c r="N921" s="275" t="s">
        <v>41</v>
      </c>
      <c r="O921" s="91"/>
      <c r="P921" s="226">
        <f>O921*H921</f>
        <v>0</v>
      </c>
      <c r="Q921" s="226">
        <v>0.001</v>
      </c>
      <c r="R921" s="226">
        <f>Q921*H921</f>
        <v>0.308</v>
      </c>
      <c r="S921" s="226">
        <v>0</v>
      </c>
      <c r="T921" s="227">
        <f>S921*H921</f>
        <v>0</v>
      </c>
      <c r="U921" s="38"/>
      <c r="V921" s="38"/>
      <c r="W921" s="38"/>
      <c r="X921" s="38"/>
      <c r="Y921" s="38"/>
      <c r="Z921" s="38"/>
      <c r="AA921" s="38"/>
      <c r="AB921" s="38"/>
      <c r="AC921" s="38"/>
      <c r="AD921" s="38"/>
      <c r="AE921" s="38"/>
      <c r="AR921" s="228" t="s">
        <v>306</v>
      </c>
      <c r="AT921" s="228" t="s">
        <v>225</v>
      </c>
      <c r="AU921" s="228" t="s">
        <v>151</v>
      </c>
      <c r="AY921" s="17" t="s">
        <v>142</v>
      </c>
      <c r="BE921" s="229">
        <f>IF(N921="základní",J921,0)</f>
        <v>0</v>
      </c>
      <c r="BF921" s="229">
        <f>IF(N921="snížená",J921,0)</f>
        <v>0</v>
      </c>
      <c r="BG921" s="229">
        <f>IF(N921="zákl. přenesená",J921,0)</f>
        <v>0</v>
      </c>
      <c r="BH921" s="229">
        <f>IF(N921="sníž. přenesená",J921,0)</f>
        <v>0</v>
      </c>
      <c r="BI921" s="229">
        <f>IF(N921="nulová",J921,0)</f>
        <v>0</v>
      </c>
      <c r="BJ921" s="17" t="s">
        <v>151</v>
      </c>
      <c r="BK921" s="229">
        <f>ROUND(I921*H921,2)</f>
        <v>0</v>
      </c>
      <c r="BL921" s="17" t="s">
        <v>210</v>
      </c>
      <c r="BM921" s="228" t="s">
        <v>1109</v>
      </c>
    </row>
    <row r="922" s="2" customFormat="1" ht="24.15" customHeight="1">
      <c r="A922" s="38"/>
      <c r="B922" s="39"/>
      <c r="C922" s="218" t="s">
        <v>1110</v>
      </c>
      <c r="D922" s="218" t="s">
        <v>145</v>
      </c>
      <c r="E922" s="219" t="s">
        <v>1111</v>
      </c>
      <c r="F922" s="220" t="s">
        <v>1112</v>
      </c>
      <c r="G922" s="221" t="s">
        <v>494</v>
      </c>
      <c r="H922" s="222">
        <v>2</v>
      </c>
      <c r="I922" s="223"/>
      <c r="J922" s="222">
        <f>ROUND(I922*H922,2)</f>
        <v>0</v>
      </c>
      <c r="K922" s="220" t="s">
        <v>1</v>
      </c>
      <c r="L922" s="44"/>
      <c r="M922" s="224" t="s">
        <v>1</v>
      </c>
      <c r="N922" s="225" t="s">
        <v>41</v>
      </c>
      <c r="O922" s="91"/>
      <c r="P922" s="226">
        <f>O922*H922</f>
        <v>0</v>
      </c>
      <c r="Q922" s="226">
        <v>0</v>
      </c>
      <c r="R922" s="226">
        <f>Q922*H922</f>
        <v>0</v>
      </c>
      <c r="S922" s="226">
        <v>0</v>
      </c>
      <c r="T922" s="227">
        <f>S922*H922</f>
        <v>0</v>
      </c>
      <c r="U922" s="38"/>
      <c r="V922" s="38"/>
      <c r="W922" s="38"/>
      <c r="X922" s="38"/>
      <c r="Y922" s="38"/>
      <c r="Z922" s="38"/>
      <c r="AA922" s="38"/>
      <c r="AB922" s="38"/>
      <c r="AC922" s="38"/>
      <c r="AD922" s="38"/>
      <c r="AE922" s="38"/>
      <c r="AR922" s="228" t="s">
        <v>210</v>
      </c>
      <c r="AT922" s="228" t="s">
        <v>145</v>
      </c>
      <c r="AU922" s="228" t="s">
        <v>151</v>
      </c>
      <c r="AY922" s="17" t="s">
        <v>142</v>
      </c>
      <c r="BE922" s="229">
        <f>IF(N922="základní",J922,0)</f>
        <v>0</v>
      </c>
      <c r="BF922" s="229">
        <f>IF(N922="snížená",J922,0)</f>
        <v>0</v>
      </c>
      <c r="BG922" s="229">
        <f>IF(N922="zákl. přenesená",J922,0)</f>
        <v>0</v>
      </c>
      <c r="BH922" s="229">
        <f>IF(N922="sníž. přenesená",J922,0)</f>
        <v>0</v>
      </c>
      <c r="BI922" s="229">
        <f>IF(N922="nulová",J922,0)</f>
        <v>0</v>
      </c>
      <c r="BJ922" s="17" t="s">
        <v>151</v>
      </c>
      <c r="BK922" s="229">
        <f>ROUND(I922*H922,2)</f>
        <v>0</v>
      </c>
      <c r="BL922" s="17" t="s">
        <v>210</v>
      </c>
      <c r="BM922" s="228" t="s">
        <v>1113</v>
      </c>
    </row>
    <row r="923" s="2" customFormat="1">
      <c r="A923" s="38"/>
      <c r="B923" s="39"/>
      <c r="C923" s="40"/>
      <c r="D923" s="232" t="s">
        <v>200</v>
      </c>
      <c r="E923" s="40"/>
      <c r="F923" s="263" t="s">
        <v>1114</v>
      </c>
      <c r="G923" s="40"/>
      <c r="H923" s="40"/>
      <c r="I923" s="264"/>
      <c r="J923" s="40"/>
      <c r="K923" s="40"/>
      <c r="L923" s="44"/>
      <c r="M923" s="265"/>
      <c r="N923" s="266"/>
      <c r="O923" s="91"/>
      <c r="P923" s="91"/>
      <c r="Q923" s="91"/>
      <c r="R923" s="91"/>
      <c r="S923" s="91"/>
      <c r="T923" s="92"/>
      <c r="U923" s="38"/>
      <c r="V923" s="38"/>
      <c r="W923" s="38"/>
      <c r="X923" s="38"/>
      <c r="Y923" s="38"/>
      <c r="Z923" s="38"/>
      <c r="AA923" s="38"/>
      <c r="AB923" s="38"/>
      <c r="AC923" s="38"/>
      <c r="AD923" s="38"/>
      <c r="AE923" s="38"/>
      <c r="AT923" s="17" t="s">
        <v>200</v>
      </c>
      <c r="AU923" s="17" t="s">
        <v>151</v>
      </c>
    </row>
    <row r="924" s="2" customFormat="1" ht="44.25" customHeight="1">
      <c r="A924" s="38"/>
      <c r="B924" s="39"/>
      <c r="C924" s="218" t="s">
        <v>1115</v>
      </c>
      <c r="D924" s="218" t="s">
        <v>145</v>
      </c>
      <c r="E924" s="219" t="s">
        <v>1116</v>
      </c>
      <c r="F924" s="220" t="s">
        <v>1117</v>
      </c>
      <c r="G924" s="221" t="s">
        <v>494</v>
      </c>
      <c r="H924" s="222">
        <v>5</v>
      </c>
      <c r="I924" s="223"/>
      <c r="J924" s="222">
        <f>ROUND(I924*H924,2)</f>
        <v>0</v>
      </c>
      <c r="K924" s="220" t="s">
        <v>1</v>
      </c>
      <c r="L924" s="44"/>
      <c r="M924" s="224" t="s">
        <v>1</v>
      </c>
      <c r="N924" s="225" t="s">
        <v>41</v>
      </c>
      <c r="O924" s="91"/>
      <c r="P924" s="226">
        <f>O924*H924</f>
        <v>0</v>
      </c>
      <c r="Q924" s="226">
        <v>0</v>
      </c>
      <c r="R924" s="226">
        <f>Q924*H924</f>
        <v>0</v>
      </c>
      <c r="S924" s="226">
        <v>0</v>
      </c>
      <c r="T924" s="227">
        <f>S924*H924</f>
        <v>0</v>
      </c>
      <c r="U924" s="38"/>
      <c r="V924" s="38"/>
      <c r="W924" s="38"/>
      <c r="X924" s="38"/>
      <c r="Y924" s="38"/>
      <c r="Z924" s="38"/>
      <c r="AA924" s="38"/>
      <c r="AB924" s="38"/>
      <c r="AC924" s="38"/>
      <c r="AD924" s="38"/>
      <c r="AE924" s="38"/>
      <c r="AR924" s="228" t="s">
        <v>210</v>
      </c>
      <c r="AT924" s="228" t="s">
        <v>145</v>
      </c>
      <c r="AU924" s="228" t="s">
        <v>151</v>
      </c>
      <c r="AY924" s="17" t="s">
        <v>142</v>
      </c>
      <c r="BE924" s="229">
        <f>IF(N924="základní",J924,0)</f>
        <v>0</v>
      </c>
      <c r="BF924" s="229">
        <f>IF(N924="snížená",J924,0)</f>
        <v>0</v>
      </c>
      <c r="BG924" s="229">
        <f>IF(N924="zákl. přenesená",J924,0)</f>
        <v>0</v>
      </c>
      <c r="BH924" s="229">
        <f>IF(N924="sníž. přenesená",J924,0)</f>
        <v>0</v>
      </c>
      <c r="BI924" s="229">
        <f>IF(N924="nulová",J924,0)</f>
        <v>0</v>
      </c>
      <c r="BJ924" s="17" t="s">
        <v>151</v>
      </c>
      <c r="BK924" s="229">
        <f>ROUND(I924*H924,2)</f>
        <v>0</v>
      </c>
      <c r="BL924" s="17" t="s">
        <v>210</v>
      </c>
      <c r="BM924" s="228" t="s">
        <v>1118</v>
      </c>
    </row>
    <row r="925" s="2" customFormat="1">
      <c r="A925" s="38"/>
      <c r="B925" s="39"/>
      <c r="C925" s="40"/>
      <c r="D925" s="232" t="s">
        <v>200</v>
      </c>
      <c r="E925" s="40"/>
      <c r="F925" s="263" t="s">
        <v>1119</v>
      </c>
      <c r="G925" s="40"/>
      <c r="H925" s="40"/>
      <c r="I925" s="264"/>
      <c r="J925" s="40"/>
      <c r="K925" s="40"/>
      <c r="L925" s="44"/>
      <c r="M925" s="265"/>
      <c r="N925" s="266"/>
      <c r="O925" s="91"/>
      <c r="P925" s="91"/>
      <c r="Q925" s="91"/>
      <c r="R925" s="91"/>
      <c r="S925" s="91"/>
      <c r="T925" s="92"/>
      <c r="U925" s="38"/>
      <c r="V925" s="38"/>
      <c r="W925" s="38"/>
      <c r="X925" s="38"/>
      <c r="Y925" s="38"/>
      <c r="Z925" s="38"/>
      <c r="AA925" s="38"/>
      <c r="AB925" s="38"/>
      <c r="AC925" s="38"/>
      <c r="AD925" s="38"/>
      <c r="AE925" s="38"/>
      <c r="AT925" s="17" t="s">
        <v>200</v>
      </c>
      <c r="AU925" s="17" t="s">
        <v>151</v>
      </c>
    </row>
    <row r="926" s="2" customFormat="1" ht="24.15" customHeight="1">
      <c r="A926" s="38"/>
      <c r="B926" s="39"/>
      <c r="C926" s="218" t="s">
        <v>1120</v>
      </c>
      <c r="D926" s="218" t="s">
        <v>145</v>
      </c>
      <c r="E926" s="219" t="s">
        <v>1121</v>
      </c>
      <c r="F926" s="220" t="s">
        <v>1122</v>
      </c>
      <c r="G926" s="221" t="s">
        <v>281</v>
      </c>
      <c r="H926" s="222">
        <v>0.33000000000000002</v>
      </c>
      <c r="I926" s="223"/>
      <c r="J926" s="222">
        <f>ROUND(I926*H926,2)</f>
        <v>0</v>
      </c>
      <c r="K926" s="220" t="s">
        <v>149</v>
      </c>
      <c r="L926" s="44"/>
      <c r="M926" s="224" t="s">
        <v>1</v>
      </c>
      <c r="N926" s="225" t="s">
        <v>41</v>
      </c>
      <c r="O926" s="91"/>
      <c r="P926" s="226">
        <f>O926*H926</f>
        <v>0</v>
      </c>
      <c r="Q926" s="226">
        <v>0</v>
      </c>
      <c r="R926" s="226">
        <f>Q926*H926</f>
        <v>0</v>
      </c>
      <c r="S926" s="226">
        <v>0</v>
      </c>
      <c r="T926" s="227">
        <f>S926*H926</f>
        <v>0</v>
      </c>
      <c r="U926" s="38"/>
      <c r="V926" s="38"/>
      <c r="W926" s="38"/>
      <c r="X926" s="38"/>
      <c r="Y926" s="38"/>
      <c r="Z926" s="38"/>
      <c r="AA926" s="38"/>
      <c r="AB926" s="38"/>
      <c r="AC926" s="38"/>
      <c r="AD926" s="38"/>
      <c r="AE926" s="38"/>
      <c r="AR926" s="228" t="s">
        <v>210</v>
      </c>
      <c r="AT926" s="228" t="s">
        <v>145</v>
      </c>
      <c r="AU926" s="228" t="s">
        <v>151</v>
      </c>
      <c r="AY926" s="17" t="s">
        <v>142</v>
      </c>
      <c r="BE926" s="229">
        <f>IF(N926="základní",J926,0)</f>
        <v>0</v>
      </c>
      <c r="BF926" s="229">
        <f>IF(N926="snížená",J926,0)</f>
        <v>0</v>
      </c>
      <c r="BG926" s="229">
        <f>IF(N926="zákl. přenesená",J926,0)</f>
        <v>0</v>
      </c>
      <c r="BH926" s="229">
        <f>IF(N926="sníž. přenesená",J926,0)</f>
        <v>0</v>
      </c>
      <c r="BI926" s="229">
        <f>IF(N926="nulová",J926,0)</f>
        <v>0</v>
      </c>
      <c r="BJ926" s="17" t="s">
        <v>151</v>
      </c>
      <c r="BK926" s="229">
        <f>ROUND(I926*H926,2)</f>
        <v>0</v>
      </c>
      <c r="BL926" s="17" t="s">
        <v>210</v>
      </c>
      <c r="BM926" s="228" t="s">
        <v>1123</v>
      </c>
    </row>
    <row r="927" s="12" customFormat="1" ht="22.8" customHeight="1">
      <c r="A927" s="12"/>
      <c r="B927" s="202"/>
      <c r="C927" s="203"/>
      <c r="D927" s="204" t="s">
        <v>74</v>
      </c>
      <c r="E927" s="216" t="s">
        <v>1124</v>
      </c>
      <c r="F927" s="216" t="s">
        <v>1125</v>
      </c>
      <c r="G927" s="203"/>
      <c r="H927" s="203"/>
      <c r="I927" s="206"/>
      <c r="J927" s="217">
        <f>BK927</f>
        <v>0</v>
      </c>
      <c r="K927" s="203"/>
      <c r="L927" s="208"/>
      <c r="M927" s="209"/>
      <c r="N927" s="210"/>
      <c r="O927" s="210"/>
      <c r="P927" s="211">
        <f>SUM(P928:P936)</f>
        <v>0</v>
      </c>
      <c r="Q927" s="210"/>
      <c r="R927" s="211">
        <f>SUM(R928:R936)</f>
        <v>0.319548</v>
      </c>
      <c r="S927" s="210"/>
      <c r="T927" s="212">
        <f>SUM(T928:T936)</f>
        <v>0</v>
      </c>
      <c r="U927" s="12"/>
      <c r="V927" s="12"/>
      <c r="W927" s="12"/>
      <c r="X927" s="12"/>
      <c r="Y927" s="12"/>
      <c r="Z927" s="12"/>
      <c r="AA927" s="12"/>
      <c r="AB927" s="12"/>
      <c r="AC927" s="12"/>
      <c r="AD927" s="12"/>
      <c r="AE927" s="12"/>
      <c r="AR927" s="213" t="s">
        <v>151</v>
      </c>
      <c r="AT927" s="214" t="s">
        <v>74</v>
      </c>
      <c r="AU927" s="214" t="s">
        <v>83</v>
      </c>
      <c r="AY927" s="213" t="s">
        <v>142</v>
      </c>
      <c r="BK927" s="215">
        <f>SUM(BK928:BK936)</f>
        <v>0</v>
      </c>
    </row>
    <row r="928" s="2" customFormat="1" ht="37.8" customHeight="1">
      <c r="A928" s="38"/>
      <c r="B928" s="39"/>
      <c r="C928" s="218" t="s">
        <v>1126</v>
      </c>
      <c r="D928" s="218" t="s">
        <v>145</v>
      </c>
      <c r="E928" s="219" t="s">
        <v>1127</v>
      </c>
      <c r="F928" s="220" t="s">
        <v>1128</v>
      </c>
      <c r="G928" s="221" t="s">
        <v>189</v>
      </c>
      <c r="H928" s="222">
        <v>4.2000000000000002</v>
      </c>
      <c r="I928" s="223"/>
      <c r="J928" s="222">
        <f>ROUND(I928*H928,2)</f>
        <v>0</v>
      </c>
      <c r="K928" s="220" t="s">
        <v>149</v>
      </c>
      <c r="L928" s="44"/>
      <c r="M928" s="224" t="s">
        <v>1</v>
      </c>
      <c r="N928" s="225" t="s">
        <v>41</v>
      </c>
      <c r="O928" s="91"/>
      <c r="P928" s="226">
        <f>O928*H928</f>
        <v>0</v>
      </c>
      <c r="Q928" s="226">
        <v>0.00073999999999999999</v>
      </c>
      <c r="R928" s="226">
        <f>Q928*H928</f>
        <v>0.0031080000000000001</v>
      </c>
      <c r="S928" s="226">
        <v>0</v>
      </c>
      <c r="T928" s="227">
        <f>S928*H928</f>
        <v>0</v>
      </c>
      <c r="U928" s="38"/>
      <c r="V928" s="38"/>
      <c r="W928" s="38"/>
      <c r="X928" s="38"/>
      <c r="Y928" s="38"/>
      <c r="Z928" s="38"/>
      <c r="AA928" s="38"/>
      <c r="AB928" s="38"/>
      <c r="AC928" s="38"/>
      <c r="AD928" s="38"/>
      <c r="AE928" s="38"/>
      <c r="AR928" s="228" t="s">
        <v>210</v>
      </c>
      <c r="AT928" s="228" t="s">
        <v>145</v>
      </c>
      <c r="AU928" s="228" t="s">
        <v>151</v>
      </c>
      <c r="AY928" s="17" t="s">
        <v>142</v>
      </c>
      <c r="BE928" s="229">
        <f>IF(N928="základní",J928,0)</f>
        <v>0</v>
      </c>
      <c r="BF928" s="229">
        <f>IF(N928="snížená",J928,0)</f>
        <v>0</v>
      </c>
      <c r="BG928" s="229">
        <f>IF(N928="zákl. přenesená",J928,0)</f>
        <v>0</v>
      </c>
      <c r="BH928" s="229">
        <f>IF(N928="sníž. přenesená",J928,0)</f>
        <v>0</v>
      </c>
      <c r="BI928" s="229">
        <f>IF(N928="nulová",J928,0)</f>
        <v>0</v>
      </c>
      <c r="BJ928" s="17" t="s">
        <v>151</v>
      </c>
      <c r="BK928" s="229">
        <f>ROUND(I928*H928,2)</f>
        <v>0</v>
      </c>
      <c r="BL928" s="17" t="s">
        <v>210</v>
      </c>
      <c r="BM928" s="228" t="s">
        <v>1129</v>
      </c>
    </row>
    <row r="929" s="13" customFormat="1">
      <c r="A929" s="13"/>
      <c r="B929" s="230"/>
      <c r="C929" s="231"/>
      <c r="D929" s="232" t="s">
        <v>153</v>
      </c>
      <c r="E929" s="233" t="s">
        <v>1</v>
      </c>
      <c r="F929" s="234" t="s">
        <v>261</v>
      </c>
      <c r="G929" s="231"/>
      <c r="H929" s="233" t="s">
        <v>1</v>
      </c>
      <c r="I929" s="235"/>
      <c r="J929" s="231"/>
      <c r="K929" s="231"/>
      <c r="L929" s="236"/>
      <c r="M929" s="237"/>
      <c r="N929" s="238"/>
      <c r="O929" s="238"/>
      <c r="P929" s="238"/>
      <c r="Q929" s="238"/>
      <c r="R929" s="238"/>
      <c r="S929" s="238"/>
      <c r="T929" s="239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40" t="s">
        <v>153</v>
      </c>
      <c r="AU929" s="240" t="s">
        <v>151</v>
      </c>
      <c r="AV929" s="13" t="s">
        <v>83</v>
      </c>
      <c r="AW929" s="13" t="s">
        <v>31</v>
      </c>
      <c r="AX929" s="13" t="s">
        <v>75</v>
      </c>
      <c r="AY929" s="240" t="s">
        <v>142</v>
      </c>
    </row>
    <row r="930" s="14" customFormat="1">
      <c r="A930" s="14"/>
      <c r="B930" s="241"/>
      <c r="C930" s="242"/>
      <c r="D930" s="232" t="s">
        <v>153</v>
      </c>
      <c r="E930" s="243" t="s">
        <v>1</v>
      </c>
      <c r="F930" s="244" t="s">
        <v>1130</v>
      </c>
      <c r="G930" s="242"/>
      <c r="H930" s="245">
        <v>4.2000000000000002</v>
      </c>
      <c r="I930" s="246"/>
      <c r="J930" s="242"/>
      <c r="K930" s="242"/>
      <c r="L930" s="247"/>
      <c r="M930" s="248"/>
      <c r="N930" s="249"/>
      <c r="O930" s="249"/>
      <c r="P930" s="249"/>
      <c r="Q930" s="249"/>
      <c r="R930" s="249"/>
      <c r="S930" s="249"/>
      <c r="T930" s="250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51" t="s">
        <v>153</v>
      </c>
      <c r="AU930" s="251" t="s">
        <v>151</v>
      </c>
      <c r="AV930" s="14" t="s">
        <v>151</v>
      </c>
      <c r="AW930" s="14" t="s">
        <v>31</v>
      </c>
      <c r="AX930" s="14" t="s">
        <v>83</v>
      </c>
      <c r="AY930" s="251" t="s">
        <v>142</v>
      </c>
    </row>
    <row r="931" s="2" customFormat="1" ht="24.15" customHeight="1">
      <c r="A931" s="38"/>
      <c r="B931" s="39"/>
      <c r="C931" s="218" t="s">
        <v>1131</v>
      </c>
      <c r="D931" s="218" t="s">
        <v>145</v>
      </c>
      <c r="E931" s="219" t="s">
        <v>1132</v>
      </c>
      <c r="F931" s="220" t="s">
        <v>1133</v>
      </c>
      <c r="G931" s="221" t="s">
        <v>148</v>
      </c>
      <c r="H931" s="222">
        <v>13</v>
      </c>
      <c r="I931" s="223"/>
      <c r="J931" s="222">
        <f>ROUND(I931*H931,2)</f>
        <v>0</v>
      </c>
      <c r="K931" s="220" t="s">
        <v>1</v>
      </c>
      <c r="L931" s="44"/>
      <c r="M931" s="224" t="s">
        <v>1</v>
      </c>
      <c r="N931" s="225" t="s">
        <v>41</v>
      </c>
      <c r="O931" s="91"/>
      <c r="P931" s="226">
        <f>O931*H931</f>
        <v>0</v>
      </c>
      <c r="Q931" s="226">
        <v>0.0058799999999999998</v>
      </c>
      <c r="R931" s="226">
        <f>Q931*H931</f>
        <v>0.076439999999999994</v>
      </c>
      <c r="S931" s="226">
        <v>0</v>
      </c>
      <c r="T931" s="227">
        <f>S931*H931</f>
        <v>0</v>
      </c>
      <c r="U931" s="38"/>
      <c r="V931" s="38"/>
      <c r="W931" s="38"/>
      <c r="X931" s="38"/>
      <c r="Y931" s="38"/>
      <c r="Z931" s="38"/>
      <c r="AA931" s="38"/>
      <c r="AB931" s="38"/>
      <c r="AC931" s="38"/>
      <c r="AD931" s="38"/>
      <c r="AE931" s="38"/>
      <c r="AR931" s="228" t="s">
        <v>210</v>
      </c>
      <c r="AT931" s="228" t="s">
        <v>145</v>
      </c>
      <c r="AU931" s="228" t="s">
        <v>151</v>
      </c>
      <c r="AY931" s="17" t="s">
        <v>142</v>
      </c>
      <c r="BE931" s="229">
        <f>IF(N931="základní",J931,0)</f>
        <v>0</v>
      </c>
      <c r="BF931" s="229">
        <f>IF(N931="snížená",J931,0)</f>
        <v>0</v>
      </c>
      <c r="BG931" s="229">
        <f>IF(N931="zákl. přenesená",J931,0)</f>
        <v>0</v>
      </c>
      <c r="BH931" s="229">
        <f>IF(N931="sníž. přenesená",J931,0)</f>
        <v>0</v>
      </c>
      <c r="BI931" s="229">
        <f>IF(N931="nulová",J931,0)</f>
        <v>0</v>
      </c>
      <c r="BJ931" s="17" t="s">
        <v>151</v>
      </c>
      <c r="BK931" s="229">
        <f>ROUND(I931*H931,2)</f>
        <v>0</v>
      </c>
      <c r="BL931" s="17" t="s">
        <v>210</v>
      </c>
      <c r="BM931" s="228" t="s">
        <v>1134</v>
      </c>
    </row>
    <row r="932" s="13" customFormat="1">
      <c r="A932" s="13"/>
      <c r="B932" s="230"/>
      <c r="C932" s="231"/>
      <c r="D932" s="232" t="s">
        <v>153</v>
      </c>
      <c r="E932" s="233" t="s">
        <v>1</v>
      </c>
      <c r="F932" s="234" t="s">
        <v>261</v>
      </c>
      <c r="G932" s="231"/>
      <c r="H932" s="233" t="s">
        <v>1</v>
      </c>
      <c r="I932" s="235"/>
      <c r="J932" s="231"/>
      <c r="K932" s="231"/>
      <c r="L932" s="236"/>
      <c r="M932" s="237"/>
      <c r="N932" s="238"/>
      <c r="O932" s="238"/>
      <c r="P932" s="238"/>
      <c r="Q932" s="238"/>
      <c r="R932" s="238"/>
      <c r="S932" s="238"/>
      <c r="T932" s="239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40" t="s">
        <v>153</v>
      </c>
      <c r="AU932" s="240" t="s">
        <v>151</v>
      </c>
      <c r="AV932" s="13" t="s">
        <v>83</v>
      </c>
      <c r="AW932" s="13" t="s">
        <v>31</v>
      </c>
      <c r="AX932" s="13" t="s">
        <v>75</v>
      </c>
      <c r="AY932" s="240" t="s">
        <v>142</v>
      </c>
    </row>
    <row r="933" s="14" customFormat="1">
      <c r="A933" s="14"/>
      <c r="B933" s="241"/>
      <c r="C933" s="242"/>
      <c r="D933" s="232" t="s">
        <v>153</v>
      </c>
      <c r="E933" s="243" t="s">
        <v>1</v>
      </c>
      <c r="F933" s="244" t="s">
        <v>1135</v>
      </c>
      <c r="G933" s="242"/>
      <c r="H933" s="245">
        <v>13</v>
      </c>
      <c r="I933" s="246"/>
      <c r="J933" s="242"/>
      <c r="K933" s="242"/>
      <c r="L933" s="247"/>
      <c r="M933" s="248"/>
      <c r="N933" s="249"/>
      <c r="O933" s="249"/>
      <c r="P933" s="249"/>
      <c r="Q933" s="249"/>
      <c r="R933" s="249"/>
      <c r="S933" s="249"/>
      <c r="T933" s="250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51" t="s">
        <v>153</v>
      </c>
      <c r="AU933" s="251" t="s">
        <v>151</v>
      </c>
      <c r="AV933" s="14" t="s">
        <v>151</v>
      </c>
      <c r="AW933" s="14" t="s">
        <v>31</v>
      </c>
      <c r="AX933" s="14" t="s">
        <v>83</v>
      </c>
      <c r="AY933" s="251" t="s">
        <v>142</v>
      </c>
    </row>
    <row r="934" s="2" customFormat="1" ht="24.15" customHeight="1">
      <c r="A934" s="38"/>
      <c r="B934" s="39"/>
      <c r="C934" s="267" t="s">
        <v>1136</v>
      </c>
      <c r="D934" s="267" t="s">
        <v>225</v>
      </c>
      <c r="E934" s="268" t="s">
        <v>1137</v>
      </c>
      <c r="F934" s="269" t="s">
        <v>1138</v>
      </c>
      <c r="G934" s="270" t="s">
        <v>148</v>
      </c>
      <c r="H934" s="271">
        <v>15</v>
      </c>
      <c r="I934" s="272"/>
      <c r="J934" s="271">
        <f>ROUND(I934*H934,2)</f>
        <v>0</v>
      </c>
      <c r="K934" s="269" t="s">
        <v>1</v>
      </c>
      <c r="L934" s="273"/>
      <c r="M934" s="274" t="s">
        <v>1</v>
      </c>
      <c r="N934" s="275" t="s">
        <v>41</v>
      </c>
      <c r="O934" s="91"/>
      <c r="P934" s="226">
        <f>O934*H934</f>
        <v>0</v>
      </c>
      <c r="Q934" s="226">
        <v>0.016</v>
      </c>
      <c r="R934" s="226">
        <f>Q934*H934</f>
        <v>0.23999999999999999</v>
      </c>
      <c r="S934" s="226">
        <v>0</v>
      </c>
      <c r="T934" s="227">
        <f>S934*H934</f>
        <v>0</v>
      </c>
      <c r="U934" s="38"/>
      <c r="V934" s="38"/>
      <c r="W934" s="38"/>
      <c r="X934" s="38"/>
      <c r="Y934" s="38"/>
      <c r="Z934" s="38"/>
      <c r="AA934" s="38"/>
      <c r="AB934" s="38"/>
      <c r="AC934" s="38"/>
      <c r="AD934" s="38"/>
      <c r="AE934" s="38"/>
      <c r="AR934" s="228" t="s">
        <v>306</v>
      </c>
      <c r="AT934" s="228" t="s">
        <v>225</v>
      </c>
      <c r="AU934" s="228" t="s">
        <v>151</v>
      </c>
      <c r="AY934" s="17" t="s">
        <v>142</v>
      </c>
      <c r="BE934" s="229">
        <f>IF(N934="základní",J934,0)</f>
        <v>0</v>
      </c>
      <c r="BF934" s="229">
        <f>IF(N934="snížená",J934,0)</f>
        <v>0</v>
      </c>
      <c r="BG934" s="229">
        <f>IF(N934="zákl. přenesená",J934,0)</f>
        <v>0</v>
      </c>
      <c r="BH934" s="229">
        <f>IF(N934="sníž. přenesená",J934,0)</f>
        <v>0</v>
      </c>
      <c r="BI934" s="229">
        <f>IF(N934="nulová",J934,0)</f>
        <v>0</v>
      </c>
      <c r="BJ934" s="17" t="s">
        <v>151</v>
      </c>
      <c r="BK934" s="229">
        <f>ROUND(I934*H934,2)</f>
        <v>0</v>
      </c>
      <c r="BL934" s="17" t="s">
        <v>210</v>
      </c>
      <c r="BM934" s="228" t="s">
        <v>1139</v>
      </c>
    </row>
    <row r="935" s="14" customFormat="1">
      <c r="A935" s="14"/>
      <c r="B935" s="241"/>
      <c r="C935" s="242"/>
      <c r="D935" s="232" t="s">
        <v>153</v>
      </c>
      <c r="E935" s="243" t="s">
        <v>1</v>
      </c>
      <c r="F935" s="244" t="s">
        <v>1140</v>
      </c>
      <c r="G935" s="242"/>
      <c r="H935" s="245">
        <v>15</v>
      </c>
      <c r="I935" s="246"/>
      <c r="J935" s="242"/>
      <c r="K935" s="242"/>
      <c r="L935" s="247"/>
      <c r="M935" s="248"/>
      <c r="N935" s="249"/>
      <c r="O935" s="249"/>
      <c r="P935" s="249"/>
      <c r="Q935" s="249"/>
      <c r="R935" s="249"/>
      <c r="S935" s="249"/>
      <c r="T935" s="250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T935" s="251" t="s">
        <v>153</v>
      </c>
      <c r="AU935" s="251" t="s">
        <v>151</v>
      </c>
      <c r="AV935" s="14" t="s">
        <v>151</v>
      </c>
      <c r="AW935" s="14" t="s">
        <v>31</v>
      </c>
      <c r="AX935" s="14" t="s">
        <v>83</v>
      </c>
      <c r="AY935" s="251" t="s">
        <v>142</v>
      </c>
    </row>
    <row r="936" s="2" customFormat="1" ht="24.15" customHeight="1">
      <c r="A936" s="38"/>
      <c r="B936" s="39"/>
      <c r="C936" s="218" t="s">
        <v>1141</v>
      </c>
      <c r="D936" s="218" t="s">
        <v>145</v>
      </c>
      <c r="E936" s="219" t="s">
        <v>1142</v>
      </c>
      <c r="F936" s="220" t="s">
        <v>1143</v>
      </c>
      <c r="G936" s="221" t="s">
        <v>281</v>
      </c>
      <c r="H936" s="222">
        <v>0.32000000000000001</v>
      </c>
      <c r="I936" s="223"/>
      <c r="J936" s="222">
        <f>ROUND(I936*H936,2)</f>
        <v>0</v>
      </c>
      <c r="K936" s="220" t="s">
        <v>149</v>
      </c>
      <c r="L936" s="44"/>
      <c r="M936" s="224" t="s">
        <v>1</v>
      </c>
      <c r="N936" s="225" t="s">
        <v>41</v>
      </c>
      <c r="O936" s="91"/>
      <c r="P936" s="226">
        <f>O936*H936</f>
        <v>0</v>
      </c>
      <c r="Q936" s="226">
        <v>0</v>
      </c>
      <c r="R936" s="226">
        <f>Q936*H936</f>
        <v>0</v>
      </c>
      <c r="S936" s="226">
        <v>0</v>
      </c>
      <c r="T936" s="227">
        <f>S936*H936</f>
        <v>0</v>
      </c>
      <c r="U936" s="38"/>
      <c r="V936" s="38"/>
      <c r="W936" s="38"/>
      <c r="X936" s="38"/>
      <c r="Y936" s="38"/>
      <c r="Z936" s="38"/>
      <c r="AA936" s="38"/>
      <c r="AB936" s="38"/>
      <c r="AC936" s="38"/>
      <c r="AD936" s="38"/>
      <c r="AE936" s="38"/>
      <c r="AR936" s="228" t="s">
        <v>210</v>
      </c>
      <c r="AT936" s="228" t="s">
        <v>145</v>
      </c>
      <c r="AU936" s="228" t="s">
        <v>151</v>
      </c>
      <c r="AY936" s="17" t="s">
        <v>142</v>
      </c>
      <c r="BE936" s="229">
        <f>IF(N936="základní",J936,0)</f>
        <v>0</v>
      </c>
      <c r="BF936" s="229">
        <f>IF(N936="snížená",J936,0)</f>
        <v>0</v>
      </c>
      <c r="BG936" s="229">
        <f>IF(N936="zákl. přenesená",J936,0)</f>
        <v>0</v>
      </c>
      <c r="BH936" s="229">
        <f>IF(N936="sníž. přenesená",J936,0)</f>
        <v>0</v>
      </c>
      <c r="BI936" s="229">
        <f>IF(N936="nulová",J936,0)</f>
        <v>0</v>
      </c>
      <c r="BJ936" s="17" t="s">
        <v>151</v>
      </c>
      <c r="BK936" s="229">
        <f>ROUND(I936*H936,2)</f>
        <v>0</v>
      </c>
      <c r="BL936" s="17" t="s">
        <v>210</v>
      </c>
      <c r="BM936" s="228" t="s">
        <v>1144</v>
      </c>
    </row>
    <row r="937" s="12" customFormat="1" ht="22.8" customHeight="1">
      <c r="A937" s="12"/>
      <c r="B937" s="202"/>
      <c r="C937" s="203"/>
      <c r="D937" s="204" t="s">
        <v>74</v>
      </c>
      <c r="E937" s="216" t="s">
        <v>1145</v>
      </c>
      <c r="F937" s="216" t="s">
        <v>1146</v>
      </c>
      <c r="G937" s="203"/>
      <c r="H937" s="203"/>
      <c r="I937" s="206"/>
      <c r="J937" s="217">
        <f>BK937</f>
        <v>0</v>
      </c>
      <c r="K937" s="203"/>
      <c r="L937" s="208"/>
      <c r="M937" s="209"/>
      <c r="N937" s="210"/>
      <c r="O937" s="210"/>
      <c r="P937" s="211">
        <f>SUM(P938:P981)</f>
        <v>0</v>
      </c>
      <c r="Q937" s="210"/>
      <c r="R937" s="211">
        <f>SUM(R938:R981)</f>
        <v>0</v>
      </c>
      <c r="S937" s="210"/>
      <c r="T937" s="212">
        <f>SUM(T938:T981)</f>
        <v>19.380595599999999</v>
      </c>
      <c r="U937" s="12"/>
      <c r="V937" s="12"/>
      <c r="W937" s="12"/>
      <c r="X937" s="12"/>
      <c r="Y937" s="12"/>
      <c r="Z937" s="12"/>
      <c r="AA937" s="12"/>
      <c r="AB937" s="12"/>
      <c r="AC937" s="12"/>
      <c r="AD937" s="12"/>
      <c r="AE937" s="12"/>
      <c r="AR937" s="213" t="s">
        <v>151</v>
      </c>
      <c r="AT937" s="214" t="s">
        <v>74</v>
      </c>
      <c r="AU937" s="214" t="s">
        <v>83</v>
      </c>
      <c r="AY937" s="213" t="s">
        <v>142</v>
      </c>
      <c r="BK937" s="215">
        <f>SUM(BK938:BK981)</f>
        <v>0</v>
      </c>
    </row>
    <row r="938" s="2" customFormat="1" ht="24.15" customHeight="1">
      <c r="A938" s="38"/>
      <c r="B938" s="39"/>
      <c r="C938" s="218" t="s">
        <v>1147</v>
      </c>
      <c r="D938" s="218" t="s">
        <v>145</v>
      </c>
      <c r="E938" s="219" t="s">
        <v>1148</v>
      </c>
      <c r="F938" s="220" t="s">
        <v>1149</v>
      </c>
      <c r="G938" s="221" t="s">
        <v>148</v>
      </c>
      <c r="H938" s="222">
        <v>920</v>
      </c>
      <c r="I938" s="223"/>
      <c r="J938" s="222">
        <f>ROUND(I938*H938,2)</f>
        <v>0</v>
      </c>
      <c r="K938" s="220" t="s">
        <v>149</v>
      </c>
      <c r="L938" s="44"/>
      <c r="M938" s="224" t="s">
        <v>1</v>
      </c>
      <c r="N938" s="225" t="s">
        <v>41</v>
      </c>
      <c r="O938" s="91"/>
      <c r="P938" s="226">
        <f>O938*H938</f>
        <v>0</v>
      </c>
      <c r="Q938" s="226">
        <v>0</v>
      </c>
      <c r="R938" s="226">
        <f>Q938*H938</f>
        <v>0</v>
      </c>
      <c r="S938" s="226">
        <v>0.0041000000000000003</v>
      </c>
      <c r="T938" s="227">
        <f>S938*H938</f>
        <v>3.7720000000000002</v>
      </c>
      <c r="U938" s="38"/>
      <c r="V938" s="38"/>
      <c r="W938" s="38"/>
      <c r="X938" s="38"/>
      <c r="Y938" s="38"/>
      <c r="Z938" s="38"/>
      <c r="AA938" s="38"/>
      <c r="AB938" s="38"/>
      <c r="AC938" s="38"/>
      <c r="AD938" s="38"/>
      <c r="AE938" s="38"/>
      <c r="AR938" s="228" t="s">
        <v>210</v>
      </c>
      <c r="AT938" s="228" t="s">
        <v>145</v>
      </c>
      <c r="AU938" s="228" t="s">
        <v>151</v>
      </c>
      <c r="AY938" s="17" t="s">
        <v>142</v>
      </c>
      <c r="BE938" s="229">
        <f>IF(N938="základní",J938,0)</f>
        <v>0</v>
      </c>
      <c r="BF938" s="229">
        <f>IF(N938="snížená",J938,0)</f>
        <v>0</v>
      </c>
      <c r="BG938" s="229">
        <f>IF(N938="zákl. přenesená",J938,0)</f>
        <v>0</v>
      </c>
      <c r="BH938" s="229">
        <f>IF(N938="sníž. přenesená",J938,0)</f>
        <v>0</v>
      </c>
      <c r="BI938" s="229">
        <f>IF(N938="nulová",J938,0)</f>
        <v>0</v>
      </c>
      <c r="BJ938" s="17" t="s">
        <v>151</v>
      </c>
      <c r="BK938" s="229">
        <f>ROUND(I938*H938,2)</f>
        <v>0</v>
      </c>
      <c r="BL938" s="17" t="s">
        <v>210</v>
      </c>
      <c r="BM938" s="228" t="s">
        <v>1150</v>
      </c>
    </row>
    <row r="939" s="13" customFormat="1">
      <c r="A939" s="13"/>
      <c r="B939" s="230"/>
      <c r="C939" s="231"/>
      <c r="D939" s="232" t="s">
        <v>153</v>
      </c>
      <c r="E939" s="233" t="s">
        <v>1</v>
      </c>
      <c r="F939" s="234" t="s">
        <v>1151</v>
      </c>
      <c r="G939" s="231"/>
      <c r="H939" s="233" t="s">
        <v>1</v>
      </c>
      <c r="I939" s="235"/>
      <c r="J939" s="231"/>
      <c r="K939" s="231"/>
      <c r="L939" s="236"/>
      <c r="M939" s="237"/>
      <c r="N939" s="238"/>
      <c r="O939" s="238"/>
      <c r="P939" s="238"/>
      <c r="Q939" s="238"/>
      <c r="R939" s="238"/>
      <c r="S939" s="238"/>
      <c r="T939" s="239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40" t="s">
        <v>153</v>
      </c>
      <c r="AU939" s="240" t="s">
        <v>151</v>
      </c>
      <c r="AV939" s="13" t="s">
        <v>83</v>
      </c>
      <c r="AW939" s="13" t="s">
        <v>31</v>
      </c>
      <c r="AX939" s="13" t="s">
        <v>75</v>
      </c>
      <c r="AY939" s="240" t="s">
        <v>142</v>
      </c>
    </row>
    <row r="940" s="13" customFormat="1">
      <c r="A940" s="13"/>
      <c r="B940" s="230"/>
      <c r="C940" s="231"/>
      <c r="D940" s="232" t="s">
        <v>153</v>
      </c>
      <c r="E940" s="233" t="s">
        <v>1</v>
      </c>
      <c r="F940" s="234" t="s">
        <v>411</v>
      </c>
      <c r="G940" s="231"/>
      <c r="H940" s="233" t="s">
        <v>1</v>
      </c>
      <c r="I940" s="235"/>
      <c r="J940" s="231"/>
      <c r="K940" s="231"/>
      <c r="L940" s="236"/>
      <c r="M940" s="237"/>
      <c r="N940" s="238"/>
      <c r="O940" s="238"/>
      <c r="P940" s="238"/>
      <c r="Q940" s="238"/>
      <c r="R940" s="238"/>
      <c r="S940" s="238"/>
      <c r="T940" s="239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40" t="s">
        <v>153</v>
      </c>
      <c r="AU940" s="240" t="s">
        <v>151</v>
      </c>
      <c r="AV940" s="13" t="s">
        <v>83</v>
      </c>
      <c r="AW940" s="13" t="s">
        <v>31</v>
      </c>
      <c r="AX940" s="13" t="s">
        <v>75</v>
      </c>
      <c r="AY940" s="240" t="s">
        <v>142</v>
      </c>
    </row>
    <row r="941" s="14" customFormat="1">
      <c r="A941" s="14"/>
      <c r="B941" s="241"/>
      <c r="C941" s="242"/>
      <c r="D941" s="232" t="s">
        <v>153</v>
      </c>
      <c r="E941" s="243" t="s">
        <v>1</v>
      </c>
      <c r="F941" s="244" t="s">
        <v>1152</v>
      </c>
      <c r="G941" s="242"/>
      <c r="H941" s="245">
        <v>920</v>
      </c>
      <c r="I941" s="246"/>
      <c r="J941" s="242"/>
      <c r="K941" s="242"/>
      <c r="L941" s="247"/>
      <c r="M941" s="248"/>
      <c r="N941" s="249"/>
      <c r="O941" s="249"/>
      <c r="P941" s="249"/>
      <c r="Q941" s="249"/>
      <c r="R941" s="249"/>
      <c r="S941" s="249"/>
      <c r="T941" s="250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51" t="s">
        <v>153</v>
      </c>
      <c r="AU941" s="251" t="s">
        <v>151</v>
      </c>
      <c r="AV941" s="14" t="s">
        <v>151</v>
      </c>
      <c r="AW941" s="14" t="s">
        <v>31</v>
      </c>
      <c r="AX941" s="14" t="s">
        <v>83</v>
      </c>
      <c r="AY941" s="251" t="s">
        <v>142</v>
      </c>
    </row>
    <row r="942" s="2" customFormat="1" ht="16.5" customHeight="1">
      <c r="A942" s="38"/>
      <c r="B942" s="39"/>
      <c r="C942" s="218" t="s">
        <v>1153</v>
      </c>
      <c r="D942" s="218" t="s">
        <v>145</v>
      </c>
      <c r="E942" s="219" t="s">
        <v>1154</v>
      </c>
      <c r="F942" s="220" t="s">
        <v>1155</v>
      </c>
      <c r="G942" s="221" t="s">
        <v>169</v>
      </c>
      <c r="H942" s="222">
        <v>0.42999999999999999</v>
      </c>
      <c r="I942" s="223"/>
      <c r="J942" s="222">
        <f>ROUND(I942*H942,2)</f>
        <v>0</v>
      </c>
      <c r="K942" s="220" t="s">
        <v>1</v>
      </c>
      <c r="L942" s="44"/>
      <c r="M942" s="224" t="s">
        <v>1</v>
      </c>
      <c r="N942" s="225" t="s">
        <v>41</v>
      </c>
      <c r="O942" s="91"/>
      <c r="P942" s="226">
        <f>O942*H942</f>
        <v>0</v>
      </c>
      <c r="Q942" s="226">
        <v>0</v>
      </c>
      <c r="R942" s="226">
        <f>Q942*H942</f>
        <v>0</v>
      </c>
      <c r="S942" s="226">
        <v>0.55000000000000004</v>
      </c>
      <c r="T942" s="227">
        <f>S942*H942</f>
        <v>0.23650000000000002</v>
      </c>
      <c r="U942" s="38"/>
      <c r="V942" s="38"/>
      <c r="W942" s="38"/>
      <c r="X942" s="38"/>
      <c r="Y942" s="38"/>
      <c r="Z942" s="38"/>
      <c r="AA942" s="38"/>
      <c r="AB942" s="38"/>
      <c r="AC942" s="38"/>
      <c r="AD942" s="38"/>
      <c r="AE942" s="38"/>
      <c r="AR942" s="228" t="s">
        <v>210</v>
      </c>
      <c r="AT942" s="228" t="s">
        <v>145</v>
      </c>
      <c r="AU942" s="228" t="s">
        <v>151</v>
      </c>
      <c r="AY942" s="17" t="s">
        <v>142</v>
      </c>
      <c r="BE942" s="229">
        <f>IF(N942="základní",J942,0)</f>
        <v>0</v>
      </c>
      <c r="BF942" s="229">
        <f>IF(N942="snížená",J942,0)</f>
        <v>0</v>
      </c>
      <c r="BG942" s="229">
        <f>IF(N942="zákl. přenesená",J942,0)</f>
        <v>0</v>
      </c>
      <c r="BH942" s="229">
        <f>IF(N942="sníž. přenesená",J942,0)</f>
        <v>0</v>
      </c>
      <c r="BI942" s="229">
        <f>IF(N942="nulová",J942,0)</f>
        <v>0</v>
      </c>
      <c r="BJ942" s="17" t="s">
        <v>151</v>
      </c>
      <c r="BK942" s="229">
        <f>ROUND(I942*H942,2)</f>
        <v>0</v>
      </c>
      <c r="BL942" s="17" t="s">
        <v>210</v>
      </c>
      <c r="BM942" s="228" t="s">
        <v>1156</v>
      </c>
    </row>
    <row r="943" s="13" customFormat="1">
      <c r="A943" s="13"/>
      <c r="B943" s="230"/>
      <c r="C943" s="231"/>
      <c r="D943" s="232" t="s">
        <v>153</v>
      </c>
      <c r="E943" s="233" t="s">
        <v>1</v>
      </c>
      <c r="F943" s="234" t="s">
        <v>288</v>
      </c>
      <c r="G943" s="231"/>
      <c r="H943" s="233" t="s">
        <v>1</v>
      </c>
      <c r="I943" s="235"/>
      <c r="J943" s="231"/>
      <c r="K943" s="231"/>
      <c r="L943" s="236"/>
      <c r="M943" s="237"/>
      <c r="N943" s="238"/>
      <c r="O943" s="238"/>
      <c r="P943" s="238"/>
      <c r="Q943" s="238"/>
      <c r="R943" s="238"/>
      <c r="S943" s="238"/>
      <c r="T943" s="239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40" t="s">
        <v>153</v>
      </c>
      <c r="AU943" s="240" t="s">
        <v>151</v>
      </c>
      <c r="AV943" s="13" t="s">
        <v>83</v>
      </c>
      <c r="AW943" s="13" t="s">
        <v>31</v>
      </c>
      <c r="AX943" s="13" t="s">
        <v>75</v>
      </c>
      <c r="AY943" s="240" t="s">
        <v>142</v>
      </c>
    </row>
    <row r="944" s="14" customFormat="1">
      <c r="A944" s="14"/>
      <c r="B944" s="241"/>
      <c r="C944" s="242"/>
      <c r="D944" s="232" t="s">
        <v>153</v>
      </c>
      <c r="E944" s="243" t="s">
        <v>1</v>
      </c>
      <c r="F944" s="244" t="s">
        <v>1157</v>
      </c>
      <c r="G944" s="242"/>
      <c r="H944" s="245">
        <v>0.42999999999999999</v>
      </c>
      <c r="I944" s="246"/>
      <c r="J944" s="242"/>
      <c r="K944" s="242"/>
      <c r="L944" s="247"/>
      <c r="M944" s="248"/>
      <c r="N944" s="249"/>
      <c r="O944" s="249"/>
      <c r="P944" s="249"/>
      <c r="Q944" s="249"/>
      <c r="R944" s="249"/>
      <c r="S944" s="249"/>
      <c r="T944" s="250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51" t="s">
        <v>153</v>
      </c>
      <c r="AU944" s="251" t="s">
        <v>151</v>
      </c>
      <c r="AV944" s="14" t="s">
        <v>151</v>
      </c>
      <c r="AW944" s="14" t="s">
        <v>31</v>
      </c>
      <c r="AX944" s="14" t="s">
        <v>83</v>
      </c>
      <c r="AY944" s="251" t="s">
        <v>142</v>
      </c>
    </row>
    <row r="945" s="2" customFormat="1" ht="16.5" customHeight="1">
      <c r="A945" s="38"/>
      <c r="B945" s="39"/>
      <c r="C945" s="218" t="s">
        <v>1158</v>
      </c>
      <c r="D945" s="218" t="s">
        <v>145</v>
      </c>
      <c r="E945" s="219" t="s">
        <v>1159</v>
      </c>
      <c r="F945" s="220" t="s">
        <v>1160</v>
      </c>
      <c r="G945" s="221" t="s">
        <v>148</v>
      </c>
      <c r="H945" s="222">
        <v>518</v>
      </c>
      <c r="I945" s="223"/>
      <c r="J945" s="222">
        <f>ROUND(I945*H945,2)</f>
        <v>0</v>
      </c>
      <c r="K945" s="220" t="s">
        <v>149</v>
      </c>
      <c r="L945" s="44"/>
      <c r="M945" s="224" t="s">
        <v>1</v>
      </c>
      <c r="N945" s="225" t="s">
        <v>41</v>
      </c>
      <c r="O945" s="91"/>
      <c r="P945" s="226">
        <f>O945*H945</f>
        <v>0</v>
      </c>
      <c r="Q945" s="226">
        <v>0</v>
      </c>
      <c r="R945" s="226">
        <f>Q945*H945</f>
        <v>0</v>
      </c>
      <c r="S945" s="226">
        <v>0.014999999999999999</v>
      </c>
      <c r="T945" s="227">
        <f>S945*H945</f>
        <v>7.7699999999999996</v>
      </c>
      <c r="U945" s="38"/>
      <c r="V945" s="38"/>
      <c r="W945" s="38"/>
      <c r="X945" s="38"/>
      <c r="Y945" s="38"/>
      <c r="Z945" s="38"/>
      <c r="AA945" s="38"/>
      <c r="AB945" s="38"/>
      <c r="AC945" s="38"/>
      <c r="AD945" s="38"/>
      <c r="AE945" s="38"/>
      <c r="AR945" s="228" t="s">
        <v>210</v>
      </c>
      <c r="AT945" s="228" t="s">
        <v>145</v>
      </c>
      <c r="AU945" s="228" t="s">
        <v>151</v>
      </c>
      <c r="AY945" s="17" t="s">
        <v>142</v>
      </c>
      <c r="BE945" s="229">
        <f>IF(N945="základní",J945,0)</f>
        <v>0</v>
      </c>
      <c r="BF945" s="229">
        <f>IF(N945="snížená",J945,0)</f>
        <v>0</v>
      </c>
      <c r="BG945" s="229">
        <f>IF(N945="zákl. přenesená",J945,0)</f>
        <v>0</v>
      </c>
      <c r="BH945" s="229">
        <f>IF(N945="sníž. přenesená",J945,0)</f>
        <v>0</v>
      </c>
      <c r="BI945" s="229">
        <f>IF(N945="nulová",J945,0)</f>
        <v>0</v>
      </c>
      <c r="BJ945" s="17" t="s">
        <v>151</v>
      </c>
      <c r="BK945" s="229">
        <f>ROUND(I945*H945,2)</f>
        <v>0</v>
      </c>
      <c r="BL945" s="17" t="s">
        <v>210</v>
      </c>
      <c r="BM945" s="228" t="s">
        <v>1161</v>
      </c>
    </row>
    <row r="946" s="13" customFormat="1">
      <c r="A946" s="13"/>
      <c r="B946" s="230"/>
      <c r="C946" s="231"/>
      <c r="D946" s="232" t="s">
        <v>153</v>
      </c>
      <c r="E946" s="233" t="s">
        <v>1</v>
      </c>
      <c r="F946" s="234" t="s">
        <v>715</v>
      </c>
      <c r="G946" s="231"/>
      <c r="H946" s="233" t="s">
        <v>1</v>
      </c>
      <c r="I946" s="235"/>
      <c r="J946" s="231"/>
      <c r="K946" s="231"/>
      <c r="L946" s="236"/>
      <c r="M946" s="237"/>
      <c r="N946" s="238"/>
      <c r="O946" s="238"/>
      <c r="P946" s="238"/>
      <c r="Q946" s="238"/>
      <c r="R946" s="238"/>
      <c r="S946" s="238"/>
      <c r="T946" s="239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40" t="s">
        <v>153</v>
      </c>
      <c r="AU946" s="240" t="s">
        <v>151</v>
      </c>
      <c r="AV946" s="13" t="s">
        <v>83</v>
      </c>
      <c r="AW946" s="13" t="s">
        <v>31</v>
      </c>
      <c r="AX946" s="13" t="s">
        <v>75</v>
      </c>
      <c r="AY946" s="240" t="s">
        <v>142</v>
      </c>
    </row>
    <row r="947" s="13" customFormat="1">
      <c r="A947" s="13"/>
      <c r="B947" s="230"/>
      <c r="C947" s="231"/>
      <c r="D947" s="232" t="s">
        <v>153</v>
      </c>
      <c r="E947" s="233" t="s">
        <v>1</v>
      </c>
      <c r="F947" s="234" t="s">
        <v>1162</v>
      </c>
      <c r="G947" s="231"/>
      <c r="H947" s="233" t="s">
        <v>1</v>
      </c>
      <c r="I947" s="235"/>
      <c r="J947" s="231"/>
      <c r="K947" s="231"/>
      <c r="L947" s="236"/>
      <c r="M947" s="237"/>
      <c r="N947" s="238"/>
      <c r="O947" s="238"/>
      <c r="P947" s="238"/>
      <c r="Q947" s="238"/>
      <c r="R947" s="238"/>
      <c r="S947" s="238"/>
      <c r="T947" s="239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40" t="s">
        <v>153</v>
      </c>
      <c r="AU947" s="240" t="s">
        <v>151</v>
      </c>
      <c r="AV947" s="13" t="s">
        <v>83</v>
      </c>
      <c r="AW947" s="13" t="s">
        <v>31</v>
      </c>
      <c r="AX947" s="13" t="s">
        <v>75</v>
      </c>
      <c r="AY947" s="240" t="s">
        <v>142</v>
      </c>
    </row>
    <row r="948" s="13" customFormat="1">
      <c r="A948" s="13"/>
      <c r="B948" s="230"/>
      <c r="C948" s="231"/>
      <c r="D948" s="232" t="s">
        <v>153</v>
      </c>
      <c r="E948" s="233" t="s">
        <v>1</v>
      </c>
      <c r="F948" s="234" t="s">
        <v>411</v>
      </c>
      <c r="G948" s="231"/>
      <c r="H948" s="233" t="s">
        <v>1</v>
      </c>
      <c r="I948" s="235"/>
      <c r="J948" s="231"/>
      <c r="K948" s="231"/>
      <c r="L948" s="236"/>
      <c r="M948" s="237"/>
      <c r="N948" s="238"/>
      <c r="O948" s="238"/>
      <c r="P948" s="238"/>
      <c r="Q948" s="238"/>
      <c r="R948" s="238"/>
      <c r="S948" s="238"/>
      <c r="T948" s="239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40" t="s">
        <v>153</v>
      </c>
      <c r="AU948" s="240" t="s">
        <v>151</v>
      </c>
      <c r="AV948" s="13" t="s">
        <v>83</v>
      </c>
      <c r="AW948" s="13" t="s">
        <v>31</v>
      </c>
      <c r="AX948" s="13" t="s">
        <v>75</v>
      </c>
      <c r="AY948" s="240" t="s">
        <v>142</v>
      </c>
    </row>
    <row r="949" s="14" customFormat="1">
      <c r="A949" s="14"/>
      <c r="B949" s="241"/>
      <c r="C949" s="242"/>
      <c r="D949" s="232" t="s">
        <v>153</v>
      </c>
      <c r="E949" s="243" t="s">
        <v>1</v>
      </c>
      <c r="F949" s="244" t="s">
        <v>718</v>
      </c>
      <c r="G949" s="242"/>
      <c r="H949" s="245">
        <v>402</v>
      </c>
      <c r="I949" s="246"/>
      <c r="J949" s="242"/>
      <c r="K949" s="242"/>
      <c r="L949" s="247"/>
      <c r="M949" s="248"/>
      <c r="N949" s="249"/>
      <c r="O949" s="249"/>
      <c r="P949" s="249"/>
      <c r="Q949" s="249"/>
      <c r="R949" s="249"/>
      <c r="S949" s="249"/>
      <c r="T949" s="250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251" t="s">
        <v>153</v>
      </c>
      <c r="AU949" s="251" t="s">
        <v>151</v>
      </c>
      <c r="AV949" s="14" t="s">
        <v>151</v>
      </c>
      <c r="AW949" s="14" t="s">
        <v>31</v>
      </c>
      <c r="AX949" s="14" t="s">
        <v>75</v>
      </c>
      <c r="AY949" s="251" t="s">
        <v>142</v>
      </c>
    </row>
    <row r="950" s="13" customFormat="1">
      <c r="A950" s="13"/>
      <c r="B950" s="230"/>
      <c r="C950" s="231"/>
      <c r="D950" s="232" t="s">
        <v>153</v>
      </c>
      <c r="E950" s="233" t="s">
        <v>1</v>
      </c>
      <c r="F950" s="234" t="s">
        <v>1163</v>
      </c>
      <c r="G950" s="231"/>
      <c r="H950" s="233" t="s">
        <v>1</v>
      </c>
      <c r="I950" s="235"/>
      <c r="J950" s="231"/>
      <c r="K950" s="231"/>
      <c r="L950" s="236"/>
      <c r="M950" s="237"/>
      <c r="N950" s="238"/>
      <c r="O950" s="238"/>
      <c r="P950" s="238"/>
      <c r="Q950" s="238"/>
      <c r="R950" s="238"/>
      <c r="S950" s="238"/>
      <c r="T950" s="239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40" t="s">
        <v>153</v>
      </c>
      <c r="AU950" s="240" t="s">
        <v>151</v>
      </c>
      <c r="AV950" s="13" t="s">
        <v>83</v>
      </c>
      <c r="AW950" s="13" t="s">
        <v>31</v>
      </c>
      <c r="AX950" s="13" t="s">
        <v>75</v>
      </c>
      <c r="AY950" s="240" t="s">
        <v>142</v>
      </c>
    </row>
    <row r="951" s="13" customFormat="1">
      <c r="A951" s="13"/>
      <c r="B951" s="230"/>
      <c r="C951" s="231"/>
      <c r="D951" s="232" t="s">
        <v>153</v>
      </c>
      <c r="E951" s="233" t="s">
        <v>1</v>
      </c>
      <c r="F951" s="234" t="s">
        <v>1164</v>
      </c>
      <c r="G951" s="231"/>
      <c r="H951" s="233" t="s">
        <v>1</v>
      </c>
      <c r="I951" s="235"/>
      <c r="J951" s="231"/>
      <c r="K951" s="231"/>
      <c r="L951" s="236"/>
      <c r="M951" s="237"/>
      <c r="N951" s="238"/>
      <c r="O951" s="238"/>
      <c r="P951" s="238"/>
      <c r="Q951" s="238"/>
      <c r="R951" s="238"/>
      <c r="S951" s="238"/>
      <c r="T951" s="239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40" t="s">
        <v>153</v>
      </c>
      <c r="AU951" s="240" t="s">
        <v>151</v>
      </c>
      <c r="AV951" s="13" t="s">
        <v>83</v>
      </c>
      <c r="AW951" s="13" t="s">
        <v>31</v>
      </c>
      <c r="AX951" s="13" t="s">
        <v>75</v>
      </c>
      <c r="AY951" s="240" t="s">
        <v>142</v>
      </c>
    </row>
    <row r="952" s="13" customFormat="1">
      <c r="A952" s="13"/>
      <c r="B952" s="230"/>
      <c r="C952" s="231"/>
      <c r="D952" s="232" t="s">
        <v>153</v>
      </c>
      <c r="E952" s="233" t="s">
        <v>1</v>
      </c>
      <c r="F952" s="234" t="s">
        <v>411</v>
      </c>
      <c r="G952" s="231"/>
      <c r="H952" s="233" t="s">
        <v>1</v>
      </c>
      <c r="I952" s="235"/>
      <c r="J952" s="231"/>
      <c r="K952" s="231"/>
      <c r="L952" s="236"/>
      <c r="M952" s="237"/>
      <c r="N952" s="238"/>
      <c r="O952" s="238"/>
      <c r="P952" s="238"/>
      <c r="Q952" s="238"/>
      <c r="R952" s="238"/>
      <c r="S952" s="238"/>
      <c r="T952" s="239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40" t="s">
        <v>153</v>
      </c>
      <c r="AU952" s="240" t="s">
        <v>151</v>
      </c>
      <c r="AV952" s="13" t="s">
        <v>83</v>
      </c>
      <c r="AW952" s="13" t="s">
        <v>31</v>
      </c>
      <c r="AX952" s="13" t="s">
        <v>75</v>
      </c>
      <c r="AY952" s="240" t="s">
        <v>142</v>
      </c>
    </row>
    <row r="953" s="14" customFormat="1">
      <c r="A953" s="14"/>
      <c r="B953" s="241"/>
      <c r="C953" s="242"/>
      <c r="D953" s="232" t="s">
        <v>153</v>
      </c>
      <c r="E953" s="243" t="s">
        <v>1</v>
      </c>
      <c r="F953" s="244" t="s">
        <v>1165</v>
      </c>
      <c r="G953" s="242"/>
      <c r="H953" s="245">
        <v>77</v>
      </c>
      <c r="I953" s="246"/>
      <c r="J953" s="242"/>
      <c r="K953" s="242"/>
      <c r="L953" s="247"/>
      <c r="M953" s="248"/>
      <c r="N953" s="249"/>
      <c r="O953" s="249"/>
      <c r="P953" s="249"/>
      <c r="Q953" s="249"/>
      <c r="R953" s="249"/>
      <c r="S953" s="249"/>
      <c r="T953" s="250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51" t="s">
        <v>153</v>
      </c>
      <c r="AU953" s="251" t="s">
        <v>151</v>
      </c>
      <c r="AV953" s="14" t="s">
        <v>151</v>
      </c>
      <c r="AW953" s="14" t="s">
        <v>31</v>
      </c>
      <c r="AX953" s="14" t="s">
        <v>75</v>
      </c>
      <c r="AY953" s="251" t="s">
        <v>142</v>
      </c>
    </row>
    <row r="954" s="13" customFormat="1">
      <c r="A954" s="13"/>
      <c r="B954" s="230"/>
      <c r="C954" s="231"/>
      <c r="D954" s="232" t="s">
        <v>153</v>
      </c>
      <c r="E954" s="233" t="s">
        <v>1</v>
      </c>
      <c r="F954" s="234" t="s">
        <v>719</v>
      </c>
      <c r="G954" s="231"/>
      <c r="H954" s="233" t="s">
        <v>1</v>
      </c>
      <c r="I954" s="235"/>
      <c r="J954" s="231"/>
      <c r="K954" s="231"/>
      <c r="L954" s="236"/>
      <c r="M954" s="237"/>
      <c r="N954" s="238"/>
      <c r="O954" s="238"/>
      <c r="P954" s="238"/>
      <c r="Q954" s="238"/>
      <c r="R954" s="238"/>
      <c r="S954" s="238"/>
      <c r="T954" s="239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40" t="s">
        <v>153</v>
      </c>
      <c r="AU954" s="240" t="s">
        <v>151</v>
      </c>
      <c r="AV954" s="13" t="s">
        <v>83</v>
      </c>
      <c r="AW954" s="13" t="s">
        <v>31</v>
      </c>
      <c r="AX954" s="13" t="s">
        <v>75</v>
      </c>
      <c r="AY954" s="240" t="s">
        <v>142</v>
      </c>
    </row>
    <row r="955" s="13" customFormat="1">
      <c r="A955" s="13"/>
      <c r="B955" s="230"/>
      <c r="C955" s="231"/>
      <c r="D955" s="232" t="s">
        <v>153</v>
      </c>
      <c r="E955" s="233" t="s">
        <v>1</v>
      </c>
      <c r="F955" s="234" t="s">
        <v>411</v>
      </c>
      <c r="G955" s="231"/>
      <c r="H955" s="233" t="s">
        <v>1</v>
      </c>
      <c r="I955" s="235"/>
      <c r="J955" s="231"/>
      <c r="K955" s="231"/>
      <c r="L955" s="236"/>
      <c r="M955" s="237"/>
      <c r="N955" s="238"/>
      <c r="O955" s="238"/>
      <c r="P955" s="238"/>
      <c r="Q955" s="238"/>
      <c r="R955" s="238"/>
      <c r="S955" s="238"/>
      <c r="T955" s="239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40" t="s">
        <v>153</v>
      </c>
      <c r="AU955" s="240" t="s">
        <v>151</v>
      </c>
      <c r="AV955" s="13" t="s">
        <v>83</v>
      </c>
      <c r="AW955" s="13" t="s">
        <v>31</v>
      </c>
      <c r="AX955" s="13" t="s">
        <v>75</v>
      </c>
      <c r="AY955" s="240" t="s">
        <v>142</v>
      </c>
    </row>
    <row r="956" s="14" customFormat="1">
      <c r="A956" s="14"/>
      <c r="B956" s="241"/>
      <c r="C956" s="242"/>
      <c r="D956" s="232" t="s">
        <v>153</v>
      </c>
      <c r="E956" s="243" t="s">
        <v>1</v>
      </c>
      <c r="F956" s="244" t="s">
        <v>389</v>
      </c>
      <c r="G956" s="242"/>
      <c r="H956" s="245">
        <v>39</v>
      </c>
      <c r="I956" s="246"/>
      <c r="J956" s="242"/>
      <c r="K956" s="242"/>
      <c r="L956" s="247"/>
      <c r="M956" s="248"/>
      <c r="N956" s="249"/>
      <c r="O956" s="249"/>
      <c r="P956" s="249"/>
      <c r="Q956" s="249"/>
      <c r="R956" s="249"/>
      <c r="S956" s="249"/>
      <c r="T956" s="250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51" t="s">
        <v>153</v>
      </c>
      <c r="AU956" s="251" t="s">
        <v>151</v>
      </c>
      <c r="AV956" s="14" t="s">
        <v>151</v>
      </c>
      <c r="AW956" s="14" t="s">
        <v>31</v>
      </c>
      <c r="AX956" s="14" t="s">
        <v>75</v>
      </c>
      <c r="AY956" s="251" t="s">
        <v>142</v>
      </c>
    </row>
    <row r="957" s="15" customFormat="1">
      <c r="A957" s="15"/>
      <c r="B957" s="252"/>
      <c r="C957" s="253"/>
      <c r="D957" s="232" t="s">
        <v>153</v>
      </c>
      <c r="E957" s="254" t="s">
        <v>1</v>
      </c>
      <c r="F957" s="255" t="s">
        <v>166</v>
      </c>
      <c r="G957" s="253"/>
      <c r="H957" s="256">
        <v>518</v>
      </c>
      <c r="I957" s="257"/>
      <c r="J957" s="253"/>
      <c r="K957" s="253"/>
      <c r="L957" s="258"/>
      <c r="M957" s="259"/>
      <c r="N957" s="260"/>
      <c r="O957" s="260"/>
      <c r="P957" s="260"/>
      <c r="Q957" s="260"/>
      <c r="R957" s="260"/>
      <c r="S957" s="260"/>
      <c r="T957" s="261"/>
      <c r="U957" s="15"/>
      <c r="V957" s="15"/>
      <c r="W957" s="15"/>
      <c r="X957" s="15"/>
      <c r="Y957" s="15"/>
      <c r="Z957" s="15"/>
      <c r="AA957" s="15"/>
      <c r="AB957" s="15"/>
      <c r="AC957" s="15"/>
      <c r="AD957" s="15"/>
      <c r="AE957" s="15"/>
      <c r="AT957" s="262" t="s">
        <v>153</v>
      </c>
      <c r="AU957" s="262" t="s">
        <v>151</v>
      </c>
      <c r="AV957" s="15" t="s">
        <v>150</v>
      </c>
      <c r="AW957" s="15" t="s">
        <v>31</v>
      </c>
      <c r="AX957" s="15" t="s">
        <v>83</v>
      </c>
      <c r="AY957" s="262" t="s">
        <v>142</v>
      </c>
    </row>
    <row r="958" s="2" customFormat="1" ht="16.5" customHeight="1">
      <c r="A958" s="38"/>
      <c r="B958" s="39"/>
      <c r="C958" s="218" t="s">
        <v>1166</v>
      </c>
      <c r="D958" s="218" t="s">
        <v>145</v>
      </c>
      <c r="E958" s="219" t="s">
        <v>1167</v>
      </c>
      <c r="F958" s="220" t="s">
        <v>1168</v>
      </c>
      <c r="G958" s="221" t="s">
        <v>148</v>
      </c>
      <c r="H958" s="222">
        <v>881</v>
      </c>
      <c r="I958" s="223"/>
      <c r="J958" s="222">
        <f>ROUND(I958*H958,2)</f>
        <v>0</v>
      </c>
      <c r="K958" s="220" t="s">
        <v>149</v>
      </c>
      <c r="L958" s="44"/>
      <c r="M958" s="224" t="s">
        <v>1</v>
      </c>
      <c r="N958" s="225" t="s">
        <v>41</v>
      </c>
      <c r="O958" s="91"/>
      <c r="P958" s="226">
        <f>O958*H958</f>
        <v>0</v>
      </c>
      <c r="Q958" s="226">
        <v>0</v>
      </c>
      <c r="R958" s="226">
        <f>Q958*H958</f>
        <v>0</v>
      </c>
      <c r="S958" s="226">
        <v>0.00594</v>
      </c>
      <c r="T958" s="227">
        <f>S958*H958</f>
        <v>5.2331399999999997</v>
      </c>
      <c r="U958" s="38"/>
      <c r="V958" s="38"/>
      <c r="W958" s="38"/>
      <c r="X958" s="38"/>
      <c r="Y958" s="38"/>
      <c r="Z958" s="38"/>
      <c r="AA958" s="38"/>
      <c r="AB958" s="38"/>
      <c r="AC958" s="38"/>
      <c r="AD958" s="38"/>
      <c r="AE958" s="38"/>
      <c r="AR958" s="228" t="s">
        <v>210</v>
      </c>
      <c r="AT958" s="228" t="s">
        <v>145</v>
      </c>
      <c r="AU958" s="228" t="s">
        <v>151</v>
      </c>
      <c r="AY958" s="17" t="s">
        <v>142</v>
      </c>
      <c r="BE958" s="229">
        <f>IF(N958="základní",J958,0)</f>
        <v>0</v>
      </c>
      <c r="BF958" s="229">
        <f>IF(N958="snížená",J958,0)</f>
        <v>0</v>
      </c>
      <c r="BG958" s="229">
        <f>IF(N958="zákl. přenesená",J958,0)</f>
        <v>0</v>
      </c>
      <c r="BH958" s="229">
        <f>IF(N958="sníž. přenesená",J958,0)</f>
        <v>0</v>
      </c>
      <c r="BI958" s="229">
        <f>IF(N958="nulová",J958,0)</f>
        <v>0</v>
      </c>
      <c r="BJ958" s="17" t="s">
        <v>151</v>
      </c>
      <c r="BK958" s="229">
        <f>ROUND(I958*H958,2)</f>
        <v>0</v>
      </c>
      <c r="BL958" s="17" t="s">
        <v>210</v>
      </c>
      <c r="BM958" s="228" t="s">
        <v>1169</v>
      </c>
    </row>
    <row r="959" s="13" customFormat="1">
      <c r="A959" s="13"/>
      <c r="B959" s="230"/>
      <c r="C959" s="231"/>
      <c r="D959" s="232" t="s">
        <v>153</v>
      </c>
      <c r="E959" s="233" t="s">
        <v>1</v>
      </c>
      <c r="F959" s="234" t="s">
        <v>1170</v>
      </c>
      <c r="G959" s="231"/>
      <c r="H959" s="233" t="s">
        <v>1</v>
      </c>
      <c r="I959" s="235"/>
      <c r="J959" s="231"/>
      <c r="K959" s="231"/>
      <c r="L959" s="236"/>
      <c r="M959" s="237"/>
      <c r="N959" s="238"/>
      <c r="O959" s="238"/>
      <c r="P959" s="238"/>
      <c r="Q959" s="238"/>
      <c r="R959" s="238"/>
      <c r="S959" s="238"/>
      <c r="T959" s="239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40" t="s">
        <v>153</v>
      </c>
      <c r="AU959" s="240" t="s">
        <v>151</v>
      </c>
      <c r="AV959" s="13" t="s">
        <v>83</v>
      </c>
      <c r="AW959" s="13" t="s">
        <v>31</v>
      </c>
      <c r="AX959" s="13" t="s">
        <v>75</v>
      </c>
      <c r="AY959" s="240" t="s">
        <v>142</v>
      </c>
    </row>
    <row r="960" s="13" customFormat="1">
      <c r="A960" s="13"/>
      <c r="B960" s="230"/>
      <c r="C960" s="231"/>
      <c r="D960" s="232" t="s">
        <v>153</v>
      </c>
      <c r="E960" s="233" t="s">
        <v>1</v>
      </c>
      <c r="F960" s="234" t="s">
        <v>411</v>
      </c>
      <c r="G960" s="231"/>
      <c r="H960" s="233" t="s">
        <v>1</v>
      </c>
      <c r="I960" s="235"/>
      <c r="J960" s="231"/>
      <c r="K960" s="231"/>
      <c r="L960" s="236"/>
      <c r="M960" s="237"/>
      <c r="N960" s="238"/>
      <c r="O960" s="238"/>
      <c r="P960" s="238"/>
      <c r="Q960" s="238"/>
      <c r="R960" s="238"/>
      <c r="S960" s="238"/>
      <c r="T960" s="239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40" t="s">
        <v>153</v>
      </c>
      <c r="AU960" s="240" t="s">
        <v>151</v>
      </c>
      <c r="AV960" s="13" t="s">
        <v>83</v>
      </c>
      <c r="AW960" s="13" t="s">
        <v>31</v>
      </c>
      <c r="AX960" s="13" t="s">
        <v>75</v>
      </c>
      <c r="AY960" s="240" t="s">
        <v>142</v>
      </c>
    </row>
    <row r="961" s="14" customFormat="1">
      <c r="A961" s="14"/>
      <c r="B961" s="241"/>
      <c r="C961" s="242"/>
      <c r="D961" s="232" t="s">
        <v>153</v>
      </c>
      <c r="E961" s="243" t="s">
        <v>1</v>
      </c>
      <c r="F961" s="244" t="s">
        <v>1171</v>
      </c>
      <c r="G961" s="242"/>
      <c r="H961" s="245">
        <v>881</v>
      </c>
      <c r="I961" s="246"/>
      <c r="J961" s="242"/>
      <c r="K961" s="242"/>
      <c r="L961" s="247"/>
      <c r="M961" s="248"/>
      <c r="N961" s="249"/>
      <c r="O961" s="249"/>
      <c r="P961" s="249"/>
      <c r="Q961" s="249"/>
      <c r="R961" s="249"/>
      <c r="S961" s="249"/>
      <c r="T961" s="250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51" t="s">
        <v>153</v>
      </c>
      <c r="AU961" s="251" t="s">
        <v>151</v>
      </c>
      <c r="AV961" s="14" t="s">
        <v>151</v>
      </c>
      <c r="AW961" s="14" t="s">
        <v>31</v>
      </c>
      <c r="AX961" s="14" t="s">
        <v>83</v>
      </c>
      <c r="AY961" s="251" t="s">
        <v>142</v>
      </c>
    </row>
    <row r="962" s="2" customFormat="1" ht="16.5" customHeight="1">
      <c r="A962" s="38"/>
      <c r="B962" s="39"/>
      <c r="C962" s="218" t="s">
        <v>1172</v>
      </c>
      <c r="D962" s="218" t="s">
        <v>145</v>
      </c>
      <c r="E962" s="219" t="s">
        <v>1173</v>
      </c>
      <c r="F962" s="220" t="s">
        <v>1174</v>
      </c>
      <c r="G962" s="221" t="s">
        <v>189</v>
      </c>
      <c r="H962" s="222">
        <v>43</v>
      </c>
      <c r="I962" s="223"/>
      <c r="J962" s="222">
        <f>ROUND(I962*H962,2)</f>
        <v>0</v>
      </c>
      <c r="K962" s="220" t="s">
        <v>149</v>
      </c>
      <c r="L962" s="44"/>
      <c r="M962" s="224" t="s">
        <v>1</v>
      </c>
      <c r="N962" s="225" t="s">
        <v>41</v>
      </c>
      <c r="O962" s="91"/>
      <c r="P962" s="226">
        <f>O962*H962</f>
        <v>0</v>
      </c>
      <c r="Q962" s="226">
        <v>0</v>
      </c>
      <c r="R962" s="226">
        <f>Q962*H962</f>
        <v>0</v>
      </c>
      <c r="S962" s="226">
        <v>0.0018699999999999999</v>
      </c>
      <c r="T962" s="227">
        <f>S962*H962</f>
        <v>0.080409999999999995</v>
      </c>
      <c r="U962" s="38"/>
      <c r="V962" s="38"/>
      <c r="W962" s="38"/>
      <c r="X962" s="38"/>
      <c r="Y962" s="38"/>
      <c r="Z962" s="38"/>
      <c r="AA962" s="38"/>
      <c r="AB962" s="38"/>
      <c r="AC962" s="38"/>
      <c r="AD962" s="38"/>
      <c r="AE962" s="38"/>
      <c r="AR962" s="228" t="s">
        <v>210</v>
      </c>
      <c r="AT962" s="228" t="s">
        <v>145</v>
      </c>
      <c r="AU962" s="228" t="s">
        <v>151</v>
      </c>
      <c r="AY962" s="17" t="s">
        <v>142</v>
      </c>
      <c r="BE962" s="229">
        <f>IF(N962="základní",J962,0)</f>
        <v>0</v>
      </c>
      <c r="BF962" s="229">
        <f>IF(N962="snížená",J962,0)</f>
        <v>0</v>
      </c>
      <c r="BG962" s="229">
        <f>IF(N962="zákl. přenesená",J962,0)</f>
        <v>0</v>
      </c>
      <c r="BH962" s="229">
        <f>IF(N962="sníž. přenesená",J962,0)</f>
        <v>0</v>
      </c>
      <c r="BI962" s="229">
        <f>IF(N962="nulová",J962,0)</f>
        <v>0</v>
      </c>
      <c r="BJ962" s="17" t="s">
        <v>151</v>
      </c>
      <c r="BK962" s="229">
        <f>ROUND(I962*H962,2)</f>
        <v>0</v>
      </c>
      <c r="BL962" s="17" t="s">
        <v>210</v>
      </c>
      <c r="BM962" s="228" t="s">
        <v>1175</v>
      </c>
    </row>
    <row r="963" s="2" customFormat="1" ht="16.5" customHeight="1">
      <c r="A963" s="38"/>
      <c r="B963" s="39"/>
      <c r="C963" s="218" t="s">
        <v>1176</v>
      </c>
      <c r="D963" s="218" t="s">
        <v>145</v>
      </c>
      <c r="E963" s="219" t="s">
        <v>1177</v>
      </c>
      <c r="F963" s="220" t="s">
        <v>1178</v>
      </c>
      <c r="G963" s="221" t="s">
        <v>189</v>
      </c>
      <c r="H963" s="222">
        <v>56</v>
      </c>
      <c r="I963" s="223"/>
      <c r="J963" s="222">
        <f>ROUND(I963*H963,2)</f>
        <v>0</v>
      </c>
      <c r="K963" s="220" t="s">
        <v>149</v>
      </c>
      <c r="L963" s="44"/>
      <c r="M963" s="224" t="s">
        <v>1</v>
      </c>
      <c r="N963" s="225" t="s">
        <v>41</v>
      </c>
      <c r="O963" s="91"/>
      <c r="P963" s="226">
        <f>O963*H963</f>
        <v>0</v>
      </c>
      <c r="Q963" s="226">
        <v>0</v>
      </c>
      <c r="R963" s="226">
        <f>Q963*H963</f>
        <v>0</v>
      </c>
      <c r="S963" s="226">
        <v>0.0018699999999999999</v>
      </c>
      <c r="T963" s="227">
        <f>S963*H963</f>
        <v>0.10471999999999999</v>
      </c>
      <c r="U963" s="38"/>
      <c r="V963" s="38"/>
      <c r="W963" s="38"/>
      <c r="X963" s="38"/>
      <c r="Y963" s="38"/>
      <c r="Z963" s="38"/>
      <c r="AA963" s="38"/>
      <c r="AB963" s="38"/>
      <c r="AC963" s="38"/>
      <c r="AD963" s="38"/>
      <c r="AE963" s="38"/>
      <c r="AR963" s="228" t="s">
        <v>210</v>
      </c>
      <c r="AT963" s="228" t="s">
        <v>145</v>
      </c>
      <c r="AU963" s="228" t="s">
        <v>151</v>
      </c>
      <c r="AY963" s="17" t="s">
        <v>142</v>
      </c>
      <c r="BE963" s="229">
        <f>IF(N963="základní",J963,0)</f>
        <v>0</v>
      </c>
      <c r="BF963" s="229">
        <f>IF(N963="snížená",J963,0)</f>
        <v>0</v>
      </c>
      <c r="BG963" s="229">
        <f>IF(N963="zákl. přenesená",J963,0)</f>
        <v>0</v>
      </c>
      <c r="BH963" s="229">
        <f>IF(N963="sníž. přenesená",J963,0)</f>
        <v>0</v>
      </c>
      <c r="BI963" s="229">
        <f>IF(N963="nulová",J963,0)</f>
        <v>0</v>
      </c>
      <c r="BJ963" s="17" t="s">
        <v>151</v>
      </c>
      <c r="BK963" s="229">
        <f>ROUND(I963*H963,2)</f>
        <v>0</v>
      </c>
      <c r="BL963" s="17" t="s">
        <v>210</v>
      </c>
      <c r="BM963" s="228" t="s">
        <v>1179</v>
      </c>
    </row>
    <row r="964" s="2" customFormat="1" ht="16.5" customHeight="1">
      <c r="A964" s="38"/>
      <c r="B964" s="39"/>
      <c r="C964" s="218" t="s">
        <v>1180</v>
      </c>
      <c r="D964" s="218" t="s">
        <v>145</v>
      </c>
      <c r="E964" s="219" t="s">
        <v>1181</v>
      </c>
      <c r="F964" s="220" t="s">
        <v>1182</v>
      </c>
      <c r="G964" s="221" t="s">
        <v>189</v>
      </c>
      <c r="H964" s="222">
        <v>26</v>
      </c>
      <c r="I964" s="223"/>
      <c r="J964" s="222">
        <f>ROUND(I964*H964,2)</f>
        <v>0</v>
      </c>
      <c r="K964" s="220" t="s">
        <v>149</v>
      </c>
      <c r="L964" s="44"/>
      <c r="M964" s="224" t="s">
        <v>1</v>
      </c>
      <c r="N964" s="225" t="s">
        <v>41</v>
      </c>
      <c r="O964" s="91"/>
      <c r="P964" s="226">
        <f>O964*H964</f>
        <v>0</v>
      </c>
      <c r="Q964" s="226">
        <v>0</v>
      </c>
      <c r="R964" s="226">
        <f>Q964*H964</f>
        <v>0</v>
      </c>
      <c r="S964" s="226">
        <v>0.00348</v>
      </c>
      <c r="T964" s="227">
        <f>S964*H964</f>
        <v>0.090480000000000005</v>
      </c>
      <c r="U964" s="38"/>
      <c r="V964" s="38"/>
      <c r="W964" s="38"/>
      <c r="X964" s="38"/>
      <c r="Y964" s="38"/>
      <c r="Z964" s="38"/>
      <c r="AA964" s="38"/>
      <c r="AB964" s="38"/>
      <c r="AC964" s="38"/>
      <c r="AD964" s="38"/>
      <c r="AE964" s="38"/>
      <c r="AR964" s="228" t="s">
        <v>210</v>
      </c>
      <c r="AT964" s="228" t="s">
        <v>145</v>
      </c>
      <c r="AU964" s="228" t="s">
        <v>151</v>
      </c>
      <c r="AY964" s="17" t="s">
        <v>142</v>
      </c>
      <c r="BE964" s="229">
        <f>IF(N964="základní",J964,0)</f>
        <v>0</v>
      </c>
      <c r="BF964" s="229">
        <f>IF(N964="snížená",J964,0)</f>
        <v>0</v>
      </c>
      <c r="BG964" s="229">
        <f>IF(N964="zákl. přenesená",J964,0)</f>
        <v>0</v>
      </c>
      <c r="BH964" s="229">
        <f>IF(N964="sníž. přenesená",J964,0)</f>
        <v>0</v>
      </c>
      <c r="BI964" s="229">
        <f>IF(N964="nulová",J964,0)</f>
        <v>0</v>
      </c>
      <c r="BJ964" s="17" t="s">
        <v>151</v>
      </c>
      <c r="BK964" s="229">
        <f>ROUND(I964*H964,2)</f>
        <v>0</v>
      </c>
      <c r="BL964" s="17" t="s">
        <v>210</v>
      </c>
      <c r="BM964" s="228" t="s">
        <v>1183</v>
      </c>
    </row>
    <row r="965" s="2" customFormat="1" ht="24.15" customHeight="1">
      <c r="A965" s="38"/>
      <c r="B965" s="39"/>
      <c r="C965" s="218" t="s">
        <v>1184</v>
      </c>
      <c r="D965" s="218" t="s">
        <v>145</v>
      </c>
      <c r="E965" s="219" t="s">
        <v>1185</v>
      </c>
      <c r="F965" s="220" t="s">
        <v>1186</v>
      </c>
      <c r="G965" s="221" t="s">
        <v>189</v>
      </c>
      <c r="H965" s="222">
        <v>16</v>
      </c>
      <c r="I965" s="223"/>
      <c r="J965" s="222">
        <f>ROUND(I965*H965,2)</f>
        <v>0</v>
      </c>
      <c r="K965" s="220" t="s">
        <v>149</v>
      </c>
      <c r="L965" s="44"/>
      <c r="M965" s="224" t="s">
        <v>1</v>
      </c>
      <c r="N965" s="225" t="s">
        <v>41</v>
      </c>
      <c r="O965" s="91"/>
      <c r="P965" s="226">
        <f>O965*H965</f>
        <v>0</v>
      </c>
      <c r="Q965" s="226">
        <v>0</v>
      </c>
      <c r="R965" s="226">
        <f>Q965*H965</f>
        <v>0</v>
      </c>
      <c r="S965" s="226">
        <v>0.00191</v>
      </c>
      <c r="T965" s="227">
        <f>S965*H965</f>
        <v>0.03056</v>
      </c>
      <c r="U965" s="38"/>
      <c r="V965" s="38"/>
      <c r="W965" s="38"/>
      <c r="X965" s="38"/>
      <c r="Y965" s="38"/>
      <c r="Z965" s="38"/>
      <c r="AA965" s="38"/>
      <c r="AB965" s="38"/>
      <c r="AC965" s="38"/>
      <c r="AD965" s="38"/>
      <c r="AE965" s="38"/>
      <c r="AR965" s="228" t="s">
        <v>210</v>
      </c>
      <c r="AT965" s="228" t="s">
        <v>145</v>
      </c>
      <c r="AU965" s="228" t="s">
        <v>151</v>
      </c>
      <c r="AY965" s="17" t="s">
        <v>142</v>
      </c>
      <c r="BE965" s="229">
        <f>IF(N965="základní",J965,0)</f>
        <v>0</v>
      </c>
      <c r="BF965" s="229">
        <f>IF(N965="snížená",J965,0)</f>
        <v>0</v>
      </c>
      <c r="BG965" s="229">
        <f>IF(N965="zákl. přenesená",J965,0)</f>
        <v>0</v>
      </c>
      <c r="BH965" s="229">
        <f>IF(N965="sníž. přenesená",J965,0)</f>
        <v>0</v>
      </c>
      <c r="BI965" s="229">
        <f>IF(N965="nulová",J965,0)</f>
        <v>0</v>
      </c>
      <c r="BJ965" s="17" t="s">
        <v>151</v>
      </c>
      <c r="BK965" s="229">
        <f>ROUND(I965*H965,2)</f>
        <v>0</v>
      </c>
      <c r="BL965" s="17" t="s">
        <v>210</v>
      </c>
      <c r="BM965" s="228" t="s">
        <v>1187</v>
      </c>
    </row>
    <row r="966" s="2" customFormat="1" ht="16.5" customHeight="1">
      <c r="A966" s="38"/>
      <c r="B966" s="39"/>
      <c r="C966" s="218" t="s">
        <v>1188</v>
      </c>
      <c r="D966" s="218" t="s">
        <v>145</v>
      </c>
      <c r="E966" s="219" t="s">
        <v>1189</v>
      </c>
      <c r="F966" s="220" t="s">
        <v>1190</v>
      </c>
      <c r="G966" s="221" t="s">
        <v>303</v>
      </c>
      <c r="H966" s="222">
        <v>3</v>
      </c>
      <c r="I966" s="223"/>
      <c r="J966" s="222">
        <f>ROUND(I966*H966,2)</f>
        <v>0</v>
      </c>
      <c r="K966" s="220" t="s">
        <v>149</v>
      </c>
      <c r="L966" s="44"/>
      <c r="M966" s="224" t="s">
        <v>1</v>
      </c>
      <c r="N966" s="225" t="s">
        <v>41</v>
      </c>
      <c r="O966" s="91"/>
      <c r="P966" s="226">
        <f>O966*H966</f>
        <v>0</v>
      </c>
      <c r="Q966" s="226">
        <v>0</v>
      </c>
      <c r="R966" s="226">
        <f>Q966*H966</f>
        <v>0</v>
      </c>
      <c r="S966" s="226">
        <v>0.014999999999999999</v>
      </c>
      <c r="T966" s="227">
        <f>S966*H966</f>
        <v>0.044999999999999998</v>
      </c>
      <c r="U966" s="38"/>
      <c r="V966" s="38"/>
      <c r="W966" s="38"/>
      <c r="X966" s="38"/>
      <c r="Y966" s="38"/>
      <c r="Z966" s="38"/>
      <c r="AA966" s="38"/>
      <c r="AB966" s="38"/>
      <c r="AC966" s="38"/>
      <c r="AD966" s="38"/>
      <c r="AE966" s="38"/>
      <c r="AR966" s="228" t="s">
        <v>210</v>
      </c>
      <c r="AT966" s="228" t="s">
        <v>145</v>
      </c>
      <c r="AU966" s="228" t="s">
        <v>151</v>
      </c>
      <c r="AY966" s="17" t="s">
        <v>142</v>
      </c>
      <c r="BE966" s="229">
        <f>IF(N966="základní",J966,0)</f>
        <v>0</v>
      </c>
      <c r="BF966" s="229">
        <f>IF(N966="snížená",J966,0)</f>
        <v>0</v>
      </c>
      <c r="BG966" s="229">
        <f>IF(N966="zákl. přenesená",J966,0)</f>
        <v>0</v>
      </c>
      <c r="BH966" s="229">
        <f>IF(N966="sníž. přenesená",J966,0)</f>
        <v>0</v>
      </c>
      <c r="BI966" s="229">
        <f>IF(N966="nulová",J966,0)</f>
        <v>0</v>
      </c>
      <c r="BJ966" s="17" t="s">
        <v>151</v>
      </c>
      <c r="BK966" s="229">
        <f>ROUND(I966*H966,2)</f>
        <v>0</v>
      </c>
      <c r="BL966" s="17" t="s">
        <v>210</v>
      </c>
      <c r="BM966" s="228" t="s">
        <v>1191</v>
      </c>
    </row>
    <row r="967" s="2" customFormat="1" ht="16.5" customHeight="1">
      <c r="A967" s="38"/>
      <c r="B967" s="39"/>
      <c r="C967" s="218" t="s">
        <v>1192</v>
      </c>
      <c r="D967" s="218" t="s">
        <v>145</v>
      </c>
      <c r="E967" s="219" t="s">
        <v>1193</v>
      </c>
      <c r="F967" s="220" t="s">
        <v>1194</v>
      </c>
      <c r="G967" s="221" t="s">
        <v>189</v>
      </c>
      <c r="H967" s="222">
        <v>54</v>
      </c>
      <c r="I967" s="223"/>
      <c r="J967" s="222">
        <f>ROUND(I967*H967,2)</f>
        <v>0</v>
      </c>
      <c r="K967" s="220" t="s">
        <v>149</v>
      </c>
      <c r="L967" s="44"/>
      <c r="M967" s="224" t="s">
        <v>1</v>
      </c>
      <c r="N967" s="225" t="s">
        <v>41</v>
      </c>
      <c r="O967" s="91"/>
      <c r="P967" s="226">
        <f>O967*H967</f>
        <v>0</v>
      </c>
      <c r="Q967" s="226">
        <v>0</v>
      </c>
      <c r="R967" s="226">
        <f>Q967*H967</f>
        <v>0</v>
      </c>
      <c r="S967" s="226">
        <v>0.00167</v>
      </c>
      <c r="T967" s="227">
        <f>S967*H967</f>
        <v>0.090179999999999996</v>
      </c>
      <c r="U967" s="38"/>
      <c r="V967" s="38"/>
      <c r="W967" s="38"/>
      <c r="X967" s="38"/>
      <c r="Y967" s="38"/>
      <c r="Z967" s="38"/>
      <c r="AA967" s="38"/>
      <c r="AB967" s="38"/>
      <c r="AC967" s="38"/>
      <c r="AD967" s="38"/>
      <c r="AE967" s="38"/>
      <c r="AR967" s="228" t="s">
        <v>210</v>
      </c>
      <c r="AT967" s="228" t="s">
        <v>145</v>
      </c>
      <c r="AU967" s="228" t="s">
        <v>151</v>
      </c>
      <c r="AY967" s="17" t="s">
        <v>142</v>
      </c>
      <c r="BE967" s="229">
        <f>IF(N967="základní",J967,0)</f>
        <v>0</v>
      </c>
      <c r="BF967" s="229">
        <f>IF(N967="snížená",J967,0)</f>
        <v>0</v>
      </c>
      <c r="BG967" s="229">
        <f>IF(N967="zákl. přenesená",J967,0)</f>
        <v>0</v>
      </c>
      <c r="BH967" s="229">
        <f>IF(N967="sníž. přenesená",J967,0)</f>
        <v>0</v>
      </c>
      <c r="BI967" s="229">
        <f>IF(N967="nulová",J967,0)</f>
        <v>0</v>
      </c>
      <c r="BJ967" s="17" t="s">
        <v>151</v>
      </c>
      <c r="BK967" s="229">
        <f>ROUND(I967*H967,2)</f>
        <v>0</v>
      </c>
      <c r="BL967" s="17" t="s">
        <v>210</v>
      </c>
      <c r="BM967" s="228" t="s">
        <v>1195</v>
      </c>
    </row>
    <row r="968" s="2" customFormat="1" ht="16.5" customHeight="1">
      <c r="A968" s="38"/>
      <c r="B968" s="39"/>
      <c r="C968" s="218" t="s">
        <v>1196</v>
      </c>
      <c r="D968" s="218" t="s">
        <v>145</v>
      </c>
      <c r="E968" s="219" t="s">
        <v>1197</v>
      </c>
      <c r="F968" s="220" t="s">
        <v>1198</v>
      </c>
      <c r="G968" s="221" t="s">
        <v>189</v>
      </c>
      <c r="H968" s="222">
        <v>248</v>
      </c>
      <c r="I968" s="223"/>
      <c r="J968" s="222">
        <f>ROUND(I968*H968,2)</f>
        <v>0</v>
      </c>
      <c r="K968" s="220" t="s">
        <v>149</v>
      </c>
      <c r="L968" s="44"/>
      <c r="M968" s="224" t="s">
        <v>1</v>
      </c>
      <c r="N968" s="225" t="s">
        <v>41</v>
      </c>
      <c r="O968" s="91"/>
      <c r="P968" s="226">
        <f>O968*H968</f>
        <v>0</v>
      </c>
      <c r="Q968" s="226">
        <v>0</v>
      </c>
      <c r="R968" s="226">
        <f>Q968*H968</f>
        <v>0</v>
      </c>
      <c r="S968" s="226">
        <v>0.0025999999999999999</v>
      </c>
      <c r="T968" s="227">
        <f>S968*H968</f>
        <v>0.64479999999999993</v>
      </c>
      <c r="U968" s="38"/>
      <c r="V968" s="38"/>
      <c r="W968" s="38"/>
      <c r="X968" s="38"/>
      <c r="Y968" s="38"/>
      <c r="Z968" s="38"/>
      <c r="AA968" s="38"/>
      <c r="AB968" s="38"/>
      <c r="AC968" s="38"/>
      <c r="AD968" s="38"/>
      <c r="AE968" s="38"/>
      <c r="AR968" s="228" t="s">
        <v>210</v>
      </c>
      <c r="AT968" s="228" t="s">
        <v>145</v>
      </c>
      <c r="AU968" s="228" t="s">
        <v>151</v>
      </c>
      <c r="AY968" s="17" t="s">
        <v>142</v>
      </c>
      <c r="BE968" s="229">
        <f>IF(N968="základní",J968,0)</f>
        <v>0</v>
      </c>
      <c r="BF968" s="229">
        <f>IF(N968="snížená",J968,0)</f>
        <v>0</v>
      </c>
      <c r="BG968" s="229">
        <f>IF(N968="zákl. přenesená",J968,0)</f>
        <v>0</v>
      </c>
      <c r="BH968" s="229">
        <f>IF(N968="sníž. přenesená",J968,0)</f>
        <v>0</v>
      </c>
      <c r="BI968" s="229">
        <f>IF(N968="nulová",J968,0)</f>
        <v>0</v>
      </c>
      <c r="BJ968" s="17" t="s">
        <v>151</v>
      </c>
      <c r="BK968" s="229">
        <f>ROUND(I968*H968,2)</f>
        <v>0</v>
      </c>
      <c r="BL968" s="17" t="s">
        <v>210</v>
      </c>
      <c r="BM968" s="228" t="s">
        <v>1199</v>
      </c>
    </row>
    <row r="969" s="14" customFormat="1">
      <c r="A969" s="14"/>
      <c r="B969" s="241"/>
      <c r="C969" s="242"/>
      <c r="D969" s="232" t="s">
        <v>153</v>
      </c>
      <c r="E969" s="243" t="s">
        <v>1</v>
      </c>
      <c r="F969" s="244" t="s">
        <v>1200</v>
      </c>
      <c r="G969" s="242"/>
      <c r="H969" s="245">
        <v>248</v>
      </c>
      <c r="I969" s="246"/>
      <c r="J969" s="242"/>
      <c r="K969" s="242"/>
      <c r="L969" s="247"/>
      <c r="M969" s="248"/>
      <c r="N969" s="249"/>
      <c r="O969" s="249"/>
      <c r="P969" s="249"/>
      <c r="Q969" s="249"/>
      <c r="R969" s="249"/>
      <c r="S969" s="249"/>
      <c r="T969" s="250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51" t="s">
        <v>153</v>
      </c>
      <c r="AU969" s="251" t="s">
        <v>151</v>
      </c>
      <c r="AV969" s="14" t="s">
        <v>151</v>
      </c>
      <c r="AW969" s="14" t="s">
        <v>31</v>
      </c>
      <c r="AX969" s="14" t="s">
        <v>83</v>
      </c>
      <c r="AY969" s="251" t="s">
        <v>142</v>
      </c>
    </row>
    <row r="970" s="2" customFormat="1" ht="16.5" customHeight="1">
      <c r="A970" s="38"/>
      <c r="B970" s="39"/>
      <c r="C970" s="218" t="s">
        <v>1201</v>
      </c>
      <c r="D970" s="218" t="s">
        <v>145</v>
      </c>
      <c r="E970" s="219" t="s">
        <v>1202</v>
      </c>
      <c r="F970" s="220" t="s">
        <v>1203</v>
      </c>
      <c r="G970" s="221" t="s">
        <v>189</v>
      </c>
      <c r="H970" s="222">
        <v>115</v>
      </c>
      <c r="I970" s="223"/>
      <c r="J970" s="222">
        <f>ROUND(I970*H970,2)</f>
        <v>0</v>
      </c>
      <c r="K970" s="220" t="s">
        <v>149</v>
      </c>
      <c r="L970" s="44"/>
      <c r="M970" s="224" t="s">
        <v>1</v>
      </c>
      <c r="N970" s="225" t="s">
        <v>41</v>
      </c>
      <c r="O970" s="91"/>
      <c r="P970" s="226">
        <f>O970*H970</f>
        <v>0</v>
      </c>
      <c r="Q970" s="226">
        <v>0</v>
      </c>
      <c r="R970" s="226">
        <f>Q970*H970</f>
        <v>0</v>
      </c>
      <c r="S970" s="226">
        <v>0.0039399999999999999</v>
      </c>
      <c r="T970" s="227">
        <f>S970*H970</f>
        <v>0.4531</v>
      </c>
      <c r="U970" s="38"/>
      <c r="V970" s="38"/>
      <c r="W970" s="38"/>
      <c r="X970" s="38"/>
      <c r="Y970" s="38"/>
      <c r="Z970" s="38"/>
      <c r="AA970" s="38"/>
      <c r="AB970" s="38"/>
      <c r="AC970" s="38"/>
      <c r="AD970" s="38"/>
      <c r="AE970" s="38"/>
      <c r="AR970" s="228" t="s">
        <v>210</v>
      </c>
      <c r="AT970" s="228" t="s">
        <v>145</v>
      </c>
      <c r="AU970" s="228" t="s">
        <v>151</v>
      </c>
      <c r="AY970" s="17" t="s">
        <v>142</v>
      </c>
      <c r="BE970" s="229">
        <f>IF(N970="základní",J970,0)</f>
        <v>0</v>
      </c>
      <c r="BF970" s="229">
        <f>IF(N970="snížená",J970,0)</f>
        <v>0</v>
      </c>
      <c r="BG970" s="229">
        <f>IF(N970="zákl. přenesená",J970,0)</f>
        <v>0</v>
      </c>
      <c r="BH970" s="229">
        <f>IF(N970="sníž. přenesená",J970,0)</f>
        <v>0</v>
      </c>
      <c r="BI970" s="229">
        <f>IF(N970="nulová",J970,0)</f>
        <v>0</v>
      </c>
      <c r="BJ970" s="17" t="s">
        <v>151</v>
      </c>
      <c r="BK970" s="229">
        <f>ROUND(I970*H970,2)</f>
        <v>0</v>
      </c>
      <c r="BL970" s="17" t="s">
        <v>210</v>
      </c>
      <c r="BM970" s="228" t="s">
        <v>1204</v>
      </c>
    </row>
    <row r="971" s="14" customFormat="1">
      <c r="A971" s="14"/>
      <c r="B971" s="241"/>
      <c r="C971" s="242"/>
      <c r="D971" s="232" t="s">
        <v>153</v>
      </c>
      <c r="E971" s="243" t="s">
        <v>1</v>
      </c>
      <c r="F971" s="244" t="s">
        <v>1205</v>
      </c>
      <c r="G971" s="242"/>
      <c r="H971" s="245">
        <v>115</v>
      </c>
      <c r="I971" s="246"/>
      <c r="J971" s="242"/>
      <c r="K971" s="242"/>
      <c r="L971" s="247"/>
      <c r="M971" s="248"/>
      <c r="N971" s="249"/>
      <c r="O971" s="249"/>
      <c r="P971" s="249"/>
      <c r="Q971" s="249"/>
      <c r="R971" s="249"/>
      <c r="S971" s="249"/>
      <c r="T971" s="250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51" t="s">
        <v>153</v>
      </c>
      <c r="AU971" s="251" t="s">
        <v>151</v>
      </c>
      <c r="AV971" s="14" t="s">
        <v>151</v>
      </c>
      <c r="AW971" s="14" t="s">
        <v>31</v>
      </c>
      <c r="AX971" s="14" t="s">
        <v>83</v>
      </c>
      <c r="AY971" s="251" t="s">
        <v>142</v>
      </c>
    </row>
    <row r="972" s="2" customFormat="1" ht="21.75" customHeight="1">
      <c r="A972" s="38"/>
      <c r="B972" s="39"/>
      <c r="C972" s="218" t="s">
        <v>1206</v>
      </c>
      <c r="D972" s="218" t="s">
        <v>145</v>
      </c>
      <c r="E972" s="219" t="s">
        <v>1207</v>
      </c>
      <c r="F972" s="220" t="s">
        <v>1208</v>
      </c>
      <c r="G972" s="221" t="s">
        <v>148</v>
      </c>
      <c r="H972" s="222">
        <v>5.7199999999999998</v>
      </c>
      <c r="I972" s="223"/>
      <c r="J972" s="222">
        <f>ROUND(I972*H972,2)</f>
        <v>0</v>
      </c>
      <c r="K972" s="220" t="s">
        <v>149</v>
      </c>
      <c r="L972" s="44"/>
      <c r="M972" s="224" t="s">
        <v>1</v>
      </c>
      <c r="N972" s="225" t="s">
        <v>41</v>
      </c>
      <c r="O972" s="91"/>
      <c r="P972" s="226">
        <f>O972*H972</f>
        <v>0</v>
      </c>
      <c r="Q972" s="226">
        <v>0</v>
      </c>
      <c r="R972" s="226">
        <f>Q972*H972</f>
        <v>0</v>
      </c>
      <c r="S972" s="226">
        <v>0.01098</v>
      </c>
      <c r="T972" s="227">
        <f>S972*H972</f>
        <v>0.062805600000000003</v>
      </c>
      <c r="U972" s="38"/>
      <c r="V972" s="38"/>
      <c r="W972" s="38"/>
      <c r="X972" s="38"/>
      <c r="Y972" s="38"/>
      <c r="Z972" s="38"/>
      <c r="AA972" s="38"/>
      <c r="AB972" s="38"/>
      <c r="AC972" s="38"/>
      <c r="AD972" s="38"/>
      <c r="AE972" s="38"/>
      <c r="AR972" s="228" t="s">
        <v>210</v>
      </c>
      <c r="AT972" s="228" t="s">
        <v>145</v>
      </c>
      <c r="AU972" s="228" t="s">
        <v>151</v>
      </c>
      <c r="AY972" s="17" t="s">
        <v>142</v>
      </c>
      <c r="BE972" s="229">
        <f>IF(N972="základní",J972,0)</f>
        <v>0</v>
      </c>
      <c r="BF972" s="229">
        <f>IF(N972="snížená",J972,0)</f>
        <v>0</v>
      </c>
      <c r="BG972" s="229">
        <f>IF(N972="zákl. přenesená",J972,0)</f>
        <v>0</v>
      </c>
      <c r="BH972" s="229">
        <f>IF(N972="sníž. přenesená",J972,0)</f>
        <v>0</v>
      </c>
      <c r="BI972" s="229">
        <f>IF(N972="nulová",J972,0)</f>
        <v>0</v>
      </c>
      <c r="BJ972" s="17" t="s">
        <v>151</v>
      </c>
      <c r="BK972" s="229">
        <f>ROUND(I972*H972,2)</f>
        <v>0</v>
      </c>
      <c r="BL972" s="17" t="s">
        <v>210</v>
      </c>
      <c r="BM972" s="228" t="s">
        <v>1209</v>
      </c>
    </row>
    <row r="973" s="13" customFormat="1">
      <c r="A973" s="13"/>
      <c r="B973" s="230"/>
      <c r="C973" s="231"/>
      <c r="D973" s="232" t="s">
        <v>153</v>
      </c>
      <c r="E973" s="233" t="s">
        <v>1</v>
      </c>
      <c r="F973" s="234" t="s">
        <v>1210</v>
      </c>
      <c r="G973" s="231"/>
      <c r="H973" s="233" t="s">
        <v>1</v>
      </c>
      <c r="I973" s="235"/>
      <c r="J973" s="231"/>
      <c r="K973" s="231"/>
      <c r="L973" s="236"/>
      <c r="M973" s="237"/>
      <c r="N973" s="238"/>
      <c r="O973" s="238"/>
      <c r="P973" s="238"/>
      <c r="Q973" s="238"/>
      <c r="R973" s="238"/>
      <c r="S973" s="238"/>
      <c r="T973" s="239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40" t="s">
        <v>153</v>
      </c>
      <c r="AU973" s="240" t="s">
        <v>151</v>
      </c>
      <c r="AV973" s="13" t="s">
        <v>83</v>
      </c>
      <c r="AW973" s="13" t="s">
        <v>31</v>
      </c>
      <c r="AX973" s="13" t="s">
        <v>75</v>
      </c>
      <c r="AY973" s="240" t="s">
        <v>142</v>
      </c>
    </row>
    <row r="974" s="13" customFormat="1">
      <c r="A974" s="13"/>
      <c r="B974" s="230"/>
      <c r="C974" s="231"/>
      <c r="D974" s="232" t="s">
        <v>153</v>
      </c>
      <c r="E974" s="233" t="s">
        <v>1</v>
      </c>
      <c r="F974" s="234" t="s">
        <v>1211</v>
      </c>
      <c r="G974" s="231"/>
      <c r="H974" s="233" t="s">
        <v>1</v>
      </c>
      <c r="I974" s="235"/>
      <c r="J974" s="231"/>
      <c r="K974" s="231"/>
      <c r="L974" s="236"/>
      <c r="M974" s="237"/>
      <c r="N974" s="238"/>
      <c r="O974" s="238"/>
      <c r="P974" s="238"/>
      <c r="Q974" s="238"/>
      <c r="R974" s="238"/>
      <c r="S974" s="238"/>
      <c r="T974" s="239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40" t="s">
        <v>153</v>
      </c>
      <c r="AU974" s="240" t="s">
        <v>151</v>
      </c>
      <c r="AV974" s="13" t="s">
        <v>83</v>
      </c>
      <c r="AW974" s="13" t="s">
        <v>31</v>
      </c>
      <c r="AX974" s="13" t="s">
        <v>75</v>
      </c>
      <c r="AY974" s="240" t="s">
        <v>142</v>
      </c>
    </row>
    <row r="975" s="14" customFormat="1">
      <c r="A975" s="14"/>
      <c r="B975" s="241"/>
      <c r="C975" s="242"/>
      <c r="D975" s="232" t="s">
        <v>153</v>
      </c>
      <c r="E975" s="243" t="s">
        <v>1</v>
      </c>
      <c r="F975" s="244" t="s">
        <v>1212</v>
      </c>
      <c r="G975" s="242"/>
      <c r="H975" s="245">
        <v>5.7199999999999998</v>
      </c>
      <c r="I975" s="246"/>
      <c r="J975" s="242"/>
      <c r="K975" s="242"/>
      <c r="L975" s="247"/>
      <c r="M975" s="248"/>
      <c r="N975" s="249"/>
      <c r="O975" s="249"/>
      <c r="P975" s="249"/>
      <c r="Q975" s="249"/>
      <c r="R975" s="249"/>
      <c r="S975" s="249"/>
      <c r="T975" s="250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51" t="s">
        <v>153</v>
      </c>
      <c r="AU975" s="251" t="s">
        <v>151</v>
      </c>
      <c r="AV975" s="14" t="s">
        <v>151</v>
      </c>
      <c r="AW975" s="14" t="s">
        <v>31</v>
      </c>
      <c r="AX975" s="14" t="s">
        <v>83</v>
      </c>
      <c r="AY975" s="251" t="s">
        <v>142</v>
      </c>
    </row>
    <row r="976" s="2" customFormat="1" ht="33" customHeight="1">
      <c r="A976" s="38"/>
      <c r="B976" s="39"/>
      <c r="C976" s="218" t="s">
        <v>1213</v>
      </c>
      <c r="D976" s="218" t="s">
        <v>145</v>
      </c>
      <c r="E976" s="219" t="s">
        <v>1214</v>
      </c>
      <c r="F976" s="220" t="s">
        <v>1215</v>
      </c>
      <c r="G976" s="221" t="s">
        <v>1101</v>
      </c>
      <c r="H976" s="222">
        <v>308</v>
      </c>
      <c r="I976" s="223"/>
      <c r="J976" s="222">
        <f>ROUND(I976*H976,2)</f>
        <v>0</v>
      </c>
      <c r="K976" s="220" t="s">
        <v>149</v>
      </c>
      <c r="L976" s="44"/>
      <c r="M976" s="224" t="s">
        <v>1</v>
      </c>
      <c r="N976" s="225" t="s">
        <v>41</v>
      </c>
      <c r="O976" s="91"/>
      <c r="P976" s="226">
        <f>O976*H976</f>
        <v>0</v>
      </c>
      <c r="Q976" s="226">
        <v>0</v>
      </c>
      <c r="R976" s="226">
        <f>Q976*H976</f>
        <v>0</v>
      </c>
      <c r="S976" s="226">
        <v>0.001</v>
      </c>
      <c r="T976" s="227">
        <f>S976*H976</f>
        <v>0.308</v>
      </c>
      <c r="U976" s="38"/>
      <c r="V976" s="38"/>
      <c r="W976" s="38"/>
      <c r="X976" s="38"/>
      <c r="Y976" s="38"/>
      <c r="Z976" s="38"/>
      <c r="AA976" s="38"/>
      <c r="AB976" s="38"/>
      <c r="AC976" s="38"/>
      <c r="AD976" s="38"/>
      <c r="AE976" s="38"/>
      <c r="AR976" s="228" t="s">
        <v>210</v>
      </c>
      <c r="AT976" s="228" t="s">
        <v>145</v>
      </c>
      <c r="AU976" s="228" t="s">
        <v>151</v>
      </c>
      <c r="AY976" s="17" t="s">
        <v>142</v>
      </c>
      <c r="BE976" s="229">
        <f>IF(N976="základní",J976,0)</f>
        <v>0</v>
      </c>
      <c r="BF976" s="229">
        <f>IF(N976="snížená",J976,0)</f>
        <v>0</v>
      </c>
      <c r="BG976" s="229">
        <f>IF(N976="zákl. přenesená",J976,0)</f>
        <v>0</v>
      </c>
      <c r="BH976" s="229">
        <f>IF(N976="sníž. přenesená",J976,0)</f>
        <v>0</v>
      </c>
      <c r="BI976" s="229">
        <f>IF(N976="nulová",J976,0)</f>
        <v>0</v>
      </c>
      <c r="BJ976" s="17" t="s">
        <v>151</v>
      </c>
      <c r="BK976" s="229">
        <f>ROUND(I976*H976,2)</f>
        <v>0</v>
      </c>
      <c r="BL976" s="17" t="s">
        <v>210</v>
      </c>
      <c r="BM976" s="228" t="s">
        <v>1216</v>
      </c>
    </row>
    <row r="977" s="13" customFormat="1">
      <c r="A977" s="13"/>
      <c r="B977" s="230"/>
      <c r="C977" s="231"/>
      <c r="D977" s="232" t="s">
        <v>153</v>
      </c>
      <c r="E977" s="233" t="s">
        <v>1</v>
      </c>
      <c r="F977" s="234" t="s">
        <v>1217</v>
      </c>
      <c r="G977" s="231"/>
      <c r="H977" s="233" t="s">
        <v>1</v>
      </c>
      <c r="I977" s="235"/>
      <c r="J977" s="231"/>
      <c r="K977" s="231"/>
      <c r="L977" s="236"/>
      <c r="M977" s="237"/>
      <c r="N977" s="238"/>
      <c r="O977" s="238"/>
      <c r="P977" s="238"/>
      <c r="Q977" s="238"/>
      <c r="R977" s="238"/>
      <c r="S977" s="238"/>
      <c r="T977" s="239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40" t="s">
        <v>153</v>
      </c>
      <c r="AU977" s="240" t="s">
        <v>151</v>
      </c>
      <c r="AV977" s="13" t="s">
        <v>83</v>
      </c>
      <c r="AW977" s="13" t="s">
        <v>31</v>
      </c>
      <c r="AX977" s="13" t="s">
        <v>75</v>
      </c>
      <c r="AY977" s="240" t="s">
        <v>142</v>
      </c>
    </row>
    <row r="978" s="14" customFormat="1">
      <c r="A978" s="14"/>
      <c r="B978" s="241"/>
      <c r="C978" s="242"/>
      <c r="D978" s="232" t="s">
        <v>153</v>
      </c>
      <c r="E978" s="243" t="s">
        <v>1</v>
      </c>
      <c r="F978" s="244" t="s">
        <v>1105</v>
      </c>
      <c r="G978" s="242"/>
      <c r="H978" s="245">
        <v>308</v>
      </c>
      <c r="I978" s="246"/>
      <c r="J978" s="242"/>
      <c r="K978" s="242"/>
      <c r="L978" s="247"/>
      <c r="M978" s="248"/>
      <c r="N978" s="249"/>
      <c r="O978" s="249"/>
      <c r="P978" s="249"/>
      <c r="Q978" s="249"/>
      <c r="R978" s="249"/>
      <c r="S978" s="249"/>
      <c r="T978" s="250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51" t="s">
        <v>153</v>
      </c>
      <c r="AU978" s="251" t="s">
        <v>151</v>
      </c>
      <c r="AV978" s="14" t="s">
        <v>151</v>
      </c>
      <c r="AW978" s="14" t="s">
        <v>31</v>
      </c>
      <c r="AX978" s="14" t="s">
        <v>83</v>
      </c>
      <c r="AY978" s="251" t="s">
        <v>142</v>
      </c>
    </row>
    <row r="979" s="2" customFormat="1" ht="16.5" customHeight="1">
      <c r="A979" s="38"/>
      <c r="B979" s="39"/>
      <c r="C979" s="218" t="s">
        <v>1218</v>
      </c>
      <c r="D979" s="218" t="s">
        <v>145</v>
      </c>
      <c r="E979" s="219" t="s">
        <v>1219</v>
      </c>
      <c r="F979" s="220" t="s">
        <v>1220</v>
      </c>
      <c r="G979" s="221" t="s">
        <v>148</v>
      </c>
      <c r="H979" s="222">
        <v>13</v>
      </c>
      <c r="I979" s="223"/>
      <c r="J979" s="222">
        <f>ROUND(I979*H979,2)</f>
        <v>0</v>
      </c>
      <c r="K979" s="220" t="s">
        <v>149</v>
      </c>
      <c r="L979" s="44"/>
      <c r="M979" s="224" t="s">
        <v>1</v>
      </c>
      <c r="N979" s="225" t="s">
        <v>41</v>
      </c>
      <c r="O979" s="91"/>
      <c r="P979" s="226">
        <f>O979*H979</f>
        <v>0</v>
      </c>
      <c r="Q979" s="226">
        <v>0</v>
      </c>
      <c r="R979" s="226">
        <f>Q979*H979</f>
        <v>0</v>
      </c>
      <c r="S979" s="226">
        <v>0.035299999999999998</v>
      </c>
      <c r="T979" s="227">
        <f>S979*H979</f>
        <v>0.45889999999999997</v>
      </c>
      <c r="U979" s="38"/>
      <c r="V979" s="38"/>
      <c r="W979" s="38"/>
      <c r="X979" s="38"/>
      <c r="Y979" s="38"/>
      <c r="Z979" s="38"/>
      <c r="AA979" s="38"/>
      <c r="AB979" s="38"/>
      <c r="AC979" s="38"/>
      <c r="AD979" s="38"/>
      <c r="AE979" s="38"/>
      <c r="AR979" s="228" t="s">
        <v>210</v>
      </c>
      <c r="AT979" s="228" t="s">
        <v>145</v>
      </c>
      <c r="AU979" s="228" t="s">
        <v>151</v>
      </c>
      <c r="AY979" s="17" t="s">
        <v>142</v>
      </c>
      <c r="BE979" s="229">
        <f>IF(N979="základní",J979,0)</f>
        <v>0</v>
      </c>
      <c r="BF979" s="229">
        <f>IF(N979="snížená",J979,0)</f>
        <v>0</v>
      </c>
      <c r="BG979" s="229">
        <f>IF(N979="zákl. přenesená",J979,0)</f>
        <v>0</v>
      </c>
      <c r="BH979" s="229">
        <f>IF(N979="sníž. přenesená",J979,0)</f>
        <v>0</v>
      </c>
      <c r="BI979" s="229">
        <f>IF(N979="nulová",J979,0)</f>
        <v>0</v>
      </c>
      <c r="BJ979" s="17" t="s">
        <v>151</v>
      </c>
      <c r="BK979" s="229">
        <f>ROUND(I979*H979,2)</f>
        <v>0</v>
      </c>
      <c r="BL979" s="17" t="s">
        <v>210</v>
      </c>
      <c r="BM979" s="228" t="s">
        <v>1221</v>
      </c>
    </row>
    <row r="980" s="13" customFormat="1">
      <c r="A980" s="13"/>
      <c r="B980" s="230"/>
      <c r="C980" s="231"/>
      <c r="D980" s="232" t="s">
        <v>153</v>
      </c>
      <c r="E980" s="233" t="s">
        <v>1</v>
      </c>
      <c r="F980" s="234" t="s">
        <v>261</v>
      </c>
      <c r="G980" s="231"/>
      <c r="H980" s="233" t="s">
        <v>1</v>
      </c>
      <c r="I980" s="235"/>
      <c r="J980" s="231"/>
      <c r="K980" s="231"/>
      <c r="L980" s="236"/>
      <c r="M980" s="237"/>
      <c r="N980" s="238"/>
      <c r="O980" s="238"/>
      <c r="P980" s="238"/>
      <c r="Q980" s="238"/>
      <c r="R980" s="238"/>
      <c r="S980" s="238"/>
      <c r="T980" s="239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40" t="s">
        <v>153</v>
      </c>
      <c r="AU980" s="240" t="s">
        <v>151</v>
      </c>
      <c r="AV980" s="13" t="s">
        <v>83</v>
      </c>
      <c r="AW980" s="13" t="s">
        <v>31</v>
      </c>
      <c r="AX980" s="13" t="s">
        <v>75</v>
      </c>
      <c r="AY980" s="240" t="s">
        <v>142</v>
      </c>
    </row>
    <row r="981" s="14" customFormat="1">
      <c r="A981" s="14"/>
      <c r="B981" s="241"/>
      <c r="C981" s="242"/>
      <c r="D981" s="232" t="s">
        <v>153</v>
      </c>
      <c r="E981" s="243" t="s">
        <v>1</v>
      </c>
      <c r="F981" s="244" t="s">
        <v>1135</v>
      </c>
      <c r="G981" s="242"/>
      <c r="H981" s="245">
        <v>13</v>
      </c>
      <c r="I981" s="246"/>
      <c r="J981" s="242"/>
      <c r="K981" s="242"/>
      <c r="L981" s="247"/>
      <c r="M981" s="276"/>
      <c r="N981" s="277"/>
      <c r="O981" s="277"/>
      <c r="P981" s="277"/>
      <c r="Q981" s="277"/>
      <c r="R981" s="277"/>
      <c r="S981" s="277"/>
      <c r="T981" s="278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51" t="s">
        <v>153</v>
      </c>
      <c r="AU981" s="251" t="s">
        <v>151</v>
      </c>
      <c r="AV981" s="14" t="s">
        <v>151</v>
      </c>
      <c r="AW981" s="14" t="s">
        <v>31</v>
      </c>
      <c r="AX981" s="14" t="s">
        <v>83</v>
      </c>
      <c r="AY981" s="251" t="s">
        <v>142</v>
      </c>
    </row>
    <row r="982" s="2" customFormat="1" ht="6.96" customHeight="1">
      <c r="A982" s="38"/>
      <c r="B982" s="66"/>
      <c r="C982" s="67"/>
      <c r="D982" s="67"/>
      <c r="E982" s="67"/>
      <c r="F982" s="67"/>
      <c r="G982" s="67"/>
      <c r="H982" s="67"/>
      <c r="I982" s="67"/>
      <c r="J982" s="67"/>
      <c r="K982" s="67"/>
      <c r="L982" s="44"/>
      <c r="M982" s="38"/>
      <c r="O982" s="38"/>
      <c r="P982" s="38"/>
      <c r="Q982" s="38"/>
      <c r="R982" s="38"/>
      <c r="S982" s="38"/>
      <c r="T982" s="38"/>
      <c r="U982" s="38"/>
      <c r="V982" s="38"/>
      <c r="W982" s="38"/>
      <c r="X982" s="38"/>
      <c r="Y982" s="38"/>
      <c r="Z982" s="38"/>
      <c r="AA982" s="38"/>
      <c r="AB982" s="38"/>
      <c r="AC982" s="38"/>
      <c r="AD982" s="38"/>
      <c r="AE982" s="38"/>
    </row>
  </sheetData>
  <sheetProtection sheet="1" autoFilter="0" formatColumns="0" formatRows="0" objects="1" scenarios="1" spinCount="100000" saltValue="YVSPfVNpJVWe5sJ+a1YvzHsUqxOJgH9HdvMeW8+3IdkXS1chrKK2Uj6PZDygwDJ7KNq4cF9K+v6bpYx0do/XCA==" hashValue="M3IXls6V77rhBLiYmLMXqV3eYHQRINXwHAEBgl488gKi/fWAlO10wW5UOtIwONA4SjS6yyBJX/tNApvU8FGYVw==" algorithmName="SHA-512" password="CC35"/>
  <autoFilter ref="C134:K981"/>
  <mergeCells count="9">
    <mergeCell ref="E7:H7"/>
    <mergeCell ref="E9:H9"/>
    <mergeCell ref="E18:H18"/>
    <mergeCell ref="E27:H27"/>
    <mergeCell ref="E85:H85"/>
    <mergeCell ref="E87:H87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100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15</v>
      </c>
      <c r="L6" s="20"/>
    </row>
    <row r="7" s="1" customFormat="1" ht="16.5" customHeight="1">
      <c r="B7" s="20"/>
      <c r="E7" s="141" t="str">
        <f>'Rekapitulace stavby'!K6</f>
        <v>Zateplení budovy dětského domova Plesná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1222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17</v>
      </c>
      <c r="E11" s="38"/>
      <c r="F11" s="143" t="s">
        <v>1</v>
      </c>
      <c r="G11" s="38"/>
      <c r="H11" s="38"/>
      <c r="I11" s="140" t="s">
        <v>18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19</v>
      </c>
      <c r="E12" s="38"/>
      <c r="F12" s="143" t="s">
        <v>20</v>
      </c>
      <c r="G12" s="38"/>
      <c r="H12" s="38"/>
      <c r="I12" s="140" t="s">
        <v>21</v>
      </c>
      <c r="J12" s="144" t="str">
        <f>'Rekapitulace stavby'!AN8</f>
        <v>10. 1. 2024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23</v>
      </c>
      <c r="E14" s="38"/>
      <c r="F14" s="38"/>
      <c r="G14" s="38"/>
      <c r="H14" s="38"/>
      <c r="I14" s="140" t="s">
        <v>24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25</v>
      </c>
      <c r="F15" s="38"/>
      <c r="G15" s="38"/>
      <c r="H15" s="38"/>
      <c r="I15" s="140" t="s">
        <v>26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24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24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30</v>
      </c>
      <c r="F21" s="38"/>
      <c r="G21" s="38"/>
      <c r="H21" s="38"/>
      <c r="I21" s="140" t="s">
        <v>26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24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26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ROUND(J142,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ROUND((SUM(BE142:BE1080)),  2)</f>
        <v>0</v>
      </c>
      <c r="G33" s="38"/>
      <c r="H33" s="38"/>
      <c r="I33" s="155">
        <v>0.20999999999999999</v>
      </c>
      <c r="J33" s="154">
        <f>ROUND(((SUM(BE142:BE1080))*I33),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ROUND((SUM(BF142:BF1080)),  2)</f>
        <v>0</v>
      </c>
      <c r="G34" s="38"/>
      <c r="H34" s="38"/>
      <c r="I34" s="155">
        <v>0.12</v>
      </c>
      <c r="J34" s="154">
        <f>ROUND(((SUM(BF142:BF1080))*I34),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ROUND((SUM(BG142:BG1080)),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ROUND((SUM(BH142:BH1080)),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ROUND((SUM(BI142:BI1080)),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15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Zateplení budovy dětského domova Plesná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Fasáda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19</v>
      </c>
      <c r="D89" s="40"/>
      <c r="E89" s="40"/>
      <c r="F89" s="27" t="str">
        <f>F12</f>
        <v xml:space="preserve"> </v>
      </c>
      <c r="G89" s="40"/>
      <c r="H89" s="40"/>
      <c r="I89" s="32" t="s">
        <v>21</v>
      </c>
      <c r="J89" s="79" t="str">
        <f>IF(J12="","",J12)</f>
        <v>10. 1. 2024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23</v>
      </c>
      <c r="D91" s="40"/>
      <c r="E91" s="40"/>
      <c r="F91" s="27" t="str">
        <f>E15</f>
        <v>Obec Plesná</v>
      </c>
      <c r="G91" s="40"/>
      <c r="H91" s="40"/>
      <c r="I91" s="32" t="s">
        <v>29</v>
      </c>
      <c r="J91" s="36" t="str">
        <f>E21</f>
        <v>DPT s.r.o.Ostrov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Neubauerová Soňa, SK-Projekt Ostrov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104</v>
      </c>
      <c r="D94" s="176"/>
      <c r="E94" s="176"/>
      <c r="F94" s="176"/>
      <c r="G94" s="176"/>
      <c r="H94" s="176"/>
      <c r="I94" s="176"/>
      <c r="J94" s="177" t="s">
        <v>105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106</v>
      </c>
      <c r="D96" s="40"/>
      <c r="E96" s="40"/>
      <c r="F96" s="40"/>
      <c r="G96" s="40"/>
      <c r="H96" s="40"/>
      <c r="I96" s="40"/>
      <c r="J96" s="110">
        <f>J142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107</v>
      </c>
    </row>
    <row r="97" s="9" customFormat="1" ht="24.96" customHeight="1">
      <c r="A97" s="9"/>
      <c r="B97" s="179"/>
      <c r="C97" s="180"/>
      <c r="D97" s="181" t="s">
        <v>108</v>
      </c>
      <c r="E97" s="182"/>
      <c r="F97" s="182"/>
      <c r="G97" s="182"/>
      <c r="H97" s="182"/>
      <c r="I97" s="182"/>
      <c r="J97" s="183">
        <f>J143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1223</v>
      </c>
      <c r="E98" s="188"/>
      <c r="F98" s="188"/>
      <c r="G98" s="188"/>
      <c r="H98" s="188"/>
      <c r="I98" s="188"/>
      <c r="J98" s="189">
        <f>J144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1224</v>
      </c>
      <c r="E99" s="188"/>
      <c r="F99" s="188"/>
      <c r="G99" s="188"/>
      <c r="H99" s="188"/>
      <c r="I99" s="188"/>
      <c r="J99" s="189">
        <f>J220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1225</v>
      </c>
      <c r="E100" s="188"/>
      <c r="F100" s="188"/>
      <c r="G100" s="188"/>
      <c r="H100" s="188"/>
      <c r="I100" s="188"/>
      <c r="J100" s="189">
        <f>J227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109</v>
      </c>
      <c r="E101" s="188"/>
      <c r="F101" s="188"/>
      <c r="G101" s="188"/>
      <c r="H101" s="188"/>
      <c r="I101" s="188"/>
      <c r="J101" s="189">
        <f>J254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1226</v>
      </c>
      <c r="E102" s="188"/>
      <c r="F102" s="188"/>
      <c r="G102" s="188"/>
      <c r="H102" s="188"/>
      <c r="I102" s="188"/>
      <c r="J102" s="189">
        <f>J279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1227</v>
      </c>
      <c r="E103" s="188"/>
      <c r="F103" s="188"/>
      <c r="G103" s="188"/>
      <c r="H103" s="188"/>
      <c r="I103" s="188"/>
      <c r="J103" s="189">
        <f>J284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110</v>
      </c>
      <c r="E104" s="188"/>
      <c r="F104" s="188"/>
      <c r="G104" s="188"/>
      <c r="H104" s="188"/>
      <c r="I104" s="188"/>
      <c r="J104" s="189">
        <f>J308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1228</v>
      </c>
      <c r="E105" s="188"/>
      <c r="F105" s="188"/>
      <c r="G105" s="188"/>
      <c r="H105" s="188"/>
      <c r="I105" s="188"/>
      <c r="J105" s="189">
        <f>J618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1229</v>
      </c>
      <c r="E106" s="188"/>
      <c r="F106" s="188"/>
      <c r="G106" s="188"/>
      <c r="H106" s="188"/>
      <c r="I106" s="188"/>
      <c r="J106" s="189">
        <f>J628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111</v>
      </c>
      <c r="E107" s="188"/>
      <c r="F107" s="188"/>
      <c r="G107" s="188"/>
      <c r="H107" s="188"/>
      <c r="I107" s="188"/>
      <c r="J107" s="189">
        <f>J633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112</v>
      </c>
      <c r="E108" s="188"/>
      <c r="F108" s="188"/>
      <c r="G108" s="188"/>
      <c r="H108" s="188"/>
      <c r="I108" s="188"/>
      <c r="J108" s="189">
        <f>J665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113</v>
      </c>
      <c r="E109" s="188"/>
      <c r="F109" s="188"/>
      <c r="G109" s="188"/>
      <c r="H109" s="188"/>
      <c r="I109" s="188"/>
      <c r="J109" s="189">
        <f>J728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114</v>
      </c>
      <c r="E110" s="188"/>
      <c r="F110" s="188"/>
      <c r="G110" s="188"/>
      <c r="H110" s="188"/>
      <c r="I110" s="188"/>
      <c r="J110" s="189">
        <f>J776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5"/>
      <c r="C111" s="186"/>
      <c r="D111" s="187" t="s">
        <v>115</v>
      </c>
      <c r="E111" s="188"/>
      <c r="F111" s="188"/>
      <c r="G111" s="188"/>
      <c r="H111" s="188"/>
      <c r="I111" s="188"/>
      <c r="J111" s="189">
        <f>J782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79"/>
      <c r="C112" s="180"/>
      <c r="D112" s="181" t="s">
        <v>116</v>
      </c>
      <c r="E112" s="182"/>
      <c r="F112" s="182"/>
      <c r="G112" s="182"/>
      <c r="H112" s="182"/>
      <c r="I112" s="182"/>
      <c r="J112" s="183">
        <f>J784</f>
        <v>0</v>
      </c>
      <c r="K112" s="180"/>
      <c r="L112" s="184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10" customFormat="1" ht="19.92" customHeight="1">
      <c r="A113" s="10"/>
      <c r="B113" s="185"/>
      <c r="C113" s="186"/>
      <c r="D113" s="187" t="s">
        <v>117</v>
      </c>
      <c r="E113" s="188"/>
      <c r="F113" s="188"/>
      <c r="G113" s="188"/>
      <c r="H113" s="188"/>
      <c r="I113" s="188"/>
      <c r="J113" s="189">
        <f>J785</f>
        <v>0</v>
      </c>
      <c r="K113" s="186"/>
      <c r="L113" s="19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5"/>
      <c r="C114" s="186"/>
      <c r="D114" s="187" t="s">
        <v>119</v>
      </c>
      <c r="E114" s="188"/>
      <c r="F114" s="188"/>
      <c r="G114" s="188"/>
      <c r="H114" s="188"/>
      <c r="I114" s="188"/>
      <c r="J114" s="189">
        <f>J828</f>
        <v>0</v>
      </c>
      <c r="K114" s="186"/>
      <c r="L114" s="19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5"/>
      <c r="C115" s="186"/>
      <c r="D115" s="187" t="s">
        <v>1230</v>
      </c>
      <c r="E115" s="188"/>
      <c r="F115" s="188"/>
      <c r="G115" s="188"/>
      <c r="H115" s="188"/>
      <c r="I115" s="188"/>
      <c r="J115" s="189">
        <f>J845</f>
        <v>0</v>
      </c>
      <c r="K115" s="186"/>
      <c r="L115" s="19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5"/>
      <c r="C116" s="186"/>
      <c r="D116" s="187" t="s">
        <v>122</v>
      </c>
      <c r="E116" s="188"/>
      <c r="F116" s="188"/>
      <c r="G116" s="188"/>
      <c r="H116" s="188"/>
      <c r="I116" s="188"/>
      <c r="J116" s="189">
        <f>J851</f>
        <v>0</v>
      </c>
      <c r="K116" s="186"/>
      <c r="L116" s="19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5"/>
      <c r="C117" s="186"/>
      <c r="D117" s="187" t="s">
        <v>124</v>
      </c>
      <c r="E117" s="188"/>
      <c r="F117" s="188"/>
      <c r="G117" s="188"/>
      <c r="H117" s="188"/>
      <c r="I117" s="188"/>
      <c r="J117" s="189">
        <f>J859</f>
        <v>0</v>
      </c>
      <c r="K117" s="186"/>
      <c r="L117" s="19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5"/>
      <c r="C118" s="186"/>
      <c r="D118" s="187" t="s">
        <v>125</v>
      </c>
      <c r="E118" s="188"/>
      <c r="F118" s="188"/>
      <c r="G118" s="188"/>
      <c r="H118" s="188"/>
      <c r="I118" s="188"/>
      <c r="J118" s="189">
        <f>J904</f>
        <v>0</v>
      </c>
      <c r="K118" s="186"/>
      <c r="L118" s="19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5"/>
      <c r="C119" s="186"/>
      <c r="D119" s="187" t="s">
        <v>1231</v>
      </c>
      <c r="E119" s="188"/>
      <c r="F119" s="188"/>
      <c r="G119" s="188"/>
      <c r="H119" s="188"/>
      <c r="I119" s="188"/>
      <c r="J119" s="189">
        <f>J926</f>
        <v>0</v>
      </c>
      <c r="K119" s="186"/>
      <c r="L119" s="19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5"/>
      <c r="C120" s="186"/>
      <c r="D120" s="187" t="s">
        <v>1232</v>
      </c>
      <c r="E120" s="188"/>
      <c r="F120" s="188"/>
      <c r="G120" s="188"/>
      <c r="H120" s="188"/>
      <c r="I120" s="188"/>
      <c r="J120" s="189">
        <f>J935</f>
        <v>0</v>
      </c>
      <c r="K120" s="186"/>
      <c r="L120" s="19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5"/>
      <c r="C121" s="186"/>
      <c r="D121" s="187" t="s">
        <v>126</v>
      </c>
      <c r="E121" s="188"/>
      <c r="F121" s="188"/>
      <c r="G121" s="188"/>
      <c r="H121" s="188"/>
      <c r="I121" s="188"/>
      <c r="J121" s="189">
        <f>J950</f>
        <v>0</v>
      </c>
      <c r="K121" s="186"/>
      <c r="L121" s="19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5"/>
      <c r="C122" s="186"/>
      <c r="D122" s="187" t="s">
        <v>1233</v>
      </c>
      <c r="E122" s="188"/>
      <c r="F122" s="188"/>
      <c r="G122" s="188"/>
      <c r="H122" s="188"/>
      <c r="I122" s="188"/>
      <c r="J122" s="189">
        <f>J998</f>
        <v>0</v>
      </c>
      <c r="K122" s="186"/>
      <c r="L122" s="19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2" customFormat="1" ht="21.84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66"/>
      <c r="C124" s="67"/>
      <c r="D124" s="67"/>
      <c r="E124" s="67"/>
      <c r="F124" s="67"/>
      <c r="G124" s="67"/>
      <c r="H124" s="67"/>
      <c r="I124" s="67"/>
      <c r="J124" s="67"/>
      <c r="K124" s="67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8" s="2" customFormat="1" ht="6.96" customHeight="1">
      <c r="A128" s="38"/>
      <c r="B128" s="68"/>
      <c r="C128" s="69"/>
      <c r="D128" s="69"/>
      <c r="E128" s="69"/>
      <c r="F128" s="69"/>
      <c r="G128" s="69"/>
      <c r="H128" s="69"/>
      <c r="I128" s="69"/>
      <c r="J128" s="69"/>
      <c r="K128" s="69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24.96" customHeight="1">
      <c r="A129" s="38"/>
      <c r="B129" s="39"/>
      <c r="C129" s="23" t="s">
        <v>127</v>
      </c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15</v>
      </c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6.5" customHeight="1">
      <c r="A132" s="38"/>
      <c r="B132" s="39"/>
      <c r="C132" s="40"/>
      <c r="D132" s="40"/>
      <c r="E132" s="174" t="str">
        <f>E7</f>
        <v>Zateplení budovy dětského domova Plesná</v>
      </c>
      <c r="F132" s="32"/>
      <c r="G132" s="32"/>
      <c r="H132" s="32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2" customHeight="1">
      <c r="A133" s="38"/>
      <c r="B133" s="39"/>
      <c r="C133" s="32" t="s">
        <v>101</v>
      </c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6.5" customHeight="1">
      <c r="A134" s="38"/>
      <c r="B134" s="39"/>
      <c r="C134" s="40"/>
      <c r="D134" s="40"/>
      <c r="E134" s="76" t="str">
        <f>E9</f>
        <v>02 - Fasáda</v>
      </c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6.96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2" customHeight="1">
      <c r="A136" s="38"/>
      <c r="B136" s="39"/>
      <c r="C136" s="32" t="s">
        <v>19</v>
      </c>
      <c r="D136" s="40"/>
      <c r="E136" s="40"/>
      <c r="F136" s="27" t="str">
        <f>F12</f>
        <v xml:space="preserve"> </v>
      </c>
      <c r="G136" s="40"/>
      <c r="H136" s="40"/>
      <c r="I136" s="32" t="s">
        <v>21</v>
      </c>
      <c r="J136" s="79" t="str">
        <f>IF(J12="","",J12)</f>
        <v>10. 1. 2024</v>
      </c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6.96" customHeight="1">
      <c r="A137" s="38"/>
      <c r="B137" s="39"/>
      <c r="C137" s="40"/>
      <c r="D137" s="40"/>
      <c r="E137" s="40"/>
      <c r="F137" s="40"/>
      <c r="G137" s="40"/>
      <c r="H137" s="40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5.15" customHeight="1">
      <c r="A138" s="38"/>
      <c r="B138" s="39"/>
      <c r="C138" s="32" t="s">
        <v>23</v>
      </c>
      <c r="D138" s="40"/>
      <c r="E138" s="40"/>
      <c r="F138" s="27" t="str">
        <f>E15</f>
        <v>Obec Plesná</v>
      </c>
      <c r="G138" s="40"/>
      <c r="H138" s="40"/>
      <c r="I138" s="32" t="s">
        <v>29</v>
      </c>
      <c r="J138" s="36" t="str">
        <f>E21</f>
        <v>DPT s.r.o.Ostrov</v>
      </c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25.65" customHeight="1">
      <c r="A139" s="38"/>
      <c r="B139" s="39"/>
      <c r="C139" s="32" t="s">
        <v>27</v>
      </c>
      <c r="D139" s="40"/>
      <c r="E139" s="40"/>
      <c r="F139" s="27" t="str">
        <f>IF(E18="","",E18)</f>
        <v>Vyplň údaj</v>
      </c>
      <c r="G139" s="40"/>
      <c r="H139" s="40"/>
      <c r="I139" s="32" t="s">
        <v>32</v>
      </c>
      <c r="J139" s="36" t="str">
        <f>E24</f>
        <v>Neubauerová Soňa, SK-Projekt Ostrov</v>
      </c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0.32" customHeight="1">
      <c r="A140" s="38"/>
      <c r="B140" s="39"/>
      <c r="C140" s="40"/>
      <c r="D140" s="40"/>
      <c r="E140" s="40"/>
      <c r="F140" s="40"/>
      <c r="G140" s="40"/>
      <c r="H140" s="40"/>
      <c r="I140" s="40"/>
      <c r="J140" s="40"/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11" customFormat="1" ht="29.28" customHeight="1">
      <c r="A141" s="191"/>
      <c r="B141" s="192"/>
      <c r="C141" s="193" t="s">
        <v>128</v>
      </c>
      <c r="D141" s="194" t="s">
        <v>60</v>
      </c>
      <c r="E141" s="194" t="s">
        <v>56</v>
      </c>
      <c r="F141" s="194" t="s">
        <v>57</v>
      </c>
      <c r="G141" s="194" t="s">
        <v>129</v>
      </c>
      <c r="H141" s="194" t="s">
        <v>130</v>
      </c>
      <c r="I141" s="194" t="s">
        <v>131</v>
      </c>
      <c r="J141" s="194" t="s">
        <v>105</v>
      </c>
      <c r="K141" s="195" t="s">
        <v>132</v>
      </c>
      <c r="L141" s="196"/>
      <c r="M141" s="100" t="s">
        <v>1</v>
      </c>
      <c r="N141" s="101" t="s">
        <v>39</v>
      </c>
      <c r="O141" s="101" t="s">
        <v>133</v>
      </c>
      <c r="P141" s="101" t="s">
        <v>134</v>
      </c>
      <c r="Q141" s="101" t="s">
        <v>135</v>
      </c>
      <c r="R141" s="101" t="s">
        <v>136</v>
      </c>
      <c r="S141" s="101" t="s">
        <v>137</v>
      </c>
      <c r="T141" s="102" t="s">
        <v>138</v>
      </c>
      <c r="U141" s="191"/>
      <c r="V141" s="191"/>
      <c r="W141" s="191"/>
      <c r="X141" s="191"/>
      <c r="Y141" s="191"/>
      <c r="Z141" s="191"/>
      <c r="AA141" s="191"/>
      <c r="AB141" s="191"/>
      <c r="AC141" s="191"/>
      <c r="AD141" s="191"/>
      <c r="AE141" s="191"/>
    </row>
    <row r="142" s="2" customFormat="1" ht="22.8" customHeight="1">
      <c r="A142" s="38"/>
      <c r="B142" s="39"/>
      <c r="C142" s="107" t="s">
        <v>139</v>
      </c>
      <c r="D142" s="40"/>
      <c r="E142" s="40"/>
      <c r="F142" s="40"/>
      <c r="G142" s="40"/>
      <c r="H142" s="40"/>
      <c r="I142" s="40"/>
      <c r="J142" s="197">
        <f>BK142</f>
        <v>0</v>
      </c>
      <c r="K142" s="40"/>
      <c r="L142" s="44"/>
      <c r="M142" s="103"/>
      <c r="N142" s="198"/>
      <c r="O142" s="104"/>
      <c r="P142" s="199">
        <f>P143+P784</f>
        <v>0</v>
      </c>
      <c r="Q142" s="104"/>
      <c r="R142" s="199">
        <f>R143+R784</f>
        <v>168.13156069999999</v>
      </c>
      <c r="S142" s="104"/>
      <c r="T142" s="200">
        <f>T143+T784</f>
        <v>81.086245000000005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74</v>
      </c>
      <c r="AU142" s="17" t="s">
        <v>107</v>
      </c>
      <c r="BK142" s="201">
        <f>BK143+BK784</f>
        <v>0</v>
      </c>
    </row>
    <row r="143" s="12" customFormat="1" ht="25.92" customHeight="1">
      <c r="A143" s="12"/>
      <c r="B143" s="202"/>
      <c r="C143" s="203"/>
      <c r="D143" s="204" t="s">
        <v>74</v>
      </c>
      <c r="E143" s="205" t="s">
        <v>140</v>
      </c>
      <c r="F143" s="205" t="s">
        <v>141</v>
      </c>
      <c r="G143" s="203"/>
      <c r="H143" s="203"/>
      <c r="I143" s="206"/>
      <c r="J143" s="207">
        <f>BK143</f>
        <v>0</v>
      </c>
      <c r="K143" s="203"/>
      <c r="L143" s="208"/>
      <c r="M143" s="209"/>
      <c r="N143" s="210"/>
      <c r="O143" s="210"/>
      <c r="P143" s="211">
        <f>P144+P220+P227+P254+P279+P284+P308+P618+P628+P633+P665+P728+P776+P782</f>
        <v>0</v>
      </c>
      <c r="Q143" s="210"/>
      <c r="R143" s="211">
        <f>R144+R220+R227+R254+R279+R284+R308+R618+R628+R633+R665+R728+R776+R782</f>
        <v>162.72760819999999</v>
      </c>
      <c r="S143" s="210"/>
      <c r="T143" s="212">
        <f>T144+T220+T227+T254+T279+T284+T308+T618+T628+T633+T665+T728+T776+T782</f>
        <v>76.486180000000004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3" t="s">
        <v>83</v>
      </c>
      <c r="AT143" s="214" t="s">
        <v>74</v>
      </c>
      <c r="AU143" s="214" t="s">
        <v>75</v>
      </c>
      <c r="AY143" s="213" t="s">
        <v>142</v>
      </c>
      <c r="BK143" s="215">
        <f>BK144+BK220+BK227+BK254+BK279+BK284+BK308+BK618+BK628+BK633+BK665+BK728+BK776+BK782</f>
        <v>0</v>
      </c>
    </row>
    <row r="144" s="12" customFormat="1" ht="22.8" customHeight="1">
      <c r="A144" s="12"/>
      <c r="B144" s="202"/>
      <c r="C144" s="203"/>
      <c r="D144" s="204" t="s">
        <v>74</v>
      </c>
      <c r="E144" s="216" t="s">
        <v>83</v>
      </c>
      <c r="F144" s="216" t="s">
        <v>1234</v>
      </c>
      <c r="G144" s="203"/>
      <c r="H144" s="203"/>
      <c r="I144" s="206"/>
      <c r="J144" s="217">
        <f>BK144</f>
        <v>0</v>
      </c>
      <c r="K144" s="203"/>
      <c r="L144" s="208"/>
      <c r="M144" s="209"/>
      <c r="N144" s="210"/>
      <c r="O144" s="210"/>
      <c r="P144" s="211">
        <f>SUM(P145:P219)</f>
        <v>0</v>
      </c>
      <c r="Q144" s="210"/>
      <c r="R144" s="211">
        <f>SUM(R145:R219)</f>
        <v>0.021491999999999997</v>
      </c>
      <c r="S144" s="210"/>
      <c r="T144" s="212">
        <f>SUM(T145:T219)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83</v>
      </c>
      <c r="AT144" s="214" t="s">
        <v>74</v>
      </c>
      <c r="AU144" s="214" t="s">
        <v>83</v>
      </c>
      <c r="AY144" s="213" t="s">
        <v>142</v>
      </c>
      <c r="BK144" s="215">
        <f>SUM(BK145:BK219)</f>
        <v>0</v>
      </c>
    </row>
    <row r="145" s="2" customFormat="1" ht="33" customHeight="1">
      <c r="A145" s="38"/>
      <c r="B145" s="39"/>
      <c r="C145" s="218" t="s">
        <v>83</v>
      </c>
      <c r="D145" s="218" t="s">
        <v>145</v>
      </c>
      <c r="E145" s="219" t="s">
        <v>1235</v>
      </c>
      <c r="F145" s="220" t="s">
        <v>1236</v>
      </c>
      <c r="G145" s="221" t="s">
        <v>169</v>
      </c>
      <c r="H145" s="222">
        <v>29</v>
      </c>
      <c r="I145" s="223"/>
      <c r="J145" s="222">
        <f>ROUND(I145*H145,2)</f>
        <v>0</v>
      </c>
      <c r="K145" s="220" t="s">
        <v>149</v>
      </c>
      <c r="L145" s="44"/>
      <c r="M145" s="224" t="s">
        <v>1</v>
      </c>
      <c r="N145" s="225" t="s">
        <v>41</v>
      </c>
      <c r="O145" s="91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8" t="s">
        <v>150</v>
      </c>
      <c r="AT145" s="228" t="s">
        <v>145</v>
      </c>
      <c r="AU145" s="228" t="s">
        <v>151</v>
      </c>
      <c r="AY145" s="17" t="s">
        <v>142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7" t="s">
        <v>151</v>
      </c>
      <c r="BK145" s="229">
        <f>ROUND(I145*H145,2)</f>
        <v>0</v>
      </c>
      <c r="BL145" s="17" t="s">
        <v>150</v>
      </c>
      <c r="BM145" s="228" t="s">
        <v>1237</v>
      </c>
    </row>
    <row r="146" s="13" customFormat="1">
      <c r="A146" s="13"/>
      <c r="B146" s="230"/>
      <c r="C146" s="231"/>
      <c r="D146" s="232" t="s">
        <v>153</v>
      </c>
      <c r="E146" s="233" t="s">
        <v>1</v>
      </c>
      <c r="F146" s="234" t="s">
        <v>1238</v>
      </c>
      <c r="G146" s="231"/>
      <c r="H146" s="233" t="s">
        <v>1</v>
      </c>
      <c r="I146" s="235"/>
      <c r="J146" s="231"/>
      <c r="K146" s="231"/>
      <c r="L146" s="236"/>
      <c r="M146" s="237"/>
      <c r="N146" s="238"/>
      <c r="O146" s="238"/>
      <c r="P146" s="238"/>
      <c r="Q146" s="238"/>
      <c r="R146" s="238"/>
      <c r="S146" s="238"/>
      <c r="T146" s="23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0" t="s">
        <v>153</v>
      </c>
      <c r="AU146" s="240" t="s">
        <v>151</v>
      </c>
      <c r="AV146" s="13" t="s">
        <v>83</v>
      </c>
      <c r="AW146" s="13" t="s">
        <v>31</v>
      </c>
      <c r="AX146" s="13" t="s">
        <v>75</v>
      </c>
      <c r="AY146" s="240" t="s">
        <v>142</v>
      </c>
    </row>
    <row r="147" s="13" customFormat="1">
      <c r="A147" s="13"/>
      <c r="B147" s="230"/>
      <c r="C147" s="231"/>
      <c r="D147" s="232" t="s">
        <v>153</v>
      </c>
      <c r="E147" s="233" t="s">
        <v>1</v>
      </c>
      <c r="F147" s="234" t="s">
        <v>1239</v>
      </c>
      <c r="G147" s="231"/>
      <c r="H147" s="233" t="s">
        <v>1</v>
      </c>
      <c r="I147" s="235"/>
      <c r="J147" s="231"/>
      <c r="K147" s="231"/>
      <c r="L147" s="236"/>
      <c r="M147" s="237"/>
      <c r="N147" s="238"/>
      <c r="O147" s="238"/>
      <c r="P147" s="238"/>
      <c r="Q147" s="238"/>
      <c r="R147" s="238"/>
      <c r="S147" s="238"/>
      <c r="T147" s="23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0" t="s">
        <v>153</v>
      </c>
      <c r="AU147" s="240" t="s">
        <v>151</v>
      </c>
      <c r="AV147" s="13" t="s">
        <v>83</v>
      </c>
      <c r="AW147" s="13" t="s">
        <v>31</v>
      </c>
      <c r="AX147" s="13" t="s">
        <v>75</v>
      </c>
      <c r="AY147" s="240" t="s">
        <v>142</v>
      </c>
    </row>
    <row r="148" s="14" customFormat="1">
      <c r="A148" s="14"/>
      <c r="B148" s="241"/>
      <c r="C148" s="242"/>
      <c r="D148" s="232" t="s">
        <v>153</v>
      </c>
      <c r="E148" s="243" t="s">
        <v>1</v>
      </c>
      <c r="F148" s="244" t="s">
        <v>1240</v>
      </c>
      <c r="G148" s="242"/>
      <c r="H148" s="245">
        <v>19.68</v>
      </c>
      <c r="I148" s="246"/>
      <c r="J148" s="242"/>
      <c r="K148" s="242"/>
      <c r="L148" s="247"/>
      <c r="M148" s="248"/>
      <c r="N148" s="249"/>
      <c r="O148" s="249"/>
      <c r="P148" s="249"/>
      <c r="Q148" s="249"/>
      <c r="R148" s="249"/>
      <c r="S148" s="249"/>
      <c r="T148" s="25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1" t="s">
        <v>153</v>
      </c>
      <c r="AU148" s="251" t="s">
        <v>151</v>
      </c>
      <c r="AV148" s="14" t="s">
        <v>151</v>
      </c>
      <c r="AW148" s="14" t="s">
        <v>31</v>
      </c>
      <c r="AX148" s="14" t="s">
        <v>75</v>
      </c>
      <c r="AY148" s="251" t="s">
        <v>142</v>
      </c>
    </row>
    <row r="149" s="14" customFormat="1">
      <c r="A149" s="14"/>
      <c r="B149" s="241"/>
      <c r="C149" s="242"/>
      <c r="D149" s="232" t="s">
        <v>153</v>
      </c>
      <c r="E149" s="243" t="s">
        <v>1</v>
      </c>
      <c r="F149" s="244" t="s">
        <v>1241</v>
      </c>
      <c r="G149" s="242"/>
      <c r="H149" s="245">
        <v>9.3200000000000003</v>
      </c>
      <c r="I149" s="246"/>
      <c r="J149" s="242"/>
      <c r="K149" s="242"/>
      <c r="L149" s="247"/>
      <c r="M149" s="248"/>
      <c r="N149" s="249"/>
      <c r="O149" s="249"/>
      <c r="P149" s="249"/>
      <c r="Q149" s="249"/>
      <c r="R149" s="249"/>
      <c r="S149" s="249"/>
      <c r="T149" s="25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1" t="s">
        <v>153</v>
      </c>
      <c r="AU149" s="251" t="s">
        <v>151</v>
      </c>
      <c r="AV149" s="14" t="s">
        <v>151</v>
      </c>
      <c r="AW149" s="14" t="s">
        <v>31</v>
      </c>
      <c r="AX149" s="14" t="s">
        <v>75</v>
      </c>
      <c r="AY149" s="251" t="s">
        <v>142</v>
      </c>
    </row>
    <row r="150" s="15" customFormat="1">
      <c r="A150" s="15"/>
      <c r="B150" s="252"/>
      <c r="C150" s="253"/>
      <c r="D150" s="232" t="s">
        <v>153</v>
      </c>
      <c r="E150" s="254" t="s">
        <v>1</v>
      </c>
      <c r="F150" s="255" t="s">
        <v>166</v>
      </c>
      <c r="G150" s="253"/>
      <c r="H150" s="256">
        <v>29</v>
      </c>
      <c r="I150" s="257"/>
      <c r="J150" s="253"/>
      <c r="K150" s="253"/>
      <c r="L150" s="258"/>
      <c r="M150" s="259"/>
      <c r="N150" s="260"/>
      <c r="O150" s="260"/>
      <c r="P150" s="260"/>
      <c r="Q150" s="260"/>
      <c r="R150" s="260"/>
      <c r="S150" s="260"/>
      <c r="T150" s="261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2" t="s">
        <v>153</v>
      </c>
      <c r="AU150" s="262" t="s">
        <v>151</v>
      </c>
      <c r="AV150" s="15" t="s">
        <v>150</v>
      </c>
      <c r="AW150" s="15" t="s">
        <v>31</v>
      </c>
      <c r="AX150" s="15" t="s">
        <v>83</v>
      </c>
      <c r="AY150" s="262" t="s">
        <v>142</v>
      </c>
    </row>
    <row r="151" s="2" customFormat="1" ht="33" customHeight="1">
      <c r="A151" s="38"/>
      <c r="B151" s="39"/>
      <c r="C151" s="218" t="s">
        <v>151</v>
      </c>
      <c r="D151" s="218" t="s">
        <v>145</v>
      </c>
      <c r="E151" s="219" t="s">
        <v>1242</v>
      </c>
      <c r="F151" s="220" t="s">
        <v>1243</v>
      </c>
      <c r="G151" s="221" t="s">
        <v>169</v>
      </c>
      <c r="H151" s="222">
        <v>23</v>
      </c>
      <c r="I151" s="223"/>
      <c r="J151" s="222">
        <f>ROUND(I151*H151,2)</f>
        <v>0</v>
      </c>
      <c r="K151" s="220" t="s">
        <v>149</v>
      </c>
      <c r="L151" s="44"/>
      <c r="M151" s="224" t="s">
        <v>1</v>
      </c>
      <c r="N151" s="225" t="s">
        <v>41</v>
      </c>
      <c r="O151" s="91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8" t="s">
        <v>150</v>
      </c>
      <c r="AT151" s="228" t="s">
        <v>145</v>
      </c>
      <c r="AU151" s="228" t="s">
        <v>151</v>
      </c>
      <c r="AY151" s="17" t="s">
        <v>142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7" t="s">
        <v>151</v>
      </c>
      <c r="BK151" s="229">
        <f>ROUND(I151*H151,2)</f>
        <v>0</v>
      </c>
      <c r="BL151" s="17" t="s">
        <v>150</v>
      </c>
      <c r="BM151" s="228" t="s">
        <v>1244</v>
      </c>
    </row>
    <row r="152" s="13" customFormat="1">
      <c r="A152" s="13"/>
      <c r="B152" s="230"/>
      <c r="C152" s="231"/>
      <c r="D152" s="232" t="s">
        <v>153</v>
      </c>
      <c r="E152" s="233" t="s">
        <v>1</v>
      </c>
      <c r="F152" s="234" t="s">
        <v>1238</v>
      </c>
      <c r="G152" s="231"/>
      <c r="H152" s="233" t="s">
        <v>1</v>
      </c>
      <c r="I152" s="235"/>
      <c r="J152" s="231"/>
      <c r="K152" s="231"/>
      <c r="L152" s="236"/>
      <c r="M152" s="237"/>
      <c r="N152" s="238"/>
      <c r="O152" s="238"/>
      <c r="P152" s="238"/>
      <c r="Q152" s="238"/>
      <c r="R152" s="238"/>
      <c r="S152" s="238"/>
      <c r="T152" s="23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0" t="s">
        <v>153</v>
      </c>
      <c r="AU152" s="240" t="s">
        <v>151</v>
      </c>
      <c r="AV152" s="13" t="s">
        <v>83</v>
      </c>
      <c r="AW152" s="13" t="s">
        <v>31</v>
      </c>
      <c r="AX152" s="13" t="s">
        <v>75</v>
      </c>
      <c r="AY152" s="240" t="s">
        <v>142</v>
      </c>
    </row>
    <row r="153" s="13" customFormat="1">
      <c r="A153" s="13"/>
      <c r="B153" s="230"/>
      <c r="C153" s="231"/>
      <c r="D153" s="232" t="s">
        <v>153</v>
      </c>
      <c r="E153" s="233" t="s">
        <v>1</v>
      </c>
      <c r="F153" s="234" t="s">
        <v>1245</v>
      </c>
      <c r="G153" s="231"/>
      <c r="H153" s="233" t="s">
        <v>1</v>
      </c>
      <c r="I153" s="235"/>
      <c r="J153" s="231"/>
      <c r="K153" s="231"/>
      <c r="L153" s="236"/>
      <c r="M153" s="237"/>
      <c r="N153" s="238"/>
      <c r="O153" s="238"/>
      <c r="P153" s="238"/>
      <c r="Q153" s="238"/>
      <c r="R153" s="238"/>
      <c r="S153" s="238"/>
      <c r="T153" s="23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0" t="s">
        <v>153</v>
      </c>
      <c r="AU153" s="240" t="s">
        <v>151</v>
      </c>
      <c r="AV153" s="13" t="s">
        <v>83</v>
      </c>
      <c r="AW153" s="13" t="s">
        <v>31</v>
      </c>
      <c r="AX153" s="13" t="s">
        <v>75</v>
      </c>
      <c r="AY153" s="240" t="s">
        <v>142</v>
      </c>
    </row>
    <row r="154" s="14" customFormat="1">
      <c r="A154" s="14"/>
      <c r="B154" s="241"/>
      <c r="C154" s="242"/>
      <c r="D154" s="232" t="s">
        <v>153</v>
      </c>
      <c r="E154" s="243" t="s">
        <v>1</v>
      </c>
      <c r="F154" s="244" t="s">
        <v>1246</v>
      </c>
      <c r="G154" s="242"/>
      <c r="H154" s="245">
        <v>19.039999999999999</v>
      </c>
      <c r="I154" s="246"/>
      <c r="J154" s="242"/>
      <c r="K154" s="242"/>
      <c r="L154" s="247"/>
      <c r="M154" s="248"/>
      <c r="N154" s="249"/>
      <c r="O154" s="249"/>
      <c r="P154" s="249"/>
      <c r="Q154" s="249"/>
      <c r="R154" s="249"/>
      <c r="S154" s="249"/>
      <c r="T154" s="25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1" t="s">
        <v>153</v>
      </c>
      <c r="AU154" s="251" t="s">
        <v>151</v>
      </c>
      <c r="AV154" s="14" t="s">
        <v>151</v>
      </c>
      <c r="AW154" s="14" t="s">
        <v>31</v>
      </c>
      <c r="AX154" s="14" t="s">
        <v>75</v>
      </c>
      <c r="AY154" s="251" t="s">
        <v>142</v>
      </c>
    </row>
    <row r="155" s="14" customFormat="1">
      <c r="A155" s="14"/>
      <c r="B155" s="241"/>
      <c r="C155" s="242"/>
      <c r="D155" s="232" t="s">
        <v>153</v>
      </c>
      <c r="E155" s="243" t="s">
        <v>1</v>
      </c>
      <c r="F155" s="244" t="s">
        <v>1247</v>
      </c>
      <c r="G155" s="242"/>
      <c r="H155" s="245">
        <v>3.96</v>
      </c>
      <c r="I155" s="246"/>
      <c r="J155" s="242"/>
      <c r="K155" s="242"/>
      <c r="L155" s="247"/>
      <c r="M155" s="248"/>
      <c r="N155" s="249"/>
      <c r="O155" s="249"/>
      <c r="P155" s="249"/>
      <c r="Q155" s="249"/>
      <c r="R155" s="249"/>
      <c r="S155" s="249"/>
      <c r="T155" s="25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1" t="s">
        <v>153</v>
      </c>
      <c r="AU155" s="251" t="s">
        <v>151</v>
      </c>
      <c r="AV155" s="14" t="s">
        <v>151</v>
      </c>
      <c r="AW155" s="14" t="s">
        <v>31</v>
      </c>
      <c r="AX155" s="14" t="s">
        <v>75</v>
      </c>
      <c r="AY155" s="251" t="s">
        <v>142</v>
      </c>
    </row>
    <row r="156" s="15" customFormat="1">
      <c r="A156" s="15"/>
      <c r="B156" s="252"/>
      <c r="C156" s="253"/>
      <c r="D156" s="232" t="s">
        <v>153</v>
      </c>
      <c r="E156" s="254" t="s">
        <v>1</v>
      </c>
      <c r="F156" s="255" t="s">
        <v>166</v>
      </c>
      <c r="G156" s="253"/>
      <c r="H156" s="256">
        <v>23</v>
      </c>
      <c r="I156" s="257"/>
      <c r="J156" s="253"/>
      <c r="K156" s="253"/>
      <c r="L156" s="258"/>
      <c r="M156" s="259"/>
      <c r="N156" s="260"/>
      <c r="O156" s="260"/>
      <c r="P156" s="260"/>
      <c r="Q156" s="260"/>
      <c r="R156" s="260"/>
      <c r="S156" s="260"/>
      <c r="T156" s="261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2" t="s">
        <v>153</v>
      </c>
      <c r="AU156" s="262" t="s">
        <v>151</v>
      </c>
      <c r="AV156" s="15" t="s">
        <v>150</v>
      </c>
      <c r="AW156" s="15" t="s">
        <v>31</v>
      </c>
      <c r="AX156" s="15" t="s">
        <v>83</v>
      </c>
      <c r="AY156" s="262" t="s">
        <v>142</v>
      </c>
    </row>
    <row r="157" s="2" customFormat="1" ht="24.15" customHeight="1">
      <c r="A157" s="38"/>
      <c r="B157" s="39"/>
      <c r="C157" s="218" t="s">
        <v>143</v>
      </c>
      <c r="D157" s="218" t="s">
        <v>145</v>
      </c>
      <c r="E157" s="219" t="s">
        <v>1248</v>
      </c>
      <c r="F157" s="220" t="s">
        <v>1249</v>
      </c>
      <c r="G157" s="221" t="s">
        <v>169</v>
      </c>
      <c r="H157" s="222">
        <v>12</v>
      </c>
      <c r="I157" s="223"/>
      <c r="J157" s="222">
        <f>ROUND(I157*H157,2)</f>
        <v>0</v>
      </c>
      <c r="K157" s="220" t="s">
        <v>149</v>
      </c>
      <c r="L157" s="44"/>
      <c r="M157" s="224" t="s">
        <v>1</v>
      </c>
      <c r="N157" s="225" t="s">
        <v>41</v>
      </c>
      <c r="O157" s="91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8" t="s">
        <v>150</v>
      </c>
      <c r="AT157" s="228" t="s">
        <v>145</v>
      </c>
      <c r="AU157" s="228" t="s">
        <v>151</v>
      </c>
      <c r="AY157" s="17" t="s">
        <v>142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7" t="s">
        <v>151</v>
      </c>
      <c r="BK157" s="229">
        <f>ROUND(I157*H157,2)</f>
        <v>0</v>
      </c>
      <c r="BL157" s="17" t="s">
        <v>150</v>
      </c>
      <c r="BM157" s="228" t="s">
        <v>1250</v>
      </c>
    </row>
    <row r="158" s="13" customFormat="1">
      <c r="A158" s="13"/>
      <c r="B158" s="230"/>
      <c r="C158" s="231"/>
      <c r="D158" s="232" t="s">
        <v>153</v>
      </c>
      <c r="E158" s="233" t="s">
        <v>1</v>
      </c>
      <c r="F158" s="234" t="s">
        <v>1251</v>
      </c>
      <c r="G158" s="231"/>
      <c r="H158" s="233" t="s">
        <v>1</v>
      </c>
      <c r="I158" s="235"/>
      <c r="J158" s="231"/>
      <c r="K158" s="231"/>
      <c r="L158" s="236"/>
      <c r="M158" s="237"/>
      <c r="N158" s="238"/>
      <c r="O158" s="238"/>
      <c r="P158" s="238"/>
      <c r="Q158" s="238"/>
      <c r="R158" s="238"/>
      <c r="S158" s="238"/>
      <c r="T158" s="23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0" t="s">
        <v>153</v>
      </c>
      <c r="AU158" s="240" t="s">
        <v>151</v>
      </c>
      <c r="AV158" s="13" t="s">
        <v>83</v>
      </c>
      <c r="AW158" s="13" t="s">
        <v>31</v>
      </c>
      <c r="AX158" s="13" t="s">
        <v>75</v>
      </c>
      <c r="AY158" s="240" t="s">
        <v>142</v>
      </c>
    </row>
    <row r="159" s="13" customFormat="1">
      <c r="A159" s="13"/>
      <c r="B159" s="230"/>
      <c r="C159" s="231"/>
      <c r="D159" s="232" t="s">
        <v>153</v>
      </c>
      <c r="E159" s="233" t="s">
        <v>1</v>
      </c>
      <c r="F159" s="234" t="s">
        <v>1252</v>
      </c>
      <c r="G159" s="231"/>
      <c r="H159" s="233" t="s">
        <v>1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0" t="s">
        <v>153</v>
      </c>
      <c r="AU159" s="240" t="s">
        <v>151</v>
      </c>
      <c r="AV159" s="13" t="s">
        <v>83</v>
      </c>
      <c r="AW159" s="13" t="s">
        <v>31</v>
      </c>
      <c r="AX159" s="13" t="s">
        <v>75</v>
      </c>
      <c r="AY159" s="240" t="s">
        <v>142</v>
      </c>
    </row>
    <row r="160" s="14" customFormat="1">
      <c r="A160" s="14"/>
      <c r="B160" s="241"/>
      <c r="C160" s="242"/>
      <c r="D160" s="232" t="s">
        <v>153</v>
      </c>
      <c r="E160" s="243" t="s">
        <v>1</v>
      </c>
      <c r="F160" s="244" t="s">
        <v>1253</v>
      </c>
      <c r="G160" s="242"/>
      <c r="H160" s="245">
        <v>3.6000000000000001</v>
      </c>
      <c r="I160" s="246"/>
      <c r="J160" s="242"/>
      <c r="K160" s="242"/>
      <c r="L160" s="247"/>
      <c r="M160" s="248"/>
      <c r="N160" s="249"/>
      <c r="O160" s="249"/>
      <c r="P160" s="249"/>
      <c r="Q160" s="249"/>
      <c r="R160" s="249"/>
      <c r="S160" s="249"/>
      <c r="T160" s="25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1" t="s">
        <v>153</v>
      </c>
      <c r="AU160" s="251" t="s">
        <v>151</v>
      </c>
      <c r="AV160" s="14" t="s">
        <v>151</v>
      </c>
      <c r="AW160" s="14" t="s">
        <v>31</v>
      </c>
      <c r="AX160" s="14" t="s">
        <v>75</v>
      </c>
      <c r="AY160" s="251" t="s">
        <v>142</v>
      </c>
    </row>
    <row r="161" s="14" customFormat="1">
      <c r="A161" s="14"/>
      <c r="B161" s="241"/>
      <c r="C161" s="242"/>
      <c r="D161" s="232" t="s">
        <v>153</v>
      </c>
      <c r="E161" s="243" t="s">
        <v>1</v>
      </c>
      <c r="F161" s="244" t="s">
        <v>1254</v>
      </c>
      <c r="G161" s="242"/>
      <c r="H161" s="245">
        <v>8.4000000000000004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1" t="s">
        <v>153</v>
      </c>
      <c r="AU161" s="251" t="s">
        <v>151</v>
      </c>
      <c r="AV161" s="14" t="s">
        <v>151</v>
      </c>
      <c r="AW161" s="14" t="s">
        <v>31</v>
      </c>
      <c r="AX161" s="14" t="s">
        <v>75</v>
      </c>
      <c r="AY161" s="251" t="s">
        <v>142</v>
      </c>
    </row>
    <row r="162" s="15" customFormat="1">
      <c r="A162" s="15"/>
      <c r="B162" s="252"/>
      <c r="C162" s="253"/>
      <c r="D162" s="232" t="s">
        <v>153</v>
      </c>
      <c r="E162" s="254" t="s">
        <v>1</v>
      </c>
      <c r="F162" s="255" t="s">
        <v>166</v>
      </c>
      <c r="G162" s="253"/>
      <c r="H162" s="256">
        <v>12</v>
      </c>
      <c r="I162" s="257"/>
      <c r="J162" s="253"/>
      <c r="K162" s="253"/>
      <c r="L162" s="258"/>
      <c r="M162" s="259"/>
      <c r="N162" s="260"/>
      <c r="O162" s="260"/>
      <c r="P162" s="260"/>
      <c r="Q162" s="260"/>
      <c r="R162" s="260"/>
      <c r="S162" s="260"/>
      <c r="T162" s="261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2" t="s">
        <v>153</v>
      </c>
      <c r="AU162" s="262" t="s">
        <v>151</v>
      </c>
      <c r="AV162" s="15" t="s">
        <v>150</v>
      </c>
      <c r="AW162" s="15" t="s">
        <v>31</v>
      </c>
      <c r="AX162" s="15" t="s">
        <v>83</v>
      </c>
      <c r="AY162" s="262" t="s">
        <v>142</v>
      </c>
    </row>
    <row r="163" s="2" customFormat="1" ht="24.15" customHeight="1">
      <c r="A163" s="38"/>
      <c r="B163" s="39"/>
      <c r="C163" s="218" t="s">
        <v>150</v>
      </c>
      <c r="D163" s="218" t="s">
        <v>145</v>
      </c>
      <c r="E163" s="219" t="s">
        <v>1255</v>
      </c>
      <c r="F163" s="220" t="s">
        <v>1256</v>
      </c>
      <c r="G163" s="221" t="s">
        <v>148</v>
      </c>
      <c r="H163" s="222">
        <v>33.799999999999997</v>
      </c>
      <c r="I163" s="223"/>
      <c r="J163" s="222">
        <f>ROUND(I163*H163,2)</f>
        <v>0</v>
      </c>
      <c r="K163" s="220" t="s">
        <v>149</v>
      </c>
      <c r="L163" s="44"/>
      <c r="M163" s="224" t="s">
        <v>1</v>
      </c>
      <c r="N163" s="225" t="s">
        <v>41</v>
      </c>
      <c r="O163" s="91"/>
      <c r="P163" s="226">
        <f>O163*H163</f>
        <v>0</v>
      </c>
      <c r="Q163" s="226">
        <v>0.00059000000000000003</v>
      </c>
      <c r="R163" s="226">
        <f>Q163*H163</f>
        <v>0.019941999999999998</v>
      </c>
      <c r="S163" s="226">
        <v>0</v>
      </c>
      <c r="T163" s="22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8" t="s">
        <v>150</v>
      </c>
      <c r="AT163" s="228" t="s">
        <v>145</v>
      </c>
      <c r="AU163" s="228" t="s">
        <v>151</v>
      </c>
      <c r="AY163" s="17" t="s">
        <v>142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7" t="s">
        <v>151</v>
      </c>
      <c r="BK163" s="229">
        <f>ROUND(I163*H163,2)</f>
        <v>0</v>
      </c>
      <c r="BL163" s="17" t="s">
        <v>150</v>
      </c>
      <c r="BM163" s="228" t="s">
        <v>1257</v>
      </c>
    </row>
    <row r="164" s="14" customFormat="1">
      <c r="A164" s="14"/>
      <c r="B164" s="241"/>
      <c r="C164" s="242"/>
      <c r="D164" s="232" t="s">
        <v>153</v>
      </c>
      <c r="E164" s="243" t="s">
        <v>1</v>
      </c>
      <c r="F164" s="244" t="s">
        <v>1258</v>
      </c>
      <c r="G164" s="242"/>
      <c r="H164" s="245">
        <v>23.800000000000001</v>
      </c>
      <c r="I164" s="246"/>
      <c r="J164" s="242"/>
      <c r="K164" s="242"/>
      <c r="L164" s="247"/>
      <c r="M164" s="248"/>
      <c r="N164" s="249"/>
      <c r="O164" s="249"/>
      <c r="P164" s="249"/>
      <c r="Q164" s="249"/>
      <c r="R164" s="249"/>
      <c r="S164" s="249"/>
      <c r="T164" s="25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1" t="s">
        <v>153</v>
      </c>
      <c r="AU164" s="251" t="s">
        <v>151</v>
      </c>
      <c r="AV164" s="14" t="s">
        <v>151</v>
      </c>
      <c r="AW164" s="14" t="s">
        <v>31</v>
      </c>
      <c r="AX164" s="14" t="s">
        <v>75</v>
      </c>
      <c r="AY164" s="251" t="s">
        <v>142</v>
      </c>
    </row>
    <row r="165" s="14" customFormat="1">
      <c r="A165" s="14"/>
      <c r="B165" s="241"/>
      <c r="C165" s="242"/>
      <c r="D165" s="232" t="s">
        <v>153</v>
      </c>
      <c r="E165" s="243" t="s">
        <v>1</v>
      </c>
      <c r="F165" s="244" t="s">
        <v>1259</v>
      </c>
      <c r="G165" s="242"/>
      <c r="H165" s="245">
        <v>10</v>
      </c>
      <c r="I165" s="246"/>
      <c r="J165" s="242"/>
      <c r="K165" s="242"/>
      <c r="L165" s="247"/>
      <c r="M165" s="248"/>
      <c r="N165" s="249"/>
      <c r="O165" s="249"/>
      <c r="P165" s="249"/>
      <c r="Q165" s="249"/>
      <c r="R165" s="249"/>
      <c r="S165" s="249"/>
      <c r="T165" s="25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1" t="s">
        <v>153</v>
      </c>
      <c r="AU165" s="251" t="s">
        <v>151</v>
      </c>
      <c r="AV165" s="14" t="s">
        <v>151</v>
      </c>
      <c r="AW165" s="14" t="s">
        <v>31</v>
      </c>
      <c r="AX165" s="14" t="s">
        <v>75</v>
      </c>
      <c r="AY165" s="251" t="s">
        <v>142</v>
      </c>
    </row>
    <row r="166" s="15" customFormat="1">
      <c r="A166" s="15"/>
      <c r="B166" s="252"/>
      <c r="C166" s="253"/>
      <c r="D166" s="232" t="s">
        <v>153</v>
      </c>
      <c r="E166" s="254" t="s">
        <v>1</v>
      </c>
      <c r="F166" s="255" t="s">
        <v>166</v>
      </c>
      <c r="G166" s="253"/>
      <c r="H166" s="256">
        <v>33.799999999999997</v>
      </c>
      <c r="I166" s="257"/>
      <c r="J166" s="253"/>
      <c r="K166" s="253"/>
      <c r="L166" s="258"/>
      <c r="M166" s="259"/>
      <c r="N166" s="260"/>
      <c r="O166" s="260"/>
      <c r="P166" s="260"/>
      <c r="Q166" s="260"/>
      <c r="R166" s="260"/>
      <c r="S166" s="260"/>
      <c r="T166" s="261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2" t="s">
        <v>153</v>
      </c>
      <c r="AU166" s="262" t="s">
        <v>151</v>
      </c>
      <c r="AV166" s="15" t="s">
        <v>150</v>
      </c>
      <c r="AW166" s="15" t="s">
        <v>31</v>
      </c>
      <c r="AX166" s="15" t="s">
        <v>83</v>
      </c>
      <c r="AY166" s="262" t="s">
        <v>142</v>
      </c>
    </row>
    <row r="167" s="2" customFormat="1" ht="24.15" customHeight="1">
      <c r="A167" s="38"/>
      <c r="B167" s="39"/>
      <c r="C167" s="218" t="s">
        <v>186</v>
      </c>
      <c r="D167" s="218" t="s">
        <v>145</v>
      </c>
      <c r="E167" s="219" t="s">
        <v>1260</v>
      </c>
      <c r="F167" s="220" t="s">
        <v>1261</v>
      </c>
      <c r="G167" s="221" t="s">
        <v>148</v>
      </c>
      <c r="H167" s="222">
        <v>33.799999999999997</v>
      </c>
      <c r="I167" s="223"/>
      <c r="J167" s="222">
        <f>ROUND(I167*H167,2)</f>
        <v>0</v>
      </c>
      <c r="K167" s="220" t="s">
        <v>149</v>
      </c>
      <c r="L167" s="44"/>
      <c r="M167" s="224" t="s">
        <v>1</v>
      </c>
      <c r="N167" s="225" t="s">
        <v>41</v>
      </c>
      <c r="O167" s="91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8" t="s">
        <v>150</v>
      </c>
      <c r="AT167" s="228" t="s">
        <v>145</v>
      </c>
      <c r="AU167" s="228" t="s">
        <v>151</v>
      </c>
      <c r="AY167" s="17" t="s">
        <v>142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7" t="s">
        <v>151</v>
      </c>
      <c r="BK167" s="229">
        <f>ROUND(I167*H167,2)</f>
        <v>0</v>
      </c>
      <c r="BL167" s="17" t="s">
        <v>150</v>
      </c>
      <c r="BM167" s="228" t="s">
        <v>1262</v>
      </c>
    </row>
    <row r="168" s="2" customFormat="1" ht="24.15" customHeight="1">
      <c r="A168" s="38"/>
      <c r="B168" s="39"/>
      <c r="C168" s="218" t="s">
        <v>184</v>
      </c>
      <c r="D168" s="218" t="s">
        <v>145</v>
      </c>
      <c r="E168" s="219" t="s">
        <v>1263</v>
      </c>
      <c r="F168" s="220" t="s">
        <v>1264</v>
      </c>
      <c r="G168" s="221" t="s">
        <v>169</v>
      </c>
      <c r="H168" s="222">
        <v>63</v>
      </c>
      <c r="I168" s="223"/>
      <c r="J168" s="222">
        <f>ROUND(I168*H168,2)</f>
        <v>0</v>
      </c>
      <c r="K168" s="220" t="s">
        <v>149</v>
      </c>
      <c r="L168" s="44"/>
      <c r="M168" s="224" t="s">
        <v>1</v>
      </c>
      <c r="N168" s="225" t="s">
        <v>41</v>
      </c>
      <c r="O168" s="91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8" t="s">
        <v>150</v>
      </c>
      <c r="AT168" s="228" t="s">
        <v>145</v>
      </c>
      <c r="AU168" s="228" t="s">
        <v>151</v>
      </c>
      <c r="AY168" s="17" t="s">
        <v>142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7" t="s">
        <v>151</v>
      </c>
      <c r="BK168" s="229">
        <f>ROUND(I168*H168,2)</f>
        <v>0</v>
      </c>
      <c r="BL168" s="17" t="s">
        <v>150</v>
      </c>
      <c r="BM168" s="228" t="s">
        <v>1265</v>
      </c>
    </row>
    <row r="169" s="13" customFormat="1">
      <c r="A169" s="13"/>
      <c r="B169" s="230"/>
      <c r="C169" s="231"/>
      <c r="D169" s="232" t="s">
        <v>153</v>
      </c>
      <c r="E169" s="233" t="s">
        <v>1</v>
      </c>
      <c r="F169" s="234" t="s">
        <v>1266</v>
      </c>
      <c r="G169" s="231"/>
      <c r="H169" s="233" t="s">
        <v>1</v>
      </c>
      <c r="I169" s="235"/>
      <c r="J169" s="231"/>
      <c r="K169" s="231"/>
      <c r="L169" s="236"/>
      <c r="M169" s="237"/>
      <c r="N169" s="238"/>
      <c r="O169" s="238"/>
      <c r="P169" s="238"/>
      <c r="Q169" s="238"/>
      <c r="R169" s="238"/>
      <c r="S169" s="238"/>
      <c r="T169" s="23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0" t="s">
        <v>153</v>
      </c>
      <c r="AU169" s="240" t="s">
        <v>151</v>
      </c>
      <c r="AV169" s="13" t="s">
        <v>83</v>
      </c>
      <c r="AW169" s="13" t="s">
        <v>31</v>
      </c>
      <c r="AX169" s="13" t="s">
        <v>75</v>
      </c>
      <c r="AY169" s="240" t="s">
        <v>142</v>
      </c>
    </row>
    <row r="170" s="13" customFormat="1">
      <c r="A170" s="13"/>
      <c r="B170" s="230"/>
      <c r="C170" s="231"/>
      <c r="D170" s="232" t="s">
        <v>153</v>
      </c>
      <c r="E170" s="233" t="s">
        <v>1</v>
      </c>
      <c r="F170" s="234" t="s">
        <v>1267</v>
      </c>
      <c r="G170" s="231"/>
      <c r="H170" s="233" t="s">
        <v>1</v>
      </c>
      <c r="I170" s="235"/>
      <c r="J170" s="231"/>
      <c r="K170" s="231"/>
      <c r="L170" s="236"/>
      <c r="M170" s="237"/>
      <c r="N170" s="238"/>
      <c r="O170" s="238"/>
      <c r="P170" s="238"/>
      <c r="Q170" s="238"/>
      <c r="R170" s="238"/>
      <c r="S170" s="238"/>
      <c r="T170" s="23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0" t="s">
        <v>153</v>
      </c>
      <c r="AU170" s="240" t="s">
        <v>151</v>
      </c>
      <c r="AV170" s="13" t="s">
        <v>83</v>
      </c>
      <c r="AW170" s="13" t="s">
        <v>31</v>
      </c>
      <c r="AX170" s="13" t="s">
        <v>75</v>
      </c>
      <c r="AY170" s="240" t="s">
        <v>142</v>
      </c>
    </row>
    <row r="171" s="14" customFormat="1">
      <c r="A171" s="14"/>
      <c r="B171" s="241"/>
      <c r="C171" s="242"/>
      <c r="D171" s="232" t="s">
        <v>153</v>
      </c>
      <c r="E171" s="243" t="s">
        <v>1</v>
      </c>
      <c r="F171" s="244" t="s">
        <v>1268</v>
      </c>
      <c r="G171" s="242"/>
      <c r="H171" s="245">
        <v>20.719999999999999</v>
      </c>
      <c r="I171" s="246"/>
      <c r="J171" s="242"/>
      <c r="K171" s="242"/>
      <c r="L171" s="247"/>
      <c r="M171" s="248"/>
      <c r="N171" s="249"/>
      <c r="O171" s="249"/>
      <c r="P171" s="249"/>
      <c r="Q171" s="249"/>
      <c r="R171" s="249"/>
      <c r="S171" s="249"/>
      <c r="T171" s="25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1" t="s">
        <v>153</v>
      </c>
      <c r="AU171" s="251" t="s">
        <v>151</v>
      </c>
      <c r="AV171" s="14" t="s">
        <v>151</v>
      </c>
      <c r="AW171" s="14" t="s">
        <v>31</v>
      </c>
      <c r="AX171" s="14" t="s">
        <v>75</v>
      </c>
      <c r="AY171" s="251" t="s">
        <v>142</v>
      </c>
    </row>
    <row r="172" s="13" customFormat="1">
      <c r="A172" s="13"/>
      <c r="B172" s="230"/>
      <c r="C172" s="231"/>
      <c r="D172" s="232" t="s">
        <v>153</v>
      </c>
      <c r="E172" s="233" t="s">
        <v>1</v>
      </c>
      <c r="F172" s="234" t="s">
        <v>1269</v>
      </c>
      <c r="G172" s="231"/>
      <c r="H172" s="233" t="s">
        <v>1</v>
      </c>
      <c r="I172" s="235"/>
      <c r="J172" s="231"/>
      <c r="K172" s="231"/>
      <c r="L172" s="236"/>
      <c r="M172" s="237"/>
      <c r="N172" s="238"/>
      <c r="O172" s="238"/>
      <c r="P172" s="238"/>
      <c r="Q172" s="238"/>
      <c r="R172" s="238"/>
      <c r="S172" s="238"/>
      <c r="T172" s="23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0" t="s">
        <v>153</v>
      </c>
      <c r="AU172" s="240" t="s">
        <v>151</v>
      </c>
      <c r="AV172" s="13" t="s">
        <v>83</v>
      </c>
      <c r="AW172" s="13" t="s">
        <v>31</v>
      </c>
      <c r="AX172" s="13" t="s">
        <v>75</v>
      </c>
      <c r="AY172" s="240" t="s">
        <v>142</v>
      </c>
    </row>
    <row r="173" s="14" customFormat="1">
      <c r="A173" s="14"/>
      <c r="B173" s="241"/>
      <c r="C173" s="242"/>
      <c r="D173" s="232" t="s">
        <v>153</v>
      </c>
      <c r="E173" s="243" t="s">
        <v>1</v>
      </c>
      <c r="F173" s="244" t="s">
        <v>1270</v>
      </c>
      <c r="G173" s="242"/>
      <c r="H173" s="245">
        <v>7.3499999999999996</v>
      </c>
      <c r="I173" s="246"/>
      <c r="J173" s="242"/>
      <c r="K173" s="242"/>
      <c r="L173" s="247"/>
      <c r="M173" s="248"/>
      <c r="N173" s="249"/>
      <c r="O173" s="249"/>
      <c r="P173" s="249"/>
      <c r="Q173" s="249"/>
      <c r="R173" s="249"/>
      <c r="S173" s="249"/>
      <c r="T173" s="25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1" t="s">
        <v>153</v>
      </c>
      <c r="AU173" s="251" t="s">
        <v>151</v>
      </c>
      <c r="AV173" s="14" t="s">
        <v>151</v>
      </c>
      <c r="AW173" s="14" t="s">
        <v>31</v>
      </c>
      <c r="AX173" s="14" t="s">
        <v>75</v>
      </c>
      <c r="AY173" s="251" t="s">
        <v>142</v>
      </c>
    </row>
    <row r="174" s="13" customFormat="1">
      <c r="A174" s="13"/>
      <c r="B174" s="230"/>
      <c r="C174" s="231"/>
      <c r="D174" s="232" t="s">
        <v>153</v>
      </c>
      <c r="E174" s="233" t="s">
        <v>1</v>
      </c>
      <c r="F174" s="234" t="s">
        <v>1238</v>
      </c>
      <c r="G174" s="231"/>
      <c r="H174" s="233" t="s">
        <v>1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0" t="s">
        <v>153</v>
      </c>
      <c r="AU174" s="240" t="s">
        <v>151</v>
      </c>
      <c r="AV174" s="13" t="s">
        <v>83</v>
      </c>
      <c r="AW174" s="13" t="s">
        <v>31</v>
      </c>
      <c r="AX174" s="13" t="s">
        <v>75</v>
      </c>
      <c r="AY174" s="240" t="s">
        <v>142</v>
      </c>
    </row>
    <row r="175" s="14" customFormat="1">
      <c r="A175" s="14"/>
      <c r="B175" s="241"/>
      <c r="C175" s="242"/>
      <c r="D175" s="232" t="s">
        <v>153</v>
      </c>
      <c r="E175" s="243" t="s">
        <v>1</v>
      </c>
      <c r="F175" s="244" t="s">
        <v>1271</v>
      </c>
      <c r="G175" s="242"/>
      <c r="H175" s="245">
        <v>6.6100000000000003</v>
      </c>
      <c r="I175" s="246"/>
      <c r="J175" s="242"/>
      <c r="K175" s="242"/>
      <c r="L175" s="247"/>
      <c r="M175" s="248"/>
      <c r="N175" s="249"/>
      <c r="O175" s="249"/>
      <c r="P175" s="249"/>
      <c r="Q175" s="249"/>
      <c r="R175" s="249"/>
      <c r="S175" s="249"/>
      <c r="T175" s="25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1" t="s">
        <v>153</v>
      </c>
      <c r="AU175" s="251" t="s">
        <v>151</v>
      </c>
      <c r="AV175" s="14" t="s">
        <v>151</v>
      </c>
      <c r="AW175" s="14" t="s">
        <v>31</v>
      </c>
      <c r="AX175" s="14" t="s">
        <v>75</v>
      </c>
      <c r="AY175" s="251" t="s">
        <v>142</v>
      </c>
    </row>
    <row r="176" s="14" customFormat="1">
      <c r="A176" s="14"/>
      <c r="B176" s="241"/>
      <c r="C176" s="242"/>
      <c r="D176" s="232" t="s">
        <v>153</v>
      </c>
      <c r="E176" s="243" t="s">
        <v>1</v>
      </c>
      <c r="F176" s="244" t="s">
        <v>1272</v>
      </c>
      <c r="G176" s="242"/>
      <c r="H176" s="245">
        <v>2.6800000000000002</v>
      </c>
      <c r="I176" s="246"/>
      <c r="J176" s="242"/>
      <c r="K176" s="242"/>
      <c r="L176" s="247"/>
      <c r="M176" s="248"/>
      <c r="N176" s="249"/>
      <c r="O176" s="249"/>
      <c r="P176" s="249"/>
      <c r="Q176" s="249"/>
      <c r="R176" s="249"/>
      <c r="S176" s="249"/>
      <c r="T176" s="25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1" t="s">
        <v>153</v>
      </c>
      <c r="AU176" s="251" t="s">
        <v>151</v>
      </c>
      <c r="AV176" s="14" t="s">
        <v>151</v>
      </c>
      <c r="AW176" s="14" t="s">
        <v>31</v>
      </c>
      <c r="AX176" s="14" t="s">
        <v>75</v>
      </c>
      <c r="AY176" s="251" t="s">
        <v>142</v>
      </c>
    </row>
    <row r="177" s="14" customFormat="1">
      <c r="A177" s="14"/>
      <c r="B177" s="241"/>
      <c r="C177" s="242"/>
      <c r="D177" s="232" t="s">
        <v>153</v>
      </c>
      <c r="E177" s="243" t="s">
        <v>1</v>
      </c>
      <c r="F177" s="244" t="s">
        <v>1273</v>
      </c>
      <c r="G177" s="242"/>
      <c r="H177" s="245">
        <v>25.640000000000001</v>
      </c>
      <c r="I177" s="246"/>
      <c r="J177" s="242"/>
      <c r="K177" s="242"/>
      <c r="L177" s="247"/>
      <c r="M177" s="248"/>
      <c r="N177" s="249"/>
      <c r="O177" s="249"/>
      <c r="P177" s="249"/>
      <c r="Q177" s="249"/>
      <c r="R177" s="249"/>
      <c r="S177" s="249"/>
      <c r="T177" s="25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1" t="s">
        <v>153</v>
      </c>
      <c r="AU177" s="251" t="s">
        <v>151</v>
      </c>
      <c r="AV177" s="14" t="s">
        <v>151</v>
      </c>
      <c r="AW177" s="14" t="s">
        <v>31</v>
      </c>
      <c r="AX177" s="14" t="s">
        <v>75</v>
      </c>
      <c r="AY177" s="251" t="s">
        <v>142</v>
      </c>
    </row>
    <row r="178" s="15" customFormat="1">
      <c r="A178" s="15"/>
      <c r="B178" s="252"/>
      <c r="C178" s="253"/>
      <c r="D178" s="232" t="s">
        <v>153</v>
      </c>
      <c r="E178" s="254" t="s">
        <v>1</v>
      </c>
      <c r="F178" s="255" t="s">
        <v>166</v>
      </c>
      <c r="G178" s="253"/>
      <c r="H178" s="256">
        <v>63</v>
      </c>
      <c r="I178" s="257"/>
      <c r="J178" s="253"/>
      <c r="K178" s="253"/>
      <c r="L178" s="258"/>
      <c r="M178" s="259"/>
      <c r="N178" s="260"/>
      <c r="O178" s="260"/>
      <c r="P178" s="260"/>
      <c r="Q178" s="260"/>
      <c r="R178" s="260"/>
      <c r="S178" s="260"/>
      <c r="T178" s="261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2" t="s">
        <v>153</v>
      </c>
      <c r="AU178" s="262" t="s">
        <v>151</v>
      </c>
      <c r="AV178" s="15" t="s">
        <v>150</v>
      </c>
      <c r="AW178" s="15" t="s">
        <v>31</v>
      </c>
      <c r="AX178" s="15" t="s">
        <v>83</v>
      </c>
      <c r="AY178" s="262" t="s">
        <v>142</v>
      </c>
    </row>
    <row r="179" s="2" customFormat="1" ht="16.5" customHeight="1">
      <c r="A179" s="38"/>
      <c r="B179" s="39"/>
      <c r="C179" s="267" t="s">
        <v>203</v>
      </c>
      <c r="D179" s="267" t="s">
        <v>225</v>
      </c>
      <c r="E179" s="268" t="s">
        <v>1274</v>
      </c>
      <c r="F179" s="269" t="s">
        <v>1275</v>
      </c>
      <c r="G179" s="270" t="s">
        <v>281</v>
      </c>
      <c r="H179" s="271">
        <v>30.780000000000001</v>
      </c>
      <c r="I179" s="272"/>
      <c r="J179" s="271">
        <f>ROUND(I179*H179,2)</f>
        <v>0</v>
      </c>
      <c r="K179" s="269" t="s">
        <v>1</v>
      </c>
      <c r="L179" s="273"/>
      <c r="M179" s="274" t="s">
        <v>1</v>
      </c>
      <c r="N179" s="275" t="s">
        <v>41</v>
      </c>
      <c r="O179" s="91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8" t="s">
        <v>218</v>
      </c>
      <c r="AT179" s="228" t="s">
        <v>225</v>
      </c>
      <c r="AU179" s="228" t="s">
        <v>151</v>
      </c>
      <c r="AY179" s="17" t="s">
        <v>142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7" t="s">
        <v>151</v>
      </c>
      <c r="BK179" s="229">
        <f>ROUND(I179*H179,2)</f>
        <v>0</v>
      </c>
      <c r="BL179" s="17" t="s">
        <v>150</v>
      </c>
      <c r="BM179" s="228" t="s">
        <v>1276</v>
      </c>
    </row>
    <row r="180" s="13" customFormat="1">
      <c r="A180" s="13"/>
      <c r="B180" s="230"/>
      <c r="C180" s="231"/>
      <c r="D180" s="232" t="s">
        <v>153</v>
      </c>
      <c r="E180" s="233" t="s">
        <v>1</v>
      </c>
      <c r="F180" s="234" t="s">
        <v>1277</v>
      </c>
      <c r="G180" s="231"/>
      <c r="H180" s="233" t="s">
        <v>1</v>
      </c>
      <c r="I180" s="235"/>
      <c r="J180" s="231"/>
      <c r="K180" s="231"/>
      <c r="L180" s="236"/>
      <c r="M180" s="237"/>
      <c r="N180" s="238"/>
      <c r="O180" s="238"/>
      <c r="P180" s="238"/>
      <c r="Q180" s="238"/>
      <c r="R180" s="238"/>
      <c r="S180" s="238"/>
      <c r="T180" s="23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0" t="s">
        <v>153</v>
      </c>
      <c r="AU180" s="240" t="s">
        <v>151</v>
      </c>
      <c r="AV180" s="13" t="s">
        <v>83</v>
      </c>
      <c r="AW180" s="13" t="s">
        <v>31</v>
      </c>
      <c r="AX180" s="13" t="s">
        <v>75</v>
      </c>
      <c r="AY180" s="240" t="s">
        <v>142</v>
      </c>
    </row>
    <row r="181" s="13" customFormat="1">
      <c r="A181" s="13"/>
      <c r="B181" s="230"/>
      <c r="C181" s="231"/>
      <c r="D181" s="232" t="s">
        <v>153</v>
      </c>
      <c r="E181" s="233" t="s">
        <v>1</v>
      </c>
      <c r="F181" s="234" t="s">
        <v>1267</v>
      </c>
      <c r="G181" s="231"/>
      <c r="H181" s="233" t="s">
        <v>1</v>
      </c>
      <c r="I181" s="235"/>
      <c r="J181" s="231"/>
      <c r="K181" s="231"/>
      <c r="L181" s="236"/>
      <c r="M181" s="237"/>
      <c r="N181" s="238"/>
      <c r="O181" s="238"/>
      <c r="P181" s="238"/>
      <c r="Q181" s="238"/>
      <c r="R181" s="238"/>
      <c r="S181" s="238"/>
      <c r="T181" s="23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0" t="s">
        <v>153</v>
      </c>
      <c r="AU181" s="240" t="s">
        <v>151</v>
      </c>
      <c r="AV181" s="13" t="s">
        <v>83</v>
      </c>
      <c r="AW181" s="13" t="s">
        <v>31</v>
      </c>
      <c r="AX181" s="13" t="s">
        <v>75</v>
      </c>
      <c r="AY181" s="240" t="s">
        <v>142</v>
      </c>
    </row>
    <row r="182" s="14" customFormat="1">
      <c r="A182" s="14"/>
      <c r="B182" s="241"/>
      <c r="C182" s="242"/>
      <c r="D182" s="232" t="s">
        <v>153</v>
      </c>
      <c r="E182" s="243" t="s">
        <v>1</v>
      </c>
      <c r="F182" s="244" t="s">
        <v>1278</v>
      </c>
      <c r="G182" s="242"/>
      <c r="H182" s="245">
        <v>17.760000000000002</v>
      </c>
      <c r="I182" s="246"/>
      <c r="J182" s="242"/>
      <c r="K182" s="242"/>
      <c r="L182" s="247"/>
      <c r="M182" s="248"/>
      <c r="N182" s="249"/>
      <c r="O182" s="249"/>
      <c r="P182" s="249"/>
      <c r="Q182" s="249"/>
      <c r="R182" s="249"/>
      <c r="S182" s="249"/>
      <c r="T182" s="25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1" t="s">
        <v>153</v>
      </c>
      <c r="AU182" s="251" t="s">
        <v>151</v>
      </c>
      <c r="AV182" s="14" t="s">
        <v>151</v>
      </c>
      <c r="AW182" s="14" t="s">
        <v>31</v>
      </c>
      <c r="AX182" s="14" t="s">
        <v>75</v>
      </c>
      <c r="AY182" s="251" t="s">
        <v>142</v>
      </c>
    </row>
    <row r="183" s="13" customFormat="1">
      <c r="A183" s="13"/>
      <c r="B183" s="230"/>
      <c r="C183" s="231"/>
      <c r="D183" s="232" t="s">
        <v>153</v>
      </c>
      <c r="E183" s="233" t="s">
        <v>1</v>
      </c>
      <c r="F183" s="234" t="s">
        <v>1269</v>
      </c>
      <c r="G183" s="231"/>
      <c r="H183" s="233" t="s">
        <v>1</v>
      </c>
      <c r="I183" s="235"/>
      <c r="J183" s="231"/>
      <c r="K183" s="231"/>
      <c r="L183" s="236"/>
      <c r="M183" s="237"/>
      <c r="N183" s="238"/>
      <c r="O183" s="238"/>
      <c r="P183" s="238"/>
      <c r="Q183" s="238"/>
      <c r="R183" s="238"/>
      <c r="S183" s="238"/>
      <c r="T183" s="23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0" t="s">
        <v>153</v>
      </c>
      <c r="AU183" s="240" t="s">
        <v>151</v>
      </c>
      <c r="AV183" s="13" t="s">
        <v>83</v>
      </c>
      <c r="AW183" s="13" t="s">
        <v>31</v>
      </c>
      <c r="AX183" s="13" t="s">
        <v>75</v>
      </c>
      <c r="AY183" s="240" t="s">
        <v>142</v>
      </c>
    </row>
    <row r="184" s="14" customFormat="1">
      <c r="A184" s="14"/>
      <c r="B184" s="241"/>
      <c r="C184" s="242"/>
      <c r="D184" s="232" t="s">
        <v>153</v>
      </c>
      <c r="E184" s="243" t="s">
        <v>1</v>
      </c>
      <c r="F184" s="244" t="s">
        <v>1279</v>
      </c>
      <c r="G184" s="242"/>
      <c r="H184" s="245">
        <v>6.2999999999999998</v>
      </c>
      <c r="I184" s="246"/>
      <c r="J184" s="242"/>
      <c r="K184" s="242"/>
      <c r="L184" s="247"/>
      <c r="M184" s="248"/>
      <c r="N184" s="249"/>
      <c r="O184" s="249"/>
      <c r="P184" s="249"/>
      <c r="Q184" s="249"/>
      <c r="R184" s="249"/>
      <c r="S184" s="249"/>
      <c r="T184" s="25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1" t="s">
        <v>153</v>
      </c>
      <c r="AU184" s="251" t="s">
        <v>151</v>
      </c>
      <c r="AV184" s="14" t="s">
        <v>151</v>
      </c>
      <c r="AW184" s="14" t="s">
        <v>31</v>
      </c>
      <c r="AX184" s="14" t="s">
        <v>75</v>
      </c>
      <c r="AY184" s="251" t="s">
        <v>142</v>
      </c>
    </row>
    <row r="185" s="13" customFormat="1">
      <c r="A185" s="13"/>
      <c r="B185" s="230"/>
      <c r="C185" s="231"/>
      <c r="D185" s="232" t="s">
        <v>153</v>
      </c>
      <c r="E185" s="233" t="s">
        <v>1</v>
      </c>
      <c r="F185" s="234" t="s">
        <v>1238</v>
      </c>
      <c r="G185" s="231"/>
      <c r="H185" s="233" t="s">
        <v>1</v>
      </c>
      <c r="I185" s="235"/>
      <c r="J185" s="231"/>
      <c r="K185" s="231"/>
      <c r="L185" s="236"/>
      <c r="M185" s="237"/>
      <c r="N185" s="238"/>
      <c r="O185" s="238"/>
      <c r="P185" s="238"/>
      <c r="Q185" s="238"/>
      <c r="R185" s="238"/>
      <c r="S185" s="238"/>
      <c r="T185" s="23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0" t="s">
        <v>153</v>
      </c>
      <c r="AU185" s="240" t="s">
        <v>151</v>
      </c>
      <c r="AV185" s="13" t="s">
        <v>83</v>
      </c>
      <c r="AW185" s="13" t="s">
        <v>31</v>
      </c>
      <c r="AX185" s="13" t="s">
        <v>75</v>
      </c>
      <c r="AY185" s="240" t="s">
        <v>142</v>
      </c>
    </row>
    <row r="186" s="14" customFormat="1">
      <c r="A186" s="14"/>
      <c r="B186" s="241"/>
      <c r="C186" s="242"/>
      <c r="D186" s="232" t="s">
        <v>153</v>
      </c>
      <c r="E186" s="243" t="s">
        <v>1</v>
      </c>
      <c r="F186" s="244" t="s">
        <v>1280</v>
      </c>
      <c r="G186" s="242"/>
      <c r="H186" s="245">
        <v>6.7199999999999998</v>
      </c>
      <c r="I186" s="246"/>
      <c r="J186" s="242"/>
      <c r="K186" s="242"/>
      <c r="L186" s="247"/>
      <c r="M186" s="248"/>
      <c r="N186" s="249"/>
      <c r="O186" s="249"/>
      <c r="P186" s="249"/>
      <c r="Q186" s="249"/>
      <c r="R186" s="249"/>
      <c r="S186" s="249"/>
      <c r="T186" s="25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1" t="s">
        <v>153</v>
      </c>
      <c r="AU186" s="251" t="s">
        <v>151</v>
      </c>
      <c r="AV186" s="14" t="s">
        <v>151</v>
      </c>
      <c r="AW186" s="14" t="s">
        <v>31</v>
      </c>
      <c r="AX186" s="14" t="s">
        <v>75</v>
      </c>
      <c r="AY186" s="251" t="s">
        <v>142</v>
      </c>
    </row>
    <row r="187" s="15" customFormat="1">
      <c r="A187" s="15"/>
      <c r="B187" s="252"/>
      <c r="C187" s="253"/>
      <c r="D187" s="232" t="s">
        <v>153</v>
      </c>
      <c r="E187" s="254" t="s">
        <v>1</v>
      </c>
      <c r="F187" s="255" t="s">
        <v>166</v>
      </c>
      <c r="G187" s="253"/>
      <c r="H187" s="256">
        <v>30.780000000000001</v>
      </c>
      <c r="I187" s="257"/>
      <c r="J187" s="253"/>
      <c r="K187" s="253"/>
      <c r="L187" s="258"/>
      <c r="M187" s="259"/>
      <c r="N187" s="260"/>
      <c r="O187" s="260"/>
      <c r="P187" s="260"/>
      <c r="Q187" s="260"/>
      <c r="R187" s="260"/>
      <c r="S187" s="260"/>
      <c r="T187" s="261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2" t="s">
        <v>153</v>
      </c>
      <c r="AU187" s="262" t="s">
        <v>151</v>
      </c>
      <c r="AV187" s="15" t="s">
        <v>150</v>
      </c>
      <c r="AW187" s="15" t="s">
        <v>31</v>
      </c>
      <c r="AX187" s="15" t="s">
        <v>83</v>
      </c>
      <c r="AY187" s="262" t="s">
        <v>142</v>
      </c>
    </row>
    <row r="188" s="2" customFormat="1" ht="24.15" customHeight="1">
      <c r="A188" s="38"/>
      <c r="B188" s="39"/>
      <c r="C188" s="218" t="s">
        <v>218</v>
      </c>
      <c r="D188" s="218" t="s">
        <v>145</v>
      </c>
      <c r="E188" s="219" t="s">
        <v>1281</v>
      </c>
      <c r="F188" s="220" t="s">
        <v>1282</v>
      </c>
      <c r="G188" s="221" t="s">
        <v>169</v>
      </c>
      <c r="H188" s="222">
        <v>52</v>
      </c>
      <c r="I188" s="223"/>
      <c r="J188" s="222">
        <f>ROUND(I188*H188,2)</f>
        <v>0</v>
      </c>
      <c r="K188" s="220" t="s">
        <v>149</v>
      </c>
      <c r="L188" s="44"/>
      <c r="M188" s="224" t="s">
        <v>1</v>
      </c>
      <c r="N188" s="225" t="s">
        <v>41</v>
      </c>
      <c r="O188" s="91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8" t="s">
        <v>150</v>
      </c>
      <c r="AT188" s="228" t="s">
        <v>145</v>
      </c>
      <c r="AU188" s="228" t="s">
        <v>151</v>
      </c>
      <c r="AY188" s="17" t="s">
        <v>142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7" t="s">
        <v>151</v>
      </c>
      <c r="BK188" s="229">
        <f>ROUND(I188*H188,2)</f>
        <v>0</v>
      </c>
      <c r="BL188" s="17" t="s">
        <v>150</v>
      </c>
      <c r="BM188" s="228" t="s">
        <v>1283</v>
      </c>
    </row>
    <row r="189" s="13" customFormat="1">
      <c r="A189" s="13"/>
      <c r="B189" s="230"/>
      <c r="C189" s="231"/>
      <c r="D189" s="232" t="s">
        <v>153</v>
      </c>
      <c r="E189" s="233" t="s">
        <v>1</v>
      </c>
      <c r="F189" s="234" t="s">
        <v>1284</v>
      </c>
      <c r="G189" s="231"/>
      <c r="H189" s="233" t="s">
        <v>1</v>
      </c>
      <c r="I189" s="235"/>
      <c r="J189" s="231"/>
      <c r="K189" s="231"/>
      <c r="L189" s="236"/>
      <c r="M189" s="237"/>
      <c r="N189" s="238"/>
      <c r="O189" s="238"/>
      <c r="P189" s="238"/>
      <c r="Q189" s="238"/>
      <c r="R189" s="238"/>
      <c r="S189" s="238"/>
      <c r="T189" s="23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0" t="s">
        <v>153</v>
      </c>
      <c r="AU189" s="240" t="s">
        <v>151</v>
      </c>
      <c r="AV189" s="13" t="s">
        <v>83</v>
      </c>
      <c r="AW189" s="13" t="s">
        <v>31</v>
      </c>
      <c r="AX189" s="13" t="s">
        <v>75</v>
      </c>
      <c r="AY189" s="240" t="s">
        <v>142</v>
      </c>
    </row>
    <row r="190" s="13" customFormat="1">
      <c r="A190" s="13"/>
      <c r="B190" s="230"/>
      <c r="C190" s="231"/>
      <c r="D190" s="232" t="s">
        <v>153</v>
      </c>
      <c r="E190" s="233" t="s">
        <v>1</v>
      </c>
      <c r="F190" s="234" t="s">
        <v>1285</v>
      </c>
      <c r="G190" s="231"/>
      <c r="H190" s="233" t="s">
        <v>1</v>
      </c>
      <c r="I190" s="235"/>
      <c r="J190" s="231"/>
      <c r="K190" s="231"/>
      <c r="L190" s="236"/>
      <c r="M190" s="237"/>
      <c r="N190" s="238"/>
      <c r="O190" s="238"/>
      <c r="P190" s="238"/>
      <c r="Q190" s="238"/>
      <c r="R190" s="238"/>
      <c r="S190" s="238"/>
      <c r="T190" s="23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0" t="s">
        <v>153</v>
      </c>
      <c r="AU190" s="240" t="s">
        <v>151</v>
      </c>
      <c r="AV190" s="13" t="s">
        <v>83</v>
      </c>
      <c r="AW190" s="13" t="s">
        <v>31</v>
      </c>
      <c r="AX190" s="13" t="s">
        <v>75</v>
      </c>
      <c r="AY190" s="240" t="s">
        <v>142</v>
      </c>
    </row>
    <row r="191" s="14" customFormat="1">
      <c r="A191" s="14"/>
      <c r="B191" s="241"/>
      <c r="C191" s="242"/>
      <c r="D191" s="232" t="s">
        <v>153</v>
      </c>
      <c r="E191" s="243" t="s">
        <v>1</v>
      </c>
      <c r="F191" s="244" t="s">
        <v>1286</v>
      </c>
      <c r="G191" s="242"/>
      <c r="H191" s="245">
        <v>52</v>
      </c>
      <c r="I191" s="246"/>
      <c r="J191" s="242"/>
      <c r="K191" s="242"/>
      <c r="L191" s="247"/>
      <c r="M191" s="248"/>
      <c r="N191" s="249"/>
      <c r="O191" s="249"/>
      <c r="P191" s="249"/>
      <c r="Q191" s="249"/>
      <c r="R191" s="249"/>
      <c r="S191" s="249"/>
      <c r="T191" s="25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1" t="s">
        <v>153</v>
      </c>
      <c r="AU191" s="251" t="s">
        <v>151</v>
      </c>
      <c r="AV191" s="14" t="s">
        <v>151</v>
      </c>
      <c r="AW191" s="14" t="s">
        <v>31</v>
      </c>
      <c r="AX191" s="14" t="s">
        <v>83</v>
      </c>
      <c r="AY191" s="251" t="s">
        <v>142</v>
      </c>
    </row>
    <row r="192" s="2" customFormat="1" ht="37.8" customHeight="1">
      <c r="A192" s="38"/>
      <c r="B192" s="39"/>
      <c r="C192" s="218" t="s">
        <v>224</v>
      </c>
      <c r="D192" s="218" t="s">
        <v>145</v>
      </c>
      <c r="E192" s="219" t="s">
        <v>1287</v>
      </c>
      <c r="F192" s="220" t="s">
        <v>1288</v>
      </c>
      <c r="G192" s="221" t="s">
        <v>169</v>
      </c>
      <c r="H192" s="222">
        <v>47.609999999999999</v>
      </c>
      <c r="I192" s="223"/>
      <c r="J192" s="222">
        <f>ROUND(I192*H192,2)</f>
        <v>0</v>
      </c>
      <c r="K192" s="220" t="s">
        <v>149</v>
      </c>
      <c r="L192" s="44"/>
      <c r="M192" s="224" t="s">
        <v>1</v>
      </c>
      <c r="N192" s="225" t="s">
        <v>41</v>
      </c>
      <c r="O192" s="91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8" t="s">
        <v>150</v>
      </c>
      <c r="AT192" s="228" t="s">
        <v>145</v>
      </c>
      <c r="AU192" s="228" t="s">
        <v>151</v>
      </c>
      <c r="AY192" s="17" t="s">
        <v>142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7" t="s">
        <v>151</v>
      </c>
      <c r="BK192" s="229">
        <f>ROUND(I192*H192,2)</f>
        <v>0</v>
      </c>
      <c r="BL192" s="17" t="s">
        <v>150</v>
      </c>
      <c r="BM192" s="228" t="s">
        <v>1289</v>
      </c>
    </row>
    <row r="193" s="13" customFormat="1">
      <c r="A193" s="13"/>
      <c r="B193" s="230"/>
      <c r="C193" s="231"/>
      <c r="D193" s="232" t="s">
        <v>153</v>
      </c>
      <c r="E193" s="233" t="s">
        <v>1</v>
      </c>
      <c r="F193" s="234" t="s">
        <v>1290</v>
      </c>
      <c r="G193" s="231"/>
      <c r="H193" s="233" t="s">
        <v>1</v>
      </c>
      <c r="I193" s="235"/>
      <c r="J193" s="231"/>
      <c r="K193" s="231"/>
      <c r="L193" s="236"/>
      <c r="M193" s="237"/>
      <c r="N193" s="238"/>
      <c r="O193" s="238"/>
      <c r="P193" s="238"/>
      <c r="Q193" s="238"/>
      <c r="R193" s="238"/>
      <c r="S193" s="238"/>
      <c r="T193" s="23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0" t="s">
        <v>153</v>
      </c>
      <c r="AU193" s="240" t="s">
        <v>151</v>
      </c>
      <c r="AV193" s="13" t="s">
        <v>83</v>
      </c>
      <c r="AW193" s="13" t="s">
        <v>31</v>
      </c>
      <c r="AX193" s="13" t="s">
        <v>75</v>
      </c>
      <c r="AY193" s="240" t="s">
        <v>142</v>
      </c>
    </row>
    <row r="194" s="14" customFormat="1">
      <c r="A194" s="14"/>
      <c r="B194" s="241"/>
      <c r="C194" s="242"/>
      <c r="D194" s="232" t="s">
        <v>153</v>
      </c>
      <c r="E194" s="243" t="s">
        <v>1</v>
      </c>
      <c r="F194" s="244" t="s">
        <v>1291</v>
      </c>
      <c r="G194" s="242"/>
      <c r="H194" s="245">
        <v>47.609999999999999</v>
      </c>
      <c r="I194" s="246"/>
      <c r="J194" s="242"/>
      <c r="K194" s="242"/>
      <c r="L194" s="247"/>
      <c r="M194" s="248"/>
      <c r="N194" s="249"/>
      <c r="O194" s="249"/>
      <c r="P194" s="249"/>
      <c r="Q194" s="249"/>
      <c r="R194" s="249"/>
      <c r="S194" s="249"/>
      <c r="T194" s="25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1" t="s">
        <v>153</v>
      </c>
      <c r="AU194" s="251" t="s">
        <v>151</v>
      </c>
      <c r="AV194" s="14" t="s">
        <v>151</v>
      </c>
      <c r="AW194" s="14" t="s">
        <v>31</v>
      </c>
      <c r="AX194" s="14" t="s">
        <v>83</v>
      </c>
      <c r="AY194" s="251" t="s">
        <v>142</v>
      </c>
    </row>
    <row r="195" s="2" customFormat="1" ht="37.8" customHeight="1">
      <c r="A195" s="38"/>
      <c r="B195" s="39"/>
      <c r="C195" s="218" t="s">
        <v>230</v>
      </c>
      <c r="D195" s="218" t="s">
        <v>145</v>
      </c>
      <c r="E195" s="219" t="s">
        <v>1292</v>
      </c>
      <c r="F195" s="220" t="s">
        <v>1293</v>
      </c>
      <c r="G195" s="221" t="s">
        <v>169</v>
      </c>
      <c r="H195" s="222">
        <v>4.3899999999999997</v>
      </c>
      <c r="I195" s="223"/>
      <c r="J195" s="222">
        <f>ROUND(I195*H195,2)</f>
        <v>0</v>
      </c>
      <c r="K195" s="220" t="s">
        <v>149</v>
      </c>
      <c r="L195" s="44"/>
      <c r="M195" s="224" t="s">
        <v>1</v>
      </c>
      <c r="N195" s="225" t="s">
        <v>41</v>
      </c>
      <c r="O195" s="91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8" t="s">
        <v>150</v>
      </c>
      <c r="AT195" s="228" t="s">
        <v>145</v>
      </c>
      <c r="AU195" s="228" t="s">
        <v>151</v>
      </c>
      <c r="AY195" s="17" t="s">
        <v>142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7" t="s">
        <v>151</v>
      </c>
      <c r="BK195" s="229">
        <f>ROUND(I195*H195,2)</f>
        <v>0</v>
      </c>
      <c r="BL195" s="17" t="s">
        <v>150</v>
      </c>
      <c r="BM195" s="228" t="s">
        <v>1294</v>
      </c>
    </row>
    <row r="196" s="13" customFormat="1">
      <c r="A196" s="13"/>
      <c r="B196" s="230"/>
      <c r="C196" s="231"/>
      <c r="D196" s="232" t="s">
        <v>153</v>
      </c>
      <c r="E196" s="233" t="s">
        <v>1</v>
      </c>
      <c r="F196" s="234" t="s">
        <v>1295</v>
      </c>
      <c r="G196" s="231"/>
      <c r="H196" s="233" t="s">
        <v>1</v>
      </c>
      <c r="I196" s="235"/>
      <c r="J196" s="231"/>
      <c r="K196" s="231"/>
      <c r="L196" s="236"/>
      <c r="M196" s="237"/>
      <c r="N196" s="238"/>
      <c r="O196" s="238"/>
      <c r="P196" s="238"/>
      <c r="Q196" s="238"/>
      <c r="R196" s="238"/>
      <c r="S196" s="238"/>
      <c r="T196" s="23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0" t="s">
        <v>153</v>
      </c>
      <c r="AU196" s="240" t="s">
        <v>151</v>
      </c>
      <c r="AV196" s="13" t="s">
        <v>83</v>
      </c>
      <c r="AW196" s="13" t="s">
        <v>31</v>
      </c>
      <c r="AX196" s="13" t="s">
        <v>75</v>
      </c>
      <c r="AY196" s="240" t="s">
        <v>142</v>
      </c>
    </row>
    <row r="197" s="13" customFormat="1">
      <c r="A197" s="13"/>
      <c r="B197" s="230"/>
      <c r="C197" s="231"/>
      <c r="D197" s="232" t="s">
        <v>153</v>
      </c>
      <c r="E197" s="233" t="s">
        <v>1</v>
      </c>
      <c r="F197" s="234" t="s">
        <v>1296</v>
      </c>
      <c r="G197" s="231"/>
      <c r="H197" s="233" t="s">
        <v>1</v>
      </c>
      <c r="I197" s="235"/>
      <c r="J197" s="231"/>
      <c r="K197" s="231"/>
      <c r="L197" s="236"/>
      <c r="M197" s="237"/>
      <c r="N197" s="238"/>
      <c r="O197" s="238"/>
      <c r="P197" s="238"/>
      <c r="Q197" s="238"/>
      <c r="R197" s="238"/>
      <c r="S197" s="238"/>
      <c r="T197" s="23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0" t="s">
        <v>153</v>
      </c>
      <c r="AU197" s="240" t="s">
        <v>151</v>
      </c>
      <c r="AV197" s="13" t="s">
        <v>83</v>
      </c>
      <c r="AW197" s="13" t="s">
        <v>31</v>
      </c>
      <c r="AX197" s="13" t="s">
        <v>75</v>
      </c>
      <c r="AY197" s="240" t="s">
        <v>142</v>
      </c>
    </row>
    <row r="198" s="14" customFormat="1">
      <c r="A198" s="14"/>
      <c r="B198" s="241"/>
      <c r="C198" s="242"/>
      <c r="D198" s="232" t="s">
        <v>153</v>
      </c>
      <c r="E198" s="243" t="s">
        <v>1</v>
      </c>
      <c r="F198" s="244" t="s">
        <v>1297</v>
      </c>
      <c r="G198" s="242"/>
      <c r="H198" s="245">
        <v>52</v>
      </c>
      <c r="I198" s="246"/>
      <c r="J198" s="242"/>
      <c r="K198" s="242"/>
      <c r="L198" s="247"/>
      <c r="M198" s="248"/>
      <c r="N198" s="249"/>
      <c r="O198" s="249"/>
      <c r="P198" s="249"/>
      <c r="Q198" s="249"/>
      <c r="R198" s="249"/>
      <c r="S198" s="249"/>
      <c r="T198" s="25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1" t="s">
        <v>153</v>
      </c>
      <c r="AU198" s="251" t="s">
        <v>151</v>
      </c>
      <c r="AV198" s="14" t="s">
        <v>151</v>
      </c>
      <c r="AW198" s="14" t="s">
        <v>31</v>
      </c>
      <c r="AX198" s="14" t="s">
        <v>75</v>
      </c>
      <c r="AY198" s="251" t="s">
        <v>142</v>
      </c>
    </row>
    <row r="199" s="13" customFormat="1">
      <c r="A199" s="13"/>
      <c r="B199" s="230"/>
      <c r="C199" s="231"/>
      <c r="D199" s="232" t="s">
        <v>153</v>
      </c>
      <c r="E199" s="233" t="s">
        <v>1</v>
      </c>
      <c r="F199" s="234" t="s">
        <v>1298</v>
      </c>
      <c r="G199" s="231"/>
      <c r="H199" s="233" t="s">
        <v>1</v>
      </c>
      <c r="I199" s="235"/>
      <c r="J199" s="231"/>
      <c r="K199" s="231"/>
      <c r="L199" s="236"/>
      <c r="M199" s="237"/>
      <c r="N199" s="238"/>
      <c r="O199" s="238"/>
      <c r="P199" s="238"/>
      <c r="Q199" s="238"/>
      <c r="R199" s="238"/>
      <c r="S199" s="238"/>
      <c r="T199" s="23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0" t="s">
        <v>153</v>
      </c>
      <c r="AU199" s="240" t="s">
        <v>151</v>
      </c>
      <c r="AV199" s="13" t="s">
        <v>83</v>
      </c>
      <c r="AW199" s="13" t="s">
        <v>31</v>
      </c>
      <c r="AX199" s="13" t="s">
        <v>75</v>
      </c>
      <c r="AY199" s="240" t="s">
        <v>142</v>
      </c>
    </row>
    <row r="200" s="14" customFormat="1">
      <c r="A200" s="14"/>
      <c r="B200" s="241"/>
      <c r="C200" s="242"/>
      <c r="D200" s="232" t="s">
        <v>153</v>
      </c>
      <c r="E200" s="243" t="s">
        <v>1</v>
      </c>
      <c r="F200" s="244" t="s">
        <v>1299</v>
      </c>
      <c r="G200" s="242"/>
      <c r="H200" s="245">
        <v>-47.609999999999999</v>
      </c>
      <c r="I200" s="246"/>
      <c r="J200" s="242"/>
      <c r="K200" s="242"/>
      <c r="L200" s="247"/>
      <c r="M200" s="248"/>
      <c r="N200" s="249"/>
      <c r="O200" s="249"/>
      <c r="P200" s="249"/>
      <c r="Q200" s="249"/>
      <c r="R200" s="249"/>
      <c r="S200" s="249"/>
      <c r="T200" s="25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1" t="s">
        <v>153</v>
      </c>
      <c r="AU200" s="251" t="s">
        <v>151</v>
      </c>
      <c r="AV200" s="14" t="s">
        <v>151</v>
      </c>
      <c r="AW200" s="14" t="s">
        <v>31</v>
      </c>
      <c r="AX200" s="14" t="s">
        <v>75</v>
      </c>
      <c r="AY200" s="251" t="s">
        <v>142</v>
      </c>
    </row>
    <row r="201" s="15" customFormat="1">
      <c r="A201" s="15"/>
      <c r="B201" s="252"/>
      <c r="C201" s="253"/>
      <c r="D201" s="232" t="s">
        <v>153</v>
      </c>
      <c r="E201" s="254" t="s">
        <v>1</v>
      </c>
      <c r="F201" s="255" t="s">
        <v>166</v>
      </c>
      <c r="G201" s="253"/>
      <c r="H201" s="256">
        <v>4.3900000000000006</v>
      </c>
      <c r="I201" s="257"/>
      <c r="J201" s="253"/>
      <c r="K201" s="253"/>
      <c r="L201" s="258"/>
      <c r="M201" s="259"/>
      <c r="N201" s="260"/>
      <c r="O201" s="260"/>
      <c r="P201" s="260"/>
      <c r="Q201" s="260"/>
      <c r="R201" s="260"/>
      <c r="S201" s="260"/>
      <c r="T201" s="261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2" t="s">
        <v>153</v>
      </c>
      <c r="AU201" s="262" t="s">
        <v>151</v>
      </c>
      <c r="AV201" s="15" t="s">
        <v>150</v>
      </c>
      <c r="AW201" s="15" t="s">
        <v>31</v>
      </c>
      <c r="AX201" s="15" t="s">
        <v>83</v>
      </c>
      <c r="AY201" s="262" t="s">
        <v>142</v>
      </c>
    </row>
    <row r="202" s="2" customFormat="1" ht="37.8" customHeight="1">
      <c r="A202" s="38"/>
      <c r="B202" s="39"/>
      <c r="C202" s="218" t="s">
        <v>237</v>
      </c>
      <c r="D202" s="218" t="s">
        <v>145</v>
      </c>
      <c r="E202" s="219" t="s">
        <v>1300</v>
      </c>
      <c r="F202" s="220" t="s">
        <v>1301</v>
      </c>
      <c r="G202" s="221" t="s">
        <v>169</v>
      </c>
      <c r="H202" s="222">
        <v>43.899999999999999</v>
      </c>
      <c r="I202" s="223"/>
      <c r="J202" s="222">
        <f>ROUND(I202*H202,2)</f>
        <v>0</v>
      </c>
      <c r="K202" s="220" t="s">
        <v>149</v>
      </c>
      <c r="L202" s="44"/>
      <c r="M202" s="224" t="s">
        <v>1</v>
      </c>
      <c r="N202" s="225" t="s">
        <v>41</v>
      </c>
      <c r="O202" s="91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8" t="s">
        <v>150</v>
      </c>
      <c r="AT202" s="228" t="s">
        <v>145</v>
      </c>
      <c r="AU202" s="228" t="s">
        <v>151</v>
      </c>
      <c r="AY202" s="17" t="s">
        <v>142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7" t="s">
        <v>151</v>
      </c>
      <c r="BK202" s="229">
        <f>ROUND(I202*H202,2)</f>
        <v>0</v>
      </c>
      <c r="BL202" s="17" t="s">
        <v>150</v>
      </c>
      <c r="BM202" s="228" t="s">
        <v>1302</v>
      </c>
    </row>
    <row r="203" s="13" customFormat="1">
      <c r="A203" s="13"/>
      <c r="B203" s="230"/>
      <c r="C203" s="231"/>
      <c r="D203" s="232" t="s">
        <v>153</v>
      </c>
      <c r="E203" s="233" t="s">
        <v>1</v>
      </c>
      <c r="F203" s="234" t="s">
        <v>1303</v>
      </c>
      <c r="G203" s="231"/>
      <c r="H203" s="233" t="s">
        <v>1</v>
      </c>
      <c r="I203" s="235"/>
      <c r="J203" s="231"/>
      <c r="K203" s="231"/>
      <c r="L203" s="236"/>
      <c r="M203" s="237"/>
      <c r="N203" s="238"/>
      <c r="O203" s="238"/>
      <c r="P203" s="238"/>
      <c r="Q203" s="238"/>
      <c r="R203" s="238"/>
      <c r="S203" s="238"/>
      <c r="T203" s="23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0" t="s">
        <v>153</v>
      </c>
      <c r="AU203" s="240" t="s">
        <v>151</v>
      </c>
      <c r="AV203" s="13" t="s">
        <v>83</v>
      </c>
      <c r="AW203" s="13" t="s">
        <v>31</v>
      </c>
      <c r="AX203" s="13" t="s">
        <v>75</v>
      </c>
      <c r="AY203" s="240" t="s">
        <v>142</v>
      </c>
    </row>
    <row r="204" s="14" customFormat="1">
      <c r="A204" s="14"/>
      <c r="B204" s="241"/>
      <c r="C204" s="242"/>
      <c r="D204" s="232" t="s">
        <v>153</v>
      </c>
      <c r="E204" s="243" t="s">
        <v>1</v>
      </c>
      <c r="F204" s="244" t="s">
        <v>1304</v>
      </c>
      <c r="G204" s="242"/>
      <c r="H204" s="245">
        <v>43.899999999999999</v>
      </c>
      <c r="I204" s="246"/>
      <c r="J204" s="242"/>
      <c r="K204" s="242"/>
      <c r="L204" s="247"/>
      <c r="M204" s="248"/>
      <c r="N204" s="249"/>
      <c r="O204" s="249"/>
      <c r="P204" s="249"/>
      <c r="Q204" s="249"/>
      <c r="R204" s="249"/>
      <c r="S204" s="249"/>
      <c r="T204" s="25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1" t="s">
        <v>153</v>
      </c>
      <c r="AU204" s="251" t="s">
        <v>151</v>
      </c>
      <c r="AV204" s="14" t="s">
        <v>151</v>
      </c>
      <c r="AW204" s="14" t="s">
        <v>31</v>
      </c>
      <c r="AX204" s="14" t="s">
        <v>83</v>
      </c>
      <c r="AY204" s="251" t="s">
        <v>142</v>
      </c>
    </row>
    <row r="205" s="2" customFormat="1" ht="16.5" customHeight="1">
      <c r="A205" s="38"/>
      <c r="B205" s="39"/>
      <c r="C205" s="218" t="s">
        <v>8</v>
      </c>
      <c r="D205" s="218" t="s">
        <v>145</v>
      </c>
      <c r="E205" s="219" t="s">
        <v>1305</v>
      </c>
      <c r="F205" s="220" t="s">
        <v>1306</v>
      </c>
      <c r="G205" s="221" t="s">
        <v>169</v>
      </c>
      <c r="H205" s="222">
        <v>4.3899999999999997</v>
      </c>
      <c r="I205" s="223"/>
      <c r="J205" s="222">
        <f>ROUND(I205*H205,2)</f>
        <v>0</v>
      </c>
      <c r="K205" s="220" t="s">
        <v>149</v>
      </c>
      <c r="L205" s="44"/>
      <c r="M205" s="224" t="s">
        <v>1</v>
      </c>
      <c r="N205" s="225" t="s">
        <v>41</v>
      </c>
      <c r="O205" s="91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8" t="s">
        <v>150</v>
      </c>
      <c r="AT205" s="228" t="s">
        <v>145</v>
      </c>
      <c r="AU205" s="228" t="s">
        <v>151</v>
      </c>
      <c r="AY205" s="17" t="s">
        <v>142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7" t="s">
        <v>151</v>
      </c>
      <c r="BK205" s="229">
        <f>ROUND(I205*H205,2)</f>
        <v>0</v>
      </c>
      <c r="BL205" s="17" t="s">
        <v>150</v>
      </c>
      <c r="BM205" s="228" t="s">
        <v>1307</v>
      </c>
    </row>
    <row r="206" s="2" customFormat="1" ht="33" customHeight="1">
      <c r="A206" s="38"/>
      <c r="B206" s="39"/>
      <c r="C206" s="218" t="s">
        <v>245</v>
      </c>
      <c r="D206" s="218" t="s">
        <v>145</v>
      </c>
      <c r="E206" s="219" t="s">
        <v>1308</v>
      </c>
      <c r="F206" s="220" t="s">
        <v>1309</v>
      </c>
      <c r="G206" s="221" t="s">
        <v>281</v>
      </c>
      <c r="H206" s="222">
        <v>8.7799999999999994</v>
      </c>
      <c r="I206" s="223"/>
      <c r="J206" s="222">
        <f>ROUND(I206*H206,2)</f>
        <v>0</v>
      </c>
      <c r="K206" s="220" t="s">
        <v>149</v>
      </c>
      <c r="L206" s="44"/>
      <c r="M206" s="224" t="s">
        <v>1</v>
      </c>
      <c r="N206" s="225" t="s">
        <v>41</v>
      </c>
      <c r="O206" s="91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8" t="s">
        <v>150</v>
      </c>
      <c r="AT206" s="228" t="s">
        <v>145</v>
      </c>
      <c r="AU206" s="228" t="s">
        <v>151</v>
      </c>
      <c r="AY206" s="17" t="s">
        <v>142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7" t="s">
        <v>151</v>
      </c>
      <c r="BK206" s="229">
        <f>ROUND(I206*H206,2)</f>
        <v>0</v>
      </c>
      <c r="BL206" s="17" t="s">
        <v>150</v>
      </c>
      <c r="BM206" s="228" t="s">
        <v>1310</v>
      </c>
    </row>
    <row r="207" s="14" customFormat="1">
      <c r="A207" s="14"/>
      <c r="B207" s="241"/>
      <c r="C207" s="242"/>
      <c r="D207" s="232" t="s">
        <v>153</v>
      </c>
      <c r="E207" s="243" t="s">
        <v>1</v>
      </c>
      <c r="F207" s="244" t="s">
        <v>1311</v>
      </c>
      <c r="G207" s="242"/>
      <c r="H207" s="245">
        <v>8.7799999999999994</v>
      </c>
      <c r="I207" s="246"/>
      <c r="J207" s="242"/>
      <c r="K207" s="242"/>
      <c r="L207" s="247"/>
      <c r="M207" s="248"/>
      <c r="N207" s="249"/>
      <c r="O207" s="249"/>
      <c r="P207" s="249"/>
      <c r="Q207" s="249"/>
      <c r="R207" s="249"/>
      <c r="S207" s="249"/>
      <c r="T207" s="25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1" t="s">
        <v>153</v>
      </c>
      <c r="AU207" s="251" t="s">
        <v>151</v>
      </c>
      <c r="AV207" s="14" t="s">
        <v>151</v>
      </c>
      <c r="AW207" s="14" t="s">
        <v>31</v>
      </c>
      <c r="AX207" s="14" t="s">
        <v>83</v>
      </c>
      <c r="AY207" s="251" t="s">
        <v>142</v>
      </c>
    </row>
    <row r="208" s="2" customFormat="1" ht="24.15" customHeight="1">
      <c r="A208" s="38"/>
      <c r="B208" s="39"/>
      <c r="C208" s="218" t="s">
        <v>214</v>
      </c>
      <c r="D208" s="218" t="s">
        <v>145</v>
      </c>
      <c r="E208" s="219" t="s">
        <v>1312</v>
      </c>
      <c r="F208" s="220" t="s">
        <v>1313</v>
      </c>
      <c r="G208" s="221" t="s">
        <v>148</v>
      </c>
      <c r="H208" s="222">
        <v>30</v>
      </c>
      <c r="I208" s="223"/>
      <c r="J208" s="222">
        <f>ROUND(I208*H208,2)</f>
        <v>0</v>
      </c>
      <c r="K208" s="220" t="s">
        <v>149</v>
      </c>
      <c r="L208" s="44"/>
      <c r="M208" s="224" t="s">
        <v>1</v>
      </c>
      <c r="N208" s="225" t="s">
        <v>41</v>
      </c>
      <c r="O208" s="91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8" t="s">
        <v>150</v>
      </c>
      <c r="AT208" s="228" t="s">
        <v>145</v>
      </c>
      <c r="AU208" s="228" t="s">
        <v>151</v>
      </c>
      <c r="AY208" s="17" t="s">
        <v>142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7" t="s">
        <v>151</v>
      </c>
      <c r="BK208" s="229">
        <f>ROUND(I208*H208,2)</f>
        <v>0</v>
      </c>
      <c r="BL208" s="17" t="s">
        <v>150</v>
      </c>
      <c r="BM208" s="228" t="s">
        <v>1314</v>
      </c>
    </row>
    <row r="209" s="13" customFormat="1">
      <c r="A209" s="13"/>
      <c r="B209" s="230"/>
      <c r="C209" s="231"/>
      <c r="D209" s="232" t="s">
        <v>153</v>
      </c>
      <c r="E209" s="233" t="s">
        <v>1</v>
      </c>
      <c r="F209" s="234" t="s">
        <v>1315</v>
      </c>
      <c r="G209" s="231"/>
      <c r="H209" s="233" t="s">
        <v>1</v>
      </c>
      <c r="I209" s="235"/>
      <c r="J209" s="231"/>
      <c r="K209" s="231"/>
      <c r="L209" s="236"/>
      <c r="M209" s="237"/>
      <c r="N209" s="238"/>
      <c r="O209" s="238"/>
      <c r="P209" s="238"/>
      <c r="Q209" s="238"/>
      <c r="R209" s="238"/>
      <c r="S209" s="238"/>
      <c r="T209" s="23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0" t="s">
        <v>153</v>
      </c>
      <c r="AU209" s="240" t="s">
        <v>151</v>
      </c>
      <c r="AV209" s="13" t="s">
        <v>83</v>
      </c>
      <c r="AW209" s="13" t="s">
        <v>31</v>
      </c>
      <c r="AX209" s="13" t="s">
        <v>75</v>
      </c>
      <c r="AY209" s="240" t="s">
        <v>142</v>
      </c>
    </row>
    <row r="210" s="14" customFormat="1">
      <c r="A210" s="14"/>
      <c r="B210" s="241"/>
      <c r="C210" s="242"/>
      <c r="D210" s="232" t="s">
        <v>153</v>
      </c>
      <c r="E210" s="243" t="s">
        <v>1</v>
      </c>
      <c r="F210" s="244" t="s">
        <v>332</v>
      </c>
      <c r="G210" s="242"/>
      <c r="H210" s="245">
        <v>30</v>
      </c>
      <c r="I210" s="246"/>
      <c r="J210" s="242"/>
      <c r="K210" s="242"/>
      <c r="L210" s="247"/>
      <c r="M210" s="248"/>
      <c r="N210" s="249"/>
      <c r="O210" s="249"/>
      <c r="P210" s="249"/>
      <c r="Q210" s="249"/>
      <c r="R210" s="249"/>
      <c r="S210" s="249"/>
      <c r="T210" s="25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1" t="s">
        <v>153</v>
      </c>
      <c r="AU210" s="251" t="s">
        <v>151</v>
      </c>
      <c r="AV210" s="14" t="s">
        <v>151</v>
      </c>
      <c r="AW210" s="14" t="s">
        <v>31</v>
      </c>
      <c r="AX210" s="14" t="s">
        <v>83</v>
      </c>
      <c r="AY210" s="251" t="s">
        <v>142</v>
      </c>
    </row>
    <row r="211" s="2" customFormat="1" ht="33" customHeight="1">
      <c r="A211" s="38"/>
      <c r="B211" s="39"/>
      <c r="C211" s="218" t="s">
        <v>254</v>
      </c>
      <c r="D211" s="218" t="s">
        <v>145</v>
      </c>
      <c r="E211" s="219" t="s">
        <v>1316</v>
      </c>
      <c r="F211" s="220" t="s">
        <v>1317</v>
      </c>
      <c r="G211" s="221" t="s">
        <v>148</v>
      </c>
      <c r="H211" s="222">
        <v>30</v>
      </c>
      <c r="I211" s="223"/>
      <c r="J211" s="222">
        <f>ROUND(I211*H211,2)</f>
        <v>0</v>
      </c>
      <c r="K211" s="220" t="s">
        <v>149</v>
      </c>
      <c r="L211" s="44"/>
      <c r="M211" s="224" t="s">
        <v>1</v>
      </c>
      <c r="N211" s="225" t="s">
        <v>41</v>
      </c>
      <c r="O211" s="91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8" t="s">
        <v>150</v>
      </c>
      <c r="AT211" s="228" t="s">
        <v>145</v>
      </c>
      <c r="AU211" s="228" t="s">
        <v>151</v>
      </c>
      <c r="AY211" s="17" t="s">
        <v>142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7" t="s">
        <v>151</v>
      </c>
      <c r="BK211" s="229">
        <f>ROUND(I211*H211,2)</f>
        <v>0</v>
      </c>
      <c r="BL211" s="17" t="s">
        <v>150</v>
      </c>
      <c r="BM211" s="228" t="s">
        <v>1318</v>
      </c>
    </row>
    <row r="212" s="13" customFormat="1">
      <c r="A212" s="13"/>
      <c r="B212" s="230"/>
      <c r="C212" s="231"/>
      <c r="D212" s="232" t="s">
        <v>153</v>
      </c>
      <c r="E212" s="233" t="s">
        <v>1</v>
      </c>
      <c r="F212" s="234" t="s">
        <v>1319</v>
      </c>
      <c r="G212" s="231"/>
      <c r="H212" s="233" t="s">
        <v>1</v>
      </c>
      <c r="I212" s="235"/>
      <c r="J212" s="231"/>
      <c r="K212" s="231"/>
      <c r="L212" s="236"/>
      <c r="M212" s="237"/>
      <c r="N212" s="238"/>
      <c r="O212" s="238"/>
      <c r="P212" s="238"/>
      <c r="Q212" s="238"/>
      <c r="R212" s="238"/>
      <c r="S212" s="238"/>
      <c r="T212" s="23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0" t="s">
        <v>153</v>
      </c>
      <c r="AU212" s="240" t="s">
        <v>151</v>
      </c>
      <c r="AV212" s="13" t="s">
        <v>83</v>
      </c>
      <c r="AW212" s="13" t="s">
        <v>31</v>
      </c>
      <c r="AX212" s="13" t="s">
        <v>75</v>
      </c>
      <c r="AY212" s="240" t="s">
        <v>142</v>
      </c>
    </row>
    <row r="213" s="13" customFormat="1">
      <c r="A213" s="13"/>
      <c r="B213" s="230"/>
      <c r="C213" s="231"/>
      <c r="D213" s="232" t="s">
        <v>153</v>
      </c>
      <c r="E213" s="233" t="s">
        <v>1</v>
      </c>
      <c r="F213" s="234" t="s">
        <v>1320</v>
      </c>
      <c r="G213" s="231"/>
      <c r="H213" s="233" t="s">
        <v>1</v>
      </c>
      <c r="I213" s="235"/>
      <c r="J213" s="231"/>
      <c r="K213" s="231"/>
      <c r="L213" s="236"/>
      <c r="M213" s="237"/>
      <c r="N213" s="238"/>
      <c r="O213" s="238"/>
      <c r="P213" s="238"/>
      <c r="Q213" s="238"/>
      <c r="R213" s="238"/>
      <c r="S213" s="238"/>
      <c r="T213" s="23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0" t="s">
        <v>153</v>
      </c>
      <c r="AU213" s="240" t="s">
        <v>151</v>
      </c>
      <c r="AV213" s="13" t="s">
        <v>83</v>
      </c>
      <c r="AW213" s="13" t="s">
        <v>31</v>
      </c>
      <c r="AX213" s="13" t="s">
        <v>75</v>
      </c>
      <c r="AY213" s="240" t="s">
        <v>142</v>
      </c>
    </row>
    <row r="214" s="14" customFormat="1">
      <c r="A214" s="14"/>
      <c r="B214" s="241"/>
      <c r="C214" s="242"/>
      <c r="D214" s="232" t="s">
        <v>153</v>
      </c>
      <c r="E214" s="243" t="s">
        <v>1</v>
      </c>
      <c r="F214" s="244" t="s">
        <v>332</v>
      </c>
      <c r="G214" s="242"/>
      <c r="H214" s="245">
        <v>30</v>
      </c>
      <c r="I214" s="246"/>
      <c r="J214" s="242"/>
      <c r="K214" s="242"/>
      <c r="L214" s="247"/>
      <c r="M214" s="248"/>
      <c r="N214" s="249"/>
      <c r="O214" s="249"/>
      <c r="P214" s="249"/>
      <c r="Q214" s="249"/>
      <c r="R214" s="249"/>
      <c r="S214" s="249"/>
      <c r="T214" s="25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1" t="s">
        <v>153</v>
      </c>
      <c r="AU214" s="251" t="s">
        <v>151</v>
      </c>
      <c r="AV214" s="14" t="s">
        <v>151</v>
      </c>
      <c r="AW214" s="14" t="s">
        <v>31</v>
      </c>
      <c r="AX214" s="14" t="s">
        <v>83</v>
      </c>
      <c r="AY214" s="251" t="s">
        <v>142</v>
      </c>
    </row>
    <row r="215" s="2" customFormat="1" ht="16.5" customHeight="1">
      <c r="A215" s="38"/>
      <c r="B215" s="39"/>
      <c r="C215" s="267" t="s">
        <v>210</v>
      </c>
      <c r="D215" s="267" t="s">
        <v>225</v>
      </c>
      <c r="E215" s="268" t="s">
        <v>1321</v>
      </c>
      <c r="F215" s="269" t="s">
        <v>1322</v>
      </c>
      <c r="G215" s="270" t="s">
        <v>281</v>
      </c>
      <c r="H215" s="271">
        <v>13.5</v>
      </c>
      <c r="I215" s="272"/>
      <c r="J215" s="271">
        <f>ROUND(I215*H215,2)</f>
        <v>0</v>
      </c>
      <c r="K215" s="269" t="s">
        <v>149</v>
      </c>
      <c r="L215" s="273"/>
      <c r="M215" s="274" t="s">
        <v>1</v>
      </c>
      <c r="N215" s="275" t="s">
        <v>41</v>
      </c>
      <c r="O215" s="91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7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8" t="s">
        <v>218</v>
      </c>
      <c r="AT215" s="228" t="s">
        <v>225</v>
      </c>
      <c r="AU215" s="228" t="s">
        <v>151</v>
      </c>
      <c r="AY215" s="17" t="s">
        <v>142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7" t="s">
        <v>151</v>
      </c>
      <c r="BK215" s="229">
        <f>ROUND(I215*H215,2)</f>
        <v>0</v>
      </c>
      <c r="BL215" s="17" t="s">
        <v>150</v>
      </c>
      <c r="BM215" s="228" t="s">
        <v>1323</v>
      </c>
    </row>
    <row r="216" s="14" customFormat="1">
      <c r="A216" s="14"/>
      <c r="B216" s="241"/>
      <c r="C216" s="242"/>
      <c r="D216" s="232" t="s">
        <v>153</v>
      </c>
      <c r="E216" s="243" t="s">
        <v>1</v>
      </c>
      <c r="F216" s="244" t="s">
        <v>1324</v>
      </c>
      <c r="G216" s="242"/>
      <c r="H216" s="245">
        <v>13.5</v>
      </c>
      <c r="I216" s="246"/>
      <c r="J216" s="242"/>
      <c r="K216" s="242"/>
      <c r="L216" s="247"/>
      <c r="M216" s="248"/>
      <c r="N216" s="249"/>
      <c r="O216" s="249"/>
      <c r="P216" s="249"/>
      <c r="Q216" s="249"/>
      <c r="R216" s="249"/>
      <c r="S216" s="249"/>
      <c r="T216" s="25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1" t="s">
        <v>153</v>
      </c>
      <c r="AU216" s="251" t="s">
        <v>151</v>
      </c>
      <c r="AV216" s="14" t="s">
        <v>151</v>
      </c>
      <c r="AW216" s="14" t="s">
        <v>31</v>
      </c>
      <c r="AX216" s="14" t="s">
        <v>83</v>
      </c>
      <c r="AY216" s="251" t="s">
        <v>142</v>
      </c>
    </row>
    <row r="217" s="2" customFormat="1" ht="24.15" customHeight="1">
      <c r="A217" s="38"/>
      <c r="B217" s="39"/>
      <c r="C217" s="218" t="s">
        <v>266</v>
      </c>
      <c r="D217" s="218" t="s">
        <v>145</v>
      </c>
      <c r="E217" s="219" t="s">
        <v>1325</v>
      </c>
      <c r="F217" s="220" t="s">
        <v>1326</v>
      </c>
      <c r="G217" s="221" t="s">
        <v>148</v>
      </c>
      <c r="H217" s="222">
        <v>30</v>
      </c>
      <c r="I217" s="223"/>
      <c r="J217" s="222">
        <f>ROUND(I217*H217,2)</f>
        <v>0</v>
      </c>
      <c r="K217" s="220" t="s">
        <v>149</v>
      </c>
      <c r="L217" s="44"/>
      <c r="M217" s="224" t="s">
        <v>1</v>
      </c>
      <c r="N217" s="225" t="s">
        <v>41</v>
      </c>
      <c r="O217" s="91"/>
      <c r="P217" s="226">
        <f>O217*H217</f>
        <v>0</v>
      </c>
      <c r="Q217" s="226">
        <v>0</v>
      </c>
      <c r="R217" s="226">
        <f>Q217*H217</f>
        <v>0</v>
      </c>
      <c r="S217" s="226">
        <v>0</v>
      </c>
      <c r="T217" s="227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8" t="s">
        <v>150</v>
      </c>
      <c r="AT217" s="228" t="s">
        <v>145</v>
      </c>
      <c r="AU217" s="228" t="s">
        <v>151</v>
      </c>
      <c r="AY217" s="17" t="s">
        <v>142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7" t="s">
        <v>151</v>
      </c>
      <c r="BK217" s="229">
        <f>ROUND(I217*H217,2)</f>
        <v>0</v>
      </c>
      <c r="BL217" s="17" t="s">
        <v>150</v>
      </c>
      <c r="BM217" s="228" t="s">
        <v>1327</v>
      </c>
    </row>
    <row r="218" s="2" customFormat="1" ht="16.5" customHeight="1">
      <c r="A218" s="38"/>
      <c r="B218" s="39"/>
      <c r="C218" s="267" t="s">
        <v>270</v>
      </c>
      <c r="D218" s="267" t="s">
        <v>225</v>
      </c>
      <c r="E218" s="268" t="s">
        <v>1328</v>
      </c>
      <c r="F218" s="269" t="s">
        <v>1329</v>
      </c>
      <c r="G218" s="270" t="s">
        <v>1101</v>
      </c>
      <c r="H218" s="271">
        <v>1.55</v>
      </c>
      <c r="I218" s="272"/>
      <c r="J218" s="271">
        <f>ROUND(I218*H218,2)</f>
        <v>0</v>
      </c>
      <c r="K218" s="269" t="s">
        <v>149</v>
      </c>
      <c r="L218" s="273"/>
      <c r="M218" s="274" t="s">
        <v>1</v>
      </c>
      <c r="N218" s="275" t="s">
        <v>41</v>
      </c>
      <c r="O218" s="91"/>
      <c r="P218" s="226">
        <f>O218*H218</f>
        <v>0</v>
      </c>
      <c r="Q218" s="226">
        <v>0.001</v>
      </c>
      <c r="R218" s="226">
        <f>Q218*H218</f>
        <v>0.0015500000000000002</v>
      </c>
      <c r="S218" s="226">
        <v>0</v>
      </c>
      <c r="T218" s="227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8" t="s">
        <v>218</v>
      </c>
      <c r="AT218" s="228" t="s">
        <v>225</v>
      </c>
      <c r="AU218" s="228" t="s">
        <v>151</v>
      </c>
      <c r="AY218" s="17" t="s">
        <v>142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7" t="s">
        <v>151</v>
      </c>
      <c r="BK218" s="229">
        <f>ROUND(I218*H218,2)</f>
        <v>0</v>
      </c>
      <c r="BL218" s="17" t="s">
        <v>150</v>
      </c>
      <c r="BM218" s="228" t="s">
        <v>1330</v>
      </c>
    </row>
    <row r="219" s="14" customFormat="1">
      <c r="A219" s="14"/>
      <c r="B219" s="241"/>
      <c r="C219" s="242"/>
      <c r="D219" s="232" t="s">
        <v>153</v>
      </c>
      <c r="E219" s="243" t="s">
        <v>1</v>
      </c>
      <c r="F219" s="244" t="s">
        <v>1331</v>
      </c>
      <c r="G219" s="242"/>
      <c r="H219" s="245">
        <v>1.55</v>
      </c>
      <c r="I219" s="246"/>
      <c r="J219" s="242"/>
      <c r="K219" s="242"/>
      <c r="L219" s="247"/>
      <c r="M219" s="248"/>
      <c r="N219" s="249"/>
      <c r="O219" s="249"/>
      <c r="P219" s="249"/>
      <c r="Q219" s="249"/>
      <c r="R219" s="249"/>
      <c r="S219" s="249"/>
      <c r="T219" s="25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1" t="s">
        <v>153</v>
      </c>
      <c r="AU219" s="251" t="s">
        <v>151</v>
      </c>
      <c r="AV219" s="14" t="s">
        <v>151</v>
      </c>
      <c r="AW219" s="14" t="s">
        <v>31</v>
      </c>
      <c r="AX219" s="14" t="s">
        <v>83</v>
      </c>
      <c r="AY219" s="251" t="s">
        <v>142</v>
      </c>
    </row>
    <row r="220" s="12" customFormat="1" ht="22.8" customHeight="1">
      <c r="A220" s="12"/>
      <c r="B220" s="202"/>
      <c r="C220" s="203"/>
      <c r="D220" s="204" t="s">
        <v>74</v>
      </c>
      <c r="E220" s="216" t="s">
        <v>237</v>
      </c>
      <c r="F220" s="216" t="s">
        <v>1332</v>
      </c>
      <c r="G220" s="203"/>
      <c r="H220" s="203"/>
      <c r="I220" s="206"/>
      <c r="J220" s="217">
        <f>BK220</f>
        <v>0</v>
      </c>
      <c r="K220" s="203"/>
      <c r="L220" s="208"/>
      <c r="M220" s="209"/>
      <c r="N220" s="210"/>
      <c r="O220" s="210"/>
      <c r="P220" s="211">
        <f>SUM(P221:P226)</f>
        <v>0</v>
      </c>
      <c r="Q220" s="210"/>
      <c r="R220" s="211">
        <f>SUM(R221:R226)</f>
        <v>0</v>
      </c>
      <c r="S220" s="210"/>
      <c r="T220" s="212">
        <f>SUM(T221:T226)</f>
        <v>14.75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3" t="s">
        <v>83</v>
      </c>
      <c r="AT220" s="214" t="s">
        <v>74</v>
      </c>
      <c r="AU220" s="214" t="s">
        <v>83</v>
      </c>
      <c r="AY220" s="213" t="s">
        <v>142</v>
      </c>
      <c r="BK220" s="215">
        <f>SUM(BK221:BK226)</f>
        <v>0</v>
      </c>
    </row>
    <row r="221" s="2" customFormat="1" ht="24.15" customHeight="1">
      <c r="A221" s="38"/>
      <c r="B221" s="39"/>
      <c r="C221" s="218" t="s">
        <v>275</v>
      </c>
      <c r="D221" s="218" t="s">
        <v>145</v>
      </c>
      <c r="E221" s="219" t="s">
        <v>1333</v>
      </c>
      <c r="F221" s="220" t="s">
        <v>1334</v>
      </c>
      <c r="G221" s="221" t="s">
        <v>148</v>
      </c>
      <c r="H221" s="222">
        <v>50</v>
      </c>
      <c r="I221" s="223"/>
      <c r="J221" s="222">
        <f>ROUND(I221*H221,2)</f>
        <v>0</v>
      </c>
      <c r="K221" s="220" t="s">
        <v>149</v>
      </c>
      <c r="L221" s="44"/>
      <c r="M221" s="224" t="s">
        <v>1</v>
      </c>
      <c r="N221" s="225" t="s">
        <v>41</v>
      </c>
      <c r="O221" s="91"/>
      <c r="P221" s="226">
        <f>O221*H221</f>
        <v>0</v>
      </c>
      <c r="Q221" s="226">
        <v>0</v>
      </c>
      <c r="R221" s="226">
        <f>Q221*H221</f>
        <v>0</v>
      </c>
      <c r="S221" s="226">
        <v>0.29499999999999998</v>
      </c>
      <c r="T221" s="227">
        <f>S221*H221</f>
        <v>14.75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8" t="s">
        <v>150</v>
      </c>
      <c r="AT221" s="228" t="s">
        <v>145</v>
      </c>
      <c r="AU221" s="228" t="s">
        <v>151</v>
      </c>
      <c r="AY221" s="17" t="s">
        <v>142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7" t="s">
        <v>151</v>
      </c>
      <c r="BK221" s="229">
        <f>ROUND(I221*H221,2)</f>
        <v>0</v>
      </c>
      <c r="BL221" s="17" t="s">
        <v>150</v>
      </c>
      <c r="BM221" s="228" t="s">
        <v>1335</v>
      </c>
    </row>
    <row r="222" s="13" customFormat="1">
      <c r="A222" s="13"/>
      <c r="B222" s="230"/>
      <c r="C222" s="231"/>
      <c r="D222" s="232" t="s">
        <v>153</v>
      </c>
      <c r="E222" s="233" t="s">
        <v>1</v>
      </c>
      <c r="F222" s="234" t="s">
        <v>1336</v>
      </c>
      <c r="G222" s="231"/>
      <c r="H222" s="233" t="s">
        <v>1</v>
      </c>
      <c r="I222" s="235"/>
      <c r="J222" s="231"/>
      <c r="K222" s="231"/>
      <c r="L222" s="236"/>
      <c r="M222" s="237"/>
      <c r="N222" s="238"/>
      <c r="O222" s="238"/>
      <c r="P222" s="238"/>
      <c r="Q222" s="238"/>
      <c r="R222" s="238"/>
      <c r="S222" s="238"/>
      <c r="T222" s="23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0" t="s">
        <v>153</v>
      </c>
      <c r="AU222" s="240" t="s">
        <v>151</v>
      </c>
      <c r="AV222" s="13" t="s">
        <v>83</v>
      </c>
      <c r="AW222" s="13" t="s">
        <v>31</v>
      </c>
      <c r="AX222" s="13" t="s">
        <v>75</v>
      </c>
      <c r="AY222" s="240" t="s">
        <v>142</v>
      </c>
    </row>
    <row r="223" s="13" customFormat="1">
      <c r="A223" s="13"/>
      <c r="B223" s="230"/>
      <c r="C223" s="231"/>
      <c r="D223" s="232" t="s">
        <v>153</v>
      </c>
      <c r="E223" s="233" t="s">
        <v>1</v>
      </c>
      <c r="F223" s="234" t="s">
        <v>1337</v>
      </c>
      <c r="G223" s="231"/>
      <c r="H223" s="233" t="s">
        <v>1</v>
      </c>
      <c r="I223" s="235"/>
      <c r="J223" s="231"/>
      <c r="K223" s="231"/>
      <c r="L223" s="236"/>
      <c r="M223" s="237"/>
      <c r="N223" s="238"/>
      <c r="O223" s="238"/>
      <c r="P223" s="238"/>
      <c r="Q223" s="238"/>
      <c r="R223" s="238"/>
      <c r="S223" s="238"/>
      <c r="T223" s="23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0" t="s">
        <v>153</v>
      </c>
      <c r="AU223" s="240" t="s">
        <v>151</v>
      </c>
      <c r="AV223" s="13" t="s">
        <v>83</v>
      </c>
      <c r="AW223" s="13" t="s">
        <v>31</v>
      </c>
      <c r="AX223" s="13" t="s">
        <v>75</v>
      </c>
      <c r="AY223" s="240" t="s">
        <v>142</v>
      </c>
    </row>
    <row r="224" s="13" customFormat="1">
      <c r="A224" s="13"/>
      <c r="B224" s="230"/>
      <c r="C224" s="231"/>
      <c r="D224" s="232" t="s">
        <v>153</v>
      </c>
      <c r="E224" s="233" t="s">
        <v>1</v>
      </c>
      <c r="F224" s="234" t="s">
        <v>1338</v>
      </c>
      <c r="G224" s="231"/>
      <c r="H224" s="233" t="s">
        <v>1</v>
      </c>
      <c r="I224" s="235"/>
      <c r="J224" s="231"/>
      <c r="K224" s="231"/>
      <c r="L224" s="236"/>
      <c r="M224" s="237"/>
      <c r="N224" s="238"/>
      <c r="O224" s="238"/>
      <c r="P224" s="238"/>
      <c r="Q224" s="238"/>
      <c r="R224" s="238"/>
      <c r="S224" s="238"/>
      <c r="T224" s="23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0" t="s">
        <v>153</v>
      </c>
      <c r="AU224" s="240" t="s">
        <v>151</v>
      </c>
      <c r="AV224" s="13" t="s">
        <v>83</v>
      </c>
      <c r="AW224" s="13" t="s">
        <v>31</v>
      </c>
      <c r="AX224" s="13" t="s">
        <v>75</v>
      </c>
      <c r="AY224" s="240" t="s">
        <v>142</v>
      </c>
    </row>
    <row r="225" s="14" customFormat="1">
      <c r="A225" s="14"/>
      <c r="B225" s="241"/>
      <c r="C225" s="242"/>
      <c r="D225" s="232" t="s">
        <v>153</v>
      </c>
      <c r="E225" s="243" t="s">
        <v>1</v>
      </c>
      <c r="F225" s="244" t="s">
        <v>468</v>
      </c>
      <c r="G225" s="242"/>
      <c r="H225" s="245">
        <v>50</v>
      </c>
      <c r="I225" s="246"/>
      <c r="J225" s="242"/>
      <c r="K225" s="242"/>
      <c r="L225" s="247"/>
      <c r="M225" s="248"/>
      <c r="N225" s="249"/>
      <c r="O225" s="249"/>
      <c r="P225" s="249"/>
      <c r="Q225" s="249"/>
      <c r="R225" s="249"/>
      <c r="S225" s="249"/>
      <c r="T225" s="25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1" t="s">
        <v>153</v>
      </c>
      <c r="AU225" s="251" t="s">
        <v>151</v>
      </c>
      <c r="AV225" s="14" t="s">
        <v>151</v>
      </c>
      <c r="AW225" s="14" t="s">
        <v>31</v>
      </c>
      <c r="AX225" s="14" t="s">
        <v>83</v>
      </c>
      <c r="AY225" s="251" t="s">
        <v>142</v>
      </c>
    </row>
    <row r="226" s="2" customFormat="1" ht="24.15" customHeight="1">
      <c r="A226" s="38"/>
      <c r="B226" s="39"/>
      <c r="C226" s="218" t="s">
        <v>192</v>
      </c>
      <c r="D226" s="218" t="s">
        <v>145</v>
      </c>
      <c r="E226" s="219" t="s">
        <v>1339</v>
      </c>
      <c r="F226" s="220" t="s">
        <v>1340</v>
      </c>
      <c r="G226" s="221" t="s">
        <v>148</v>
      </c>
      <c r="H226" s="222">
        <v>50</v>
      </c>
      <c r="I226" s="223"/>
      <c r="J226" s="222">
        <f>ROUND(I226*H226,2)</f>
        <v>0</v>
      </c>
      <c r="K226" s="220" t="s">
        <v>149</v>
      </c>
      <c r="L226" s="44"/>
      <c r="M226" s="224" t="s">
        <v>1</v>
      </c>
      <c r="N226" s="225" t="s">
        <v>41</v>
      </c>
      <c r="O226" s="91"/>
      <c r="P226" s="226">
        <f>O226*H226</f>
        <v>0</v>
      </c>
      <c r="Q226" s="226">
        <v>0</v>
      </c>
      <c r="R226" s="226">
        <f>Q226*H226</f>
        <v>0</v>
      </c>
      <c r="S226" s="226">
        <v>0</v>
      </c>
      <c r="T226" s="227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8" t="s">
        <v>150</v>
      </c>
      <c r="AT226" s="228" t="s">
        <v>145</v>
      </c>
      <c r="AU226" s="228" t="s">
        <v>151</v>
      </c>
      <c r="AY226" s="17" t="s">
        <v>142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7" t="s">
        <v>151</v>
      </c>
      <c r="BK226" s="229">
        <f>ROUND(I226*H226,2)</f>
        <v>0</v>
      </c>
      <c r="BL226" s="17" t="s">
        <v>150</v>
      </c>
      <c r="BM226" s="228" t="s">
        <v>1341</v>
      </c>
    </row>
    <row r="227" s="12" customFormat="1" ht="22.8" customHeight="1">
      <c r="A227" s="12"/>
      <c r="B227" s="202"/>
      <c r="C227" s="203"/>
      <c r="D227" s="204" t="s">
        <v>74</v>
      </c>
      <c r="E227" s="216" t="s">
        <v>7</v>
      </c>
      <c r="F227" s="216" t="s">
        <v>1342</v>
      </c>
      <c r="G227" s="203"/>
      <c r="H227" s="203"/>
      <c r="I227" s="206"/>
      <c r="J227" s="217">
        <f>BK227</f>
        <v>0</v>
      </c>
      <c r="K227" s="203"/>
      <c r="L227" s="208"/>
      <c r="M227" s="209"/>
      <c r="N227" s="210"/>
      <c r="O227" s="210"/>
      <c r="P227" s="211">
        <f>SUM(P228:P253)</f>
        <v>0</v>
      </c>
      <c r="Q227" s="210"/>
      <c r="R227" s="211">
        <f>SUM(R228:R253)</f>
        <v>0.15619639999999999</v>
      </c>
      <c r="S227" s="210"/>
      <c r="T227" s="212">
        <f>SUM(T228:T253)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3" t="s">
        <v>83</v>
      </c>
      <c r="AT227" s="214" t="s">
        <v>74</v>
      </c>
      <c r="AU227" s="214" t="s">
        <v>83</v>
      </c>
      <c r="AY227" s="213" t="s">
        <v>142</v>
      </c>
      <c r="BK227" s="215">
        <f>SUM(BK228:BK253)</f>
        <v>0</v>
      </c>
    </row>
    <row r="228" s="2" customFormat="1" ht="24.15" customHeight="1">
      <c r="A228" s="38"/>
      <c r="B228" s="39"/>
      <c r="C228" s="218" t="s">
        <v>7</v>
      </c>
      <c r="D228" s="218" t="s">
        <v>145</v>
      </c>
      <c r="E228" s="219" t="s">
        <v>1343</v>
      </c>
      <c r="F228" s="220" t="s">
        <v>1344</v>
      </c>
      <c r="G228" s="221" t="s">
        <v>189</v>
      </c>
      <c r="H228" s="222">
        <v>73</v>
      </c>
      <c r="I228" s="223"/>
      <c r="J228" s="222">
        <f>ROUND(I228*H228,2)</f>
        <v>0</v>
      </c>
      <c r="K228" s="220" t="s">
        <v>149</v>
      </c>
      <c r="L228" s="44"/>
      <c r="M228" s="224" t="s">
        <v>1</v>
      </c>
      <c r="N228" s="225" t="s">
        <v>41</v>
      </c>
      <c r="O228" s="91"/>
      <c r="P228" s="226">
        <f>O228*H228</f>
        <v>0</v>
      </c>
      <c r="Q228" s="226">
        <v>0.00048999999999999998</v>
      </c>
      <c r="R228" s="226">
        <f>Q228*H228</f>
        <v>0.035769999999999996</v>
      </c>
      <c r="S228" s="226">
        <v>0</v>
      </c>
      <c r="T228" s="227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8" t="s">
        <v>150</v>
      </c>
      <c r="AT228" s="228" t="s">
        <v>145</v>
      </c>
      <c r="AU228" s="228" t="s">
        <v>151</v>
      </c>
      <c r="AY228" s="17" t="s">
        <v>142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7" t="s">
        <v>151</v>
      </c>
      <c r="BK228" s="229">
        <f>ROUND(I228*H228,2)</f>
        <v>0</v>
      </c>
      <c r="BL228" s="17" t="s">
        <v>150</v>
      </c>
      <c r="BM228" s="228" t="s">
        <v>1345</v>
      </c>
    </row>
    <row r="229" s="13" customFormat="1">
      <c r="A229" s="13"/>
      <c r="B229" s="230"/>
      <c r="C229" s="231"/>
      <c r="D229" s="232" t="s">
        <v>153</v>
      </c>
      <c r="E229" s="233" t="s">
        <v>1</v>
      </c>
      <c r="F229" s="234" t="s">
        <v>1346</v>
      </c>
      <c r="G229" s="231"/>
      <c r="H229" s="233" t="s">
        <v>1</v>
      </c>
      <c r="I229" s="235"/>
      <c r="J229" s="231"/>
      <c r="K229" s="231"/>
      <c r="L229" s="236"/>
      <c r="M229" s="237"/>
      <c r="N229" s="238"/>
      <c r="O229" s="238"/>
      <c r="P229" s="238"/>
      <c r="Q229" s="238"/>
      <c r="R229" s="238"/>
      <c r="S229" s="238"/>
      <c r="T229" s="23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0" t="s">
        <v>153</v>
      </c>
      <c r="AU229" s="240" t="s">
        <v>151</v>
      </c>
      <c r="AV229" s="13" t="s">
        <v>83</v>
      </c>
      <c r="AW229" s="13" t="s">
        <v>31</v>
      </c>
      <c r="AX229" s="13" t="s">
        <v>75</v>
      </c>
      <c r="AY229" s="240" t="s">
        <v>142</v>
      </c>
    </row>
    <row r="230" s="14" customFormat="1">
      <c r="A230" s="14"/>
      <c r="B230" s="241"/>
      <c r="C230" s="242"/>
      <c r="D230" s="232" t="s">
        <v>153</v>
      </c>
      <c r="E230" s="243" t="s">
        <v>1</v>
      </c>
      <c r="F230" s="244" t="s">
        <v>609</v>
      </c>
      <c r="G230" s="242"/>
      <c r="H230" s="245">
        <v>73</v>
      </c>
      <c r="I230" s="246"/>
      <c r="J230" s="242"/>
      <c r="K230" s="242"/>
      <c r="L230" s="247"/>
      <c r="M230" s="248"/>
      <c r="N230" s="249"/>
      <c r="O230" s="249"/>
      <c r="P230" s="249"/>
      <c r="Q230" s="249"/>
      <c r="R230" s="249"/>
      <c r="S230" s="249"/>
      <c r="T230" s="25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1" t="s">
        <v>153</v>
      </c>
      <c r="AU230" s="251" t="s">
        <v>151</v>
      </c>
      <c r="AV230" s="14" t="s">
        <v>151</v>
      </c>
      <c r="AW230" s="14" t="s">
        <v>31</v>
      </c>
      <c r="AX230" s="14" t="s">
        <v>83</v>
      </c>
      <c r="AY230" s="251" t="s">
        <v>142</v>
      </c>
    </row>
    <row r="231" s="2" customFormat="1" ht="33" customHeight="1">
      <c r="A231" s="38"/>
      <c r="B231" s="39"/>
      <c r="C231" s="218" t="s">
        <v>290</v>
      </c>
      <c r="D231" s="218" t="s">
        <v>145</v>
      </c>
      <c r="E231" s="219" t="s">
        <v>1347</v>
      </c>
      <c r="F231" s="220" t="s">
        <v>1348</v>
      </c>
      <c r="G231" s="221" t="s">
        <v>169</v>
      </c>
      <c r="H231" s="222">
        <v>26.18</v>
      </c>
      <c r="I231" s="223"/>
      <c r="J231" s="222">
        <f>ROUND(I231*H231,2)</f>
        <v>0</v>
      </c>
      <c r="K231" s="220" t="s">
        <v>149</v>
      </c>
      <c r="L231" s="44"/>
      <c r="M231" s="224" t="s">
        <v>1</v>
      </c>
      <c r="N231" s="225" t="s">
        <v>41</v>
      </c>
      <c r="O231" s="91"/>
      <c r="P231" s="226">
        <f>O231*H231</f>
        <v>0</v>
      </c>
      <c r="Q231" s="226">
        <v>0</v>
      </c>
      <c r="R231" s="226">
        <f>Q231*H231</f>
        <v>0</v>
      </c>
      <c r="S231" s="226">
        <v>0</v>
      </c>
      <c r="T231" s="227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8" t="s">
        <v>150</v>
      </c>
      <c r="AT231" s="228" t="s">
        <v>145</v>
      </c>
      <c r="AU231" s="228" t="s">
        <v>151</v>
      </c>
      <c r="AY231" s="17" t="s">
        <v>142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7" t="s">
        <v>151</v>
      </c>
      <c r="BK231" s="229">
        <f>ROUND(I231*H231,2)</f>
        <v>0</v>
      </c>
      <c r="BL231" s="17" t="s">
        <v>150</v>
      </c>
      <c r="BM231" s="228" t="s">
        <v>1349</v>
      </c>
    </row>
    <row r="232" s="13" customFormat="1">
      <c r="A232" s="13"/>
      <c r="B232" s="230"/>
      <c r="C232" s="231"/>
      <c r="D232" s="232" t="s">
        <v>153</v>
      </c>
      <c r="E232" s="233" t="s">
        <v>1</v>
      </c>
      <c r="F232" s="234" t="s">
        <v>1346</v>
      </c>
      <c r="G232" s="231"/>
      <c r="H232" s="233" t="s">
        <v>1</v>
      </c>
      <c r="I232" s="235"/>
      <c r="J232" s="231"/>
      <c r="K232" s="231"/>
      <c r="L232" s="236"/>
      <c r="M232" s="237"/>
      <c r="N232" s="238"/>
      <c r="O232" s="238"/>
      <c r="P232" s="238"/>
      <c r="Q232" s="238"/>
      <c r="R232" s="238"/>
      <c r="S232" s="238"/>
      <c r="T232" s="23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0" t="s">
        <v>153</v>
      </c>
      <c r="AU232" s="240" t="s">
        <v>151</v>
      </c>
      <c r="AV232" s="13" t="s">
        <v>83</v>
      </c>
      <c r="AW232" s="13" t="s">
        <v>31</v>
      </c>
      <c r="AX232" s="13" t="s">
        <v>75</v>
      </c>
      <c r="AY232" s="240" t="s">
        <v>142</v>
      </c>
    </row>
    <row r="233" s="13" customFormat="1">
      <c r="A233" s="13"/>
      <c r="B233" s="230"/>
      <c r="C233" s="231"/>
      <c r="D233" s="232" t="s">
        <v>153</v>
      </c>
      <c r="E233" s="233" t="s">
        <v>1</v>
      </c>
      <c r="F233" s="234" t="s">
        <v>1267</v>
      </c>
      <c r="G233" s="231"/>
      <c r="H233" s="233" t="s">
        <v>1</v>
      </c>
      <c r="I233" s="235"/>
      <c r="J233" s="231"/>
      <c r="K233" s="231"/>
      <c r="L233" s="236"/>
      <c r="M233" s="237"/>
      <c r="N233" s="238"/>
      <c r="O233" s="238"/>
      <c r="P233" s="238"/>
      <c r="Q233" s="238"/>
      <c r="R233" s="238"/>
      <c r="S233" s="238"/>
      <c r="T233" s="23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0" t="s">
        <v>153</v>
      </c>
      <c r="AU233" s="240" t="s">
        <v>151</v>
      </c>
      <c r="AV233" s="13" t="s">
        <v>83</v>
      </c>
      <c r="AW233" s="13" t="s">
        <v>31</v>
      </c>
      <c r="AX233" s="13" t="s">
        <v>75</v>
      </c>
      <c r="AY233" s="240" t="s">
        <v>142</v>
      </c>
    </row>
    <row r="234" s="14" customFormat="1">
      <c r="A234" s="14"/>
      <c r="B234" s="241"/>
      <c r="C234" s="242"/>
      <c r="D234" s="232" t="s">
        <v>153</v>
      </c>
      <c r="E234" s="243" t="s">
        <v>1</v>
      </c>
      <c r="F234" s="244" t="s">
        <v>1350</v>
      </c>
      <c r="G234" s="242"/>
      <c r="H234" s="245">
        <v>14.800000000000001</v>
      </c>
      <c r="I234" s="246"/>
      <c r="J234" s="242"/>
      <c r="K234" s="242"/>
      <c r="L234" s="247"/>
      <c r="M234" s="248"/>
      <c r="N234" s="249"/>
      <c r="O234" s="249"/>
      <c r="P234" s="249"/>
      <c r="Q234" s="249"/>
      <c r="R234" s="249"/>
      <c r="S234" s="249"/>
      <c r="T234" s="25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1" t="s">
        <v>153</v>
      </c>
      <c r="AU234" s="251" t="s">
        <v>151</v>
      </c>
      <c r="AV234" s="14" t="s">
        <v>151</v>
      </c>
      <c r="AW234" s="14" t="s">
        <v>31</v>
      </c>
      <c r="AX234" s="14" t="s">
        <v>75</v>
      </c>
      <c r="AY234" s="251" t="s">
        <v>142</v>
      </c>
    </row>
    <row r="235" s="13" customFormat="1">
      <c r="A235" s="13"/>
      <c r="B235" s="230"/>
      <c r="C235" s="231"/>
      <c r="D235" s="232" t="s">
        <v>153</v>
      </c>
      <c r="E235" s="233" t="s">
        <v>1</v>
      </c>
      <c r="F235" s="234" t="s">
        <v>1269</v>
      </c>
      <c r="G235" s="231"/>
      <c r="H235" s="233" t="s">
        <v>1</v>
      </c>
      <c r="I235" s="235"/>
      <c r="J235" s="231"/>
      <c r="K235" s="231"/>
      <c r="L235" s="236"/>
      <c r="M235" s="237"/>
      <c r="N235" s="238"/>
      <c r="O235" s="238"/>
      <c r="P235" s="238"/>
      <c r="Q235" s="238"/>
      <c r="R235" s="238"/>
      <c r="S235" s="238"/>
      <c r="T235" s="23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0" t="s">
        <v>153</v>
      </c>
      <c r="AU235" s="240" t="s">
        <v>151</v>
      </c>
      <c r="AV235" s="13" t="s">
        <v>83</v>
      </c>
      <c r="AW235" s="13" t="s">
        <v>31</v>
      </c>
      <c r="AX235" s="13" t="s">
        <v>75</v>
      </c>
      <c r="AY235" s="240" t="s">
        <v>142</v>
      </c>
    </row>
    <row r="236" s="14" customFormat="1">
      <c r="A236" s="14"/>
      <c r="B236" s="241"/>
      <c r="C236" s="242"/>
      <c r="D236" s="232" t="s">
        <v>153</v>
      </c>
      <c r="E236" s="243" t="s">
        <v>1</v>
      </c>
      <c r="F236" s="244" t="s">
        <v>1351</v>
      </c>
      <c r="G236" s="242"/>
      <c r="H236" s="245">
        <v>5.25</v>
      </c>
      <c r="I236" s="246"/>
      <c r="J236" s="242"/>
      <c r="K236" s="242"/>
      <c r="L236" s="247"/>
      <c r="M236" s="248"/>
      <c r="N236" s="249"/>
      <c r="O236" s="249"/>
      <c r="P236" s="249"/>
      <c r="Q236" s="249"/>
      <c r="R236" s="249"/>
      <c r="S236" s="249"/>
      <c r="T236" s="25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1" t="s">
        <v>153</v>
      </c>
      <c r="AU236" s="251" t="s">
        <v>151</v>
      </c>
      <c r="AV236" s="14" t="s">
        <v>151</v>
      </c>
      <c r="AW236" s="14" t="s">
        <v>31</v>
      </c>
      <c r="AX236" s="14" t="s">
        <v>75</v>
      </c>
      <c r="AY236" s="251" t="s">
        <v>142</v>
      </c>
    </row>
    <row r="237" s="13" customFormat="1">
      <c r="A237" s="13"/>
      <c r="B237" s="230"/>
      <c r="C237" s="231"/>
      <c r="D237" s="232" t="s">
        <v>153</v>
      </c>
      <c r="E237" s="233" t="s">
        <v>1</v>
      </c>
      <c r="F237" s="234" t="s">
        <v>1352</v>
      </c>
      <c r="G237" s="231"/>
      <c r="H237" s="233" t="s">
        <v>1</v>
      </c>
      <c r="I237" s="235"/>
      <c r="J237" s="231"/>
      <c r="K237" s="231"/>
      <c r="L237" s="236"/>
      <c r="M237" s="237"/>
      <c r="N237" s="238"/>
      <c r="O237" s="238"/>
      <c r="P237" s="238"/>
      <c r="Q237" s="238"/>
      <c r="R237" s="238"/>
      <c r="S237" s="238"/>
      <c r="T237" s="23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0" t="s">
        <v>153</v>
      </c>
      <c r="AU237" s="240" t="s">
        <v>151</v>
      </c>
      <c r="AV237" s="13" t="s">
        <v>83</v>
      </c>
      <c r="AW237" s="13" t="s">
        <v>31</v>
      </c>
      <c r="AX237" s="13" t="s">
        <v>75</v>
      </c>
      <c r="AY237" s="240" t="s">
        <v>142</v>
      </c>
    </row>
    <row r="238" s="14" customFormat="1">
      <c r="A238" s="14"/>
      <c r="B238" s="241"/>
      <c r="C238" s="242"/>
      <c r="D238" s="232" t="s">
        <v>153</v>
      </c>
      <c r="E238" s="243" t="s">
        <v>1</v>
      </c>
      <c r="F238" s="244" t="s">
        <v>1353</v>
      </c>
      <c r="G238" s="242"/>
      <c r="H238" s="245">
        <v>5.5999999999999996</v>
      </c>
      <c r="I238" s="246"/>
      <c r="J238" s="242"/>
      <c r="K238" s="242"/>
      <c r="L238" s="247"/>
      <c r="M238" s="248"/>
      <c r="N238" s="249"/>
      <c r="O238" s="249"/>
      <c r="P238" s="249"/>
      <c r="Q238" s="249"/>
      <c r="R238" s="249"/>
      <c r="S238" s="249"/>
      <c r="T238" s="25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1" t="s">
        <v>153</v>
      </c>
      <c r="AU238" s="251" t="s">
        <v>151</v>
      </c>
      <c r="AV238" s="14" t="s">
        <v>151</v>
      </c>
      <c r="AW238" s="14" t="s">
        <v>31</v>
      </c>
      <c r="AX238" s="14" t="s">
        <v>75</v>
      </c>
      <c r="AY238" s="251" t="s">
        <v>142</v>
      </c>
    </row>
    <row r="239" s="14" customFormat="1">
      <c r="A239" s="14"/>
      <c r="B239" s="241"/>
      <c r="C239" s="242"/>
      <c r="D239" s="232" t="s">
        <v>153</v>
      </c>
      <c r="E239" s="243" t="s">
        <v>1</v>
      </c>
      <c r="F239" s="244" t="s">
        <v>1354</v>
      </c>
      <c r="G239" s="242"/>
      <c r="H239" s="245">
        <v>0.53000000000000003</v>
      </c>
      <c r="I239" s="246"/>
      <c r="J239" s="242"/>
      <c r="K239" s="242"/>
      <c r="L239" s="247"/>
      <c r="M239" s="248"/>
      <c r="N239" s="249"/>
      <c r="O239" s="249"/>
      <c r="P239" s="249"/>
      <c r="Q239" s="249"/>
      <c r="R239" s="249"/>
      <c r="S239" s="249"/>
      <c r="T239" s="25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1" t="s">
        <v>153</v>
      </c>
      <c r="AU239" s="251" t="s">
        <v>151</v>
      </c>
      <c r="AV239" s="14" t="s">
        <v>151</v>
      </c>
      <c r="AW239" s="14" t="s">
        <v>31</v>
      </c>
      <c r="AX239" s="14" t="s">
        <v>75</v>
      </c>
      <c r="AY239" s="251" t="s">
        <v>142</v>
      </c>
    </row>
    <row r="240" s="15" customFormat="1">
      <c r="A240" s="15"/>
      <c r="B240" s="252"/>
      <c r="C240" s="253"/>
      <c r="D240" s="232" t="s">
        <v>153</v>
      </c>
      <c r="E240" s="254" t="s">
        <v>1</v>
      </c>
      <c r="F240" s="255" t="s">
        <v>166</v>
      </c>
      <c r="G240" s="253"/>
      <c r="H240" s="256">
        <v>26.18</v>
      </c>
      <c r="I240" s="257"/>
      <c r="J240" s="253"/>
      <c r="K240" s="253"/>
      <c r="L240" s="258"/>
      <c r="M240" s="259"/>
      <c r="N240" s="260"/>
      <c r="O240" s="260"/>
      <c r="P240" s="260"/>
      <c r="Q240" s="260"/>
      <c r="R240" s="260"/>
      <c r="S240" s="260"/>
      <c r="T240" s="261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2" t="s">
        <v>153</v>
      </c>
      <c r="AU240" s="262" t="s">
        <v>151</v>
      </c>
      <c r="AV240" s="15" t="s">
        <v>150</v>
      </c>
      <c r="AW240" s="15" t="s">
        <v>31</v>
      </c>
      <c r="AX240" s="15" t="s">
        <v>83</v>
      </c>
      <c r="AY240" s="262" t="s">
        <v>142</v>
      </c>
    </row>
    <row r="241" s="2" customFormat="1" ht="33" customHeight="1">
      <c r="A241" s="38"/>
      <c r="B241" s="39"/>
      <c r="C241" s="218" t="s">
        <v>294</v>
      </c>
      <c r="D241" s="218" t="s">
        <v>145</v>
      </c>
      <c r="E241" s="219" t="s">
        <v>1355</v>
      </c>
      <c r="F241" s="220" t="s">
        <v>1356</v>
      </c>
      <c r="G241" s="221" t="s">
        <v>148</v>
      </c>
      <c r="H241" s="222">
        <v>179.44</v>
      </c>
      <c r="I241" s="223"/>
      <c r="J241" s="222">
        <f>ROUND(I241*H241,2)</f>
        <v>0</v>
      </c>
      <c r="K241" s="220" t="s">
        <v>149</v>
      </c>
      <c r="L241" s="44"/>
      <c r="M241" s="224" t="s">
        <v>1</v>
      </c>
      <c r="N241" s="225" t="s">
        <v>41</v>
      </c>
      <c r="O241" s="91"/>
      <c r="P241" s="226">
        <f>O241*H241</f>
        <v>0</v>
      </c>
      <c r="Q241" s="226">
        <v>0.00031</v>
      </c>
      <c r="R241" s="226">
        <f>Q241*H241</f>
        <v>0.055626399999999999</v>
      </c>
      <c r="S241" s="226">
        <v>0</v>
      </c>
      <c r="T241" s="227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8" t="s">
        <v>150</v>
      </c>
      <c r="AT241" s="228" t="s">
        <v>145</v>
      </c>
      <c r="AU241" s="228" t="s">
        <v>151</v>
      </c>
      <c r="AY241" s="17" t="s">
        <v>142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7" t="s">
        <v>151</v>
      </c>
      <c r="BK241" s="229">
        <f>ROUND(I241*H241,2)</f>
        <v>0</v>
      </c>
      <c r="BL241" s="17" t="s">
        <v>150</v>
      </c>
      <c r="BM241" s="228" t="s">
        <v>1357</v>
      </c>
    </row>
    <row r="242" s="13" customFormat="1">
      <c r="A242" s="13"/>
      <c r="B242" s="230"/>
      <c r="C242" s="231"/>
      <c r="D242" s="232" t="s">
        <v>153</v>
      </c>
      <c r="E242" s="233" t="s">
        <v>1</v>
      </c>
      <c r="F242" s="234" t="s">
        <v>1346</v>
      </c>
      <c r="G242" s="231"/>
      <c r="H242" s="233" t="s">
        <v>1</v>
      </c>
      <c r="I242" s="235"/>
      <c r="J242" s="231"/>
      <c r="K242" s="231"/>
      <c r="L242" s="236"/>
      <c r="M242" s="237"/>
      <c r="N242" s="238"/>
      <c r="O242" s="238"/>
      <c r="P242" s="238"/>
      <c r="Q242" s="238"/>
      <c r="R242" s="238"/>
      <c r="S242" s="238"/>
      <c r="T242" s="23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0" t="s">
        <v>153</v>
      </c>
      <c r="AU242" s="240" t="s">
        <v>151</v>
      </c>
      <c r="AV242" s="13" t="s">
        <v>83</v>
      </c>
      <c r="AW242" s="13" t="s">
        <v>31</v>
      </c>
      <c r="AX242" s="13" t="s">
        <v>75</v>
      </c>
      <c r="AY242" s="240" t="s">
        <v>142</v>
      </c>
    </row>
    <row r="243" s="13" customFormat="1">
      <c r="A243" s="13"/>
      <c r="B243" s="230"/>
      <c r="C243" s="231"/>
      <c r="D243" s="232" t="s">
        <v>153</v>
      </c>
      <c r="E243" s="233" t="s">
        <v>1</v>
      </c>
      <c r="F243" s="234" t="s">
        <v>1267</v>
      </c>
      <c r="G243" s="231"/>
      <c r="H243" s="233" t="s">
        <v>1</v>
      </c>
      <c r="I243" s="235"/>
      <c r="J243" s="231"/>
      <c r="K243" s="231"/>
      <c r="L243" s="236"/>
      <c r="M243" s="237"/>
      <c r="N243" s="238"/>
      <c r="O243" s="238"/>
      <c r="P243" s="238"/>
      <c r="Q243" s="238"/>
      <c r="R243" s="238"/>
      <c r="S243" s="238"/>
      <c r="T243" s="23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0" t="s">
        <v>153</v>
      </c>
      <c r="AU243" s="240" t="s">
        <v>151</v>
      </c>
      <c r="AV243" s="13" t="s">
        <v>83</v>
      </c>
      <c r="AW243" s="13" t="s">
        <v>31</v>
      </c>
      <c r="AX243" s="13" t="s">
        <v>75</v>
      </c>
      <c r="AY243" s="240" t="s">
        <v>142</v>
      </c>
    </row>
    <row r="244" s="14" customFormat="1">
      <c r="A244" s="14"/>
      <c r="B244" s="241"/>
      <c r="C244" s="242"/>
      <c r="D244" s="232" t="s">
        <v>153</v>
      </c>
      <c r="E244" s="243" t="s">
        <v>1</v>
      </c>
      <c r="F244" s="244" t="s">
        <v>1358</v>
      </c>
      <c r="G244" s="242"/>
      <c r="H244" s="245">
        <v>96.200000000000003</v>
      </c>
      <c r="I244" s="246"/>
      <c r="J244" s="242"/>
      <c r="K244" s="242"/>
      <c r="L244" s="247"/>
      <c r="M244" s="248"/>
      <c r="N244" s="249"/>
      <c r="O244" s="249"/>
      <c r="P244" s="249"/>
      <c r="Q244" s="249"/>
      <c r="R244" s="249"/>
      <c r="S244" s="249"/>
      <c r="T244" s="25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1" t="s">
        <v>153</v>
      </c>
      <c r="AU244" s="251" t="s">
        <v>151</v>
      </c>
      <c r="AV244" s="14" t="s">
        <v>151</v>
      </c>
      <c r="AW244" s="14" t="s">
        <v>31</v>
      </c>
      <c r="AX244" s="14" t="s">
        <v>75</v>
      </c>
      <c r="AY244" s="251" t="s">
        <v>142</v>
      </c>
    </row>
    <row r="245" s="13" customFormat="1">
      <c r="A245" s="13"/>
      <c r="B245" s="230"/>
      <c r="C245" s="231"/>
      <c r="D245" s="232" t="s">
        <v>153</v>
      </c>
      <c r="E245" s="233" t="s">
        <v>1</v>
      </c>
      <c r="F245" s="234" t="s">
        <v>1269</v>
      </c>
      <c r="G245" s="231"/>
      <c r="H245" s="233" t="s">
        <v>1</v>
      </c>
      <c r="I245" s="235"/>
      <c r="J245" s="231"/>
      <c r="K245" s="231"/>
      <c r="L245" s="236"/>
      <c r="M245" s="237"/>
      <c r="N245" s="238"/>
      <c r="O245" s="238"/>
      <c r="P245" s="238"/>
      <c r="Q245" s="238"/>
      <c r="R245" s="238"/>
      <c r="S245" s="238"/>
      <c r="T245" s="23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0" t="s">
        <v>153</v>
      </c>
      <c r="AU245" s="240" t="s">
        <v>151</v>
      </c>
      <c r="AV245" s="13" t="s">
        <v>83</v>
      </c>
      <c r="AW245" s="13" t="s">
        <v>31</v>
      </c>
      <c r="AX245" s="13" t="s">
        <v>75</v>
      </c>
      <c r="AY245" s="240" t="s">
        <v>142</v>
      </c>
    </row>
    <row r="246" s="14" customFormat="1">
      <c r="A246" s="14"/>
      <c r="B246" s="241"/>
      <c r="C246" s="242"/>
      <c r="D246" s="232" t="s">
        <v>153</v>
      </c>
      <c r="E246" s="243" t="s">
        <v>1</v>
      </c>
      <c r="F246" s="244" t="s">
        <v>1359</v>
      </c>
      <c r="G246" s="242"/>
      <c r="H246" s="245">
        <v>42</v>
      </c>
      <c r="I246" s="246"/>
      <c r="J246" s="242"/>
      <c r="K246" s="242"/>
      <c r="L246" s="247"/>
      <c r="M246" s="248"/>
      <c r="N246" s="249"/>
      <c r="O246" s="249"/>
      <c r="P246" s="249"/>
      <c r="Q246" s="249"/>
      <c r="R246" s="249"/>
      <c r="S246" s="249"/>
      <c r="T246" s="25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1" t="s">
        <v>153</v>
      </c>
      <c r="AU246" s="251" t="s">
        <v>151</v>
      </c>
      <c r="AV246" s="14" t="s">
        <v>151</v>
      </c>
      <c r="AW246" s="14" t="s">
        <v>31</v>
      </c>
      <c r="AX246" s="14" t="s">
        <v>75</v>
      </c>
      <c r="AY246" s="251" t="s">
        <v>142</v>
      </c>
    </row>
    <row r="247" s="13" customFormat="1">
      <c r="A247" s="13"/>
      <c r="B247" s="230"/>
      <c r="C247" s="231"/>
      <c r="D247" s="232" t="s">
        <v>153</v>
      </c>
      <c r="E247" s="233" t="s">
        <v>1</v>
      </c>
      <c r="F247" s="234" t="s">
        <v>1352</v>
      </c>
      <c r="G247" s="231"/>
      <c r="H247" s="233" t="s">
        <v>1</v>
      </c>
      <c r="I247" s="235"/>
      <c r="J247" s="231"/>
      <c r="K247" s="231"/>
      <c r="L247" s="236"/>
      <c r="M247" s="237"/>
      <c r="N247" s="238"/>
      <c r="O247" s="238"/>
      <c r="P247" s="238"/>
      <c r="Q247" s="238"/>
      <c r="R247" s="238"/>
      <c r="S247" s="238"/>
      <c r="T247" s="23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0" t="s">
        <v>153</v>
      </c>
      <c r="AU247" s="240" t="s">
        <v>151</v>
      </c>
      <c r="AV247" s="13" t="s">
        <v>83</v>
      </c>
      <c r="AW247" s="13" t="s">
        <v>31</v>
      </c>
      <c r="AX247" s="13" t="s">
        <v>75</v>
      </c>
      <c r="AY247" s="240" t="s">
        <v>142</v>
      </c>
    </row>
    <row r="248" s="14" customFormat="1">
      <c r="A248" s="14"/>
      <c r="B248" s="241"/>
      <c r="C248" s="242"/>
      <c r="D248" s="232" t="s">
        <v>153</v>
      </c>
      <c r="E248" s="243" t="s">
        <v>1</v>
      </c>
      <c r="F248" s="244" t="s">
        <v>1360</v>
      </c>
      <c r="G248" s="242"/>
      <c r="H248" s="245">
        <v>36.399999999999999</v>
      </c>
      <c r="I248" s="246"/>
      <c r="J248" s="242"/>
      <c r="K248" s="242"/>
      <c r="L248" s="247"/>
      <c r="M248" s="248"/>
      <c r="N248" s="249"/>
      <c r="O248" s="249"/>
      <c r="P248" s="249"/>
      <c r="Q248" s="249"/>
      <c r="R248" s="249"/>
      <c r="S248" s="249"/>
      <c r="T248" s="250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1" t="s">
        <v>153</v>
      </c>
      <c r="AU248" s="251" t="s">
        <v>151</v>
      </c>
      <c r="AV248" s="14" t="s">
        <v>151</v>
      </c>
      <c r="AW248" s="14" t="s">
        <v>31</v>
      </c>
      <c r="AX248" s="14" t="s">
        <v>75</v>
      </c>
      <c r="AY248" s="251" t="s">
        <v>142</v>
      </c>
    </row>
    <row r="249" s="14" customFormat="1">
      <c r="A249" s="14"/>
      <c r="B249" s="241"/>
      <c r="C249" s="242"/>
      <c r="D249" s="232" t="s">
        <v>153</v>
      </c>
      <c r="E249" s="243" t="s">
        <v>1</v>
      </c>
      <c r="F249" s="244" t="s">
        <v>1361</v>
      </c>
      <c r="G249" s="242"/>
      <c r="H249" s="245">
        <v>4.8399999999999999</v>
      </c>
      <c r="I249" s="246"/>
      <c r="J249" s="242"/>
      <c r="K249" s="242"/>
      <c r="L249" s="247"/>
      <c r="M249" s="248"/>
      <c r="N249" s="249"/>
      <c r="O249" s="249"/>
      <c r="P249" s="249"/>
      <c r="Q249" s="249"/>
      <c r="R249" s="249"/>
      <c r="S249" s="249"/>
      <c r="T249" s="250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1" t="s">
        <v>153</v>
      </c>
      <c r="AU249" s="251" t="s">
        <v>151</v>
      </c>
      <c r="AV249" s="14" t="s">
        <v>151</v>
      </c>
      <c r="AW249" s="14" t="s">
        <v>31</v>
      </c>
      <c r="AX249" s="14" t="s">
        <v>75</v>
      </c>
      <c r="AY249" s="251" t="s">
        <v>142</v>
      </c>
    </row>
    <row r="250" s="15" customFormat="1">
      <c r="A250" s="15"/>
      <c r="B250" s="252"/>
      <c r="C250" s="253"/>
      <c r="D250" s="232" t="s">
        <v>153</v>
      </c>
      <c r="E250" s="254" t="s">
        <v>1</v>
      </c>
      <c r="F250" s="255" t="s">
        <v>166</v>
      </c>
      <c r="G250" s="253"/>
      <c r="H250" s="256">
        <v>179.44</v>
      </c>
      <c r="I250" s="257"/>
      <c r="J250" s="253"/>
      <c r="K250" s="253"/>
      <c r="L250" s="258"/>
      <c r="M250" s="259"/>
      <c r="N250" s="260"/>
      <c r="O250" s="260"/>
      <c r="P250" s="260"/>
      <c r="Q250" s="260"/>
      <c r="R250" s="260"/>
      <c r="S250" s="260"/>
      <c r="T250" s="261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2" t="s">
        <v>153</v>
      </c>
      <c r="AU250" s="262" t="s">
        <v>151</v>
      </c>
      <c r="AV250" s="15" t="s">
        <v>150</v>
      </c>
      <c r="AW250" s="15" t="s">
        <v>31</v>
      </c>
      <c r="AX250" s="15" t="s">
        <v>83</v>
      </c>
      <c r="AY250" s="262" t="s">
        <v>142</v>
      </c>
    </row>
    <row r="251" s="2" customFormat="1" ht="24.15" customHeight="1">
      <c r="A251" s="38"/>
      <c r="B251" s="39"/>
      <c r="C251" s="267" t="s">
        <v>209</v>
      </c>
      <c r="D251" s="267" t="s">
        <v>225</v>
      </c>
      <c r="E251" s="268" t="s">
        <v>1362</v>
      </c>
      <c r="F251" s="269" t="s">
        <v>1363</v>
      </c>
      <c r="G251" s="270" t="s">
        <v>148</v>
      </c>
      <c r="H251" s="271">
        <v>216</v>
      </c>
      <c r="I251" s="272"/>
      <c r="J251" s="271">
        <f>ROUND(I251*H251,2)</f>
        <v>0</v>
      </c>
      <c r="K251" s="269" t="s">
        <v>149</v>
      </c>
      <c r="L251" s="273"/>
      <c r="M251" s="274" t="s">
        <v>1</v>
      </c>
      <c r="N251" s="275" t="s">
        <v>41</v>
      </c>
      <c r="O251" s="91"/>
      <c r="P251" s="226">
        <f>O251*H251</f>
        <v>0</v>
      </c>
      <c r="Q251" s="226">
        <v>0.00029999999999999997</v>
      </c>
      <c r="R251" s="226">
        <f>Q251*H251</f>
        <v>0.064799999999999996</v>
      </c>
      <c r="S251" s="226">
        <v>0</v>
      </c>
      <c r="T251" s="227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8" t="s">
        <v>218</v>
      </c>
      <c r="AT251" s="228" t="s">
        <v>225</v>
      </c>
      <c r="AU251" s="228" t="s">
        <v>151</v>
      </c>
      <c r="AY251" s="17" t="s">
        <v>142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7" t="s">
        <v>151</v>
      </c>
      <c r="BK251" s="229">
        <f>ROUND(I251*H251,2)</f>
        <v>0</v>
      </c>
      <c r="BL251" s="17" t="s">
        <v>150</v>
      </c>
      <c r="BM251" s="228" t="s">
        <v>1364</v>
      </c>
    </row>
    <row r="252" s="14" customFormat="1">
      <c r="A252" s="14"/>
      <c r="B252" s="241"/>
      <c r="C252" s="242"/>
      <c r="D252" s="232" t="s">
        <v>153</v>
      </c>
      <c r="E252" s="243" t="s">
        <v>1</v>
      </c>
      <c r="F252" s="244" t="s">
        <v>1365</v>
      </c>
      <c r="G252" s="242"/>
      <c r="H252" s="245">
        <v>216</v>
      </c>
      <c r="I252" s="246"/>
      <c r="J252" s="242"/>
      <c r="K252" s="242"/>
      <c r="L252" s="247"/>
      <c r="M252" s="248"/>
      <c r="N252" s="249"/>
      <c r="O252" s="249"/>
      <c r="P252" s="249"/>
      <c r="Q252" s="249"/>
      <c r="R252" s="249"/>
      <c r="S252" s="249"/>
      <c r="T252" s="25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1" t="s">
        <v>153</v>
      </c>
      <c r="AU252" s="251" t="s">
        <v>151</v>
      </c>
      <c r="AV252" s="14" t="s">
        <v>151</v>
      </c>
      <c r="AW252" s="14" t="s">
        <v>31</v>
      </c>
      <c r="AX252" s="14" t="s">
        <v>83</v>
      </c>
      <c r="AY252" s="251" t="s">
        <v>142</v>
      </c>
    </row>
    <row r="253" s="2" customFormat="1" ht="16.5" customHeight="1">
      <c r="A253" s="38"/>
      <c r="B253" s="39"/>
      <c r="C253" s="218" t="s">
        <v>307</v>
      </c>
      <c r="D253" s="218" t="s">
        <v>145</v>
      </c>
      <c r="E253" s="219" t="s">
        <v>1366</v>
      </c>
      <c r="F253" s="220" t="s">
        <v>1367</v>
      </c>
      <c r="G253" s="221" t="s">
        <v>303</v>
      </c>
      <c r="H253" s="222">
        <v>1</v>
      </c>
      <c r="I253" s="223"/>
      <c r="J253" s="222">
        <f>ROUND(I253*H253,2)</f>
        <v>0</v>
      </c>
      <c r="K253" s="220" t="s">
        <v>1</v>
      </c>
      <c r="L253" s="44"/>
      <c r="M253" s="224" t="s">
        <v>1</v>
      </c>
      <c r="N253" s="225" t="s">
        <v>41</v>
      </c>
      <c r="O253" s="91"/>
      <c r="P253" s="226">
        <f>O253*H253</f>
        <v>0</v>
      </c>
      <c r="Q253" s="226">
        <v>0</v>
      </c>
      <c r="R253" s="226">
        <f>Q253*H253</f>
        <v>0</v>
      </c>
      <c r="S253" s="226">
        <v>0</v>
      </c>
      <c r="T253" s="227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8" t="s">
        <v>150</v>
      </c>
      <c r="AT253" s="228" t="s">
        <v>145</v>
      </c>
      <c r="AU253" s="228" t="s">
        <v>151</v>
      </c>
      <c r="AY253" s="17" t="s">
        <v>142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7" t="s">
        <v>151</v>
      </c>
      <c r="BK253" s="229">
        <f>ROUND(I253*H253,2)</f>
        <v>0</v>
      </c>
      <c r="BL253" s="17" t="s">
        <v>150</v>
      </c>
      <c r="BM253" s="228" t="s">
        <v>1368</v>
      </c>
    </row>
    <row r="254" s="12" customFormat="1" ht="22.8" customHeight="1">
      <c r="A254" s="12"/>
      <c r="B254" s="202"/>
      <c r="C254" s="203"/>
      <c r="D254" s="204" t="s">
        <v>74</v>
      </c>
      <c r="E254" s="216" t="s">
        <v>143</v>
      </c>
      <c r="F254" s="216" t="s">
        <v>144</v>
      </c>
      <c r="G254" s="203"/>
      <c r="H254" s="203"/>
      <c r="I254" s="206"/>
      <c r="J254" s="217">
        <f>BK254</f>
        <v>0</v>
      </c>
      <c r="K254" s="203"/>
      <c r="L254" s="208"/>
      <c r="M254" s="209"/>
      <c r="N254" s="210"/>
      <c r="O254" s="210"/>
      <c r="P254" s="211">
        <f>SUM(P255:P278)</f>
        <v>0</v>
      </c>
      <c r="Q254" s="210"/>
      <c r="R254" s="211">
        <f>SUM(R255:R278)</f>
        <v>18.177872600000001</v>
      </c>
      <c r="S254" s="210"/>
      <c r="T254" s="212">
        <f>SUM(T255:T278)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13" t="s">
        <v>83</v>
      </c>
      <c r="AT254" s="214" t="s">
        <v>74</v>
      </c>
      <c r="AU254" s="214" t="s">
        <v>83</v>
      </c>
      <c r="AY254" s="213" t="s">
        <v>142</v>
      </c>
      <c r="BK254" s="215">
        <f>SUM(BK255:BK278)</f>
        <v>0</v>
      </c>
    </row>
    <row r="255" s="2" customFormat="1" ht="16.5" customHeight="1">
      <c r="A255" s="38"/>
      <c r="B255" s="39"/>
      <c r="C255" s="218" t="s">
        <v>311</v>
      </c>
      <c r="D255" s="218" t="s">
        <v>145</v>
      </c>
      <c r="E255" s="219" t="s">
        <v>1369</v>
      </c>
      <c r="F255" s="220" t="s">
        <v>1370</v>
      </c>
      <c r="G255" s="221" t="s">
        <v>169</v>
      </c>
      <c r="H255" s="222">
        <v>6.5</v>
      </c>
      <c r="I255" s="223"/>
      <c r="J255" s="222">
        <f>ROUND(I255*H255,2)</f>
        <v>0</v>
      </c>
      <c r="K255" s="220" t="s">
        <v>1</v>
      </c>
      <c r="L255" s="44"/>
      <c r="M255" s="224" t="s">
        <v>1</v>
      </c>
      <c r="N255" s="225" t="s">
        <v>41</v>
      </c>
      <c r="O255" s="91"/>
      <c r="P255" s="226">
        <f>O255*H255</f>
        <v>0</v>
      </c>
      <c r="Q255" s="226">
        <v>1.8999999999999999</v>
      </c>
      <c r="R255" s="226">
        <f>Q255*H255</f>
        <v>12.35</v>
      </c>
      <c r="S255" s="226">
        <v>0</v>
      </c>
      <c r="T255" s="227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8" t="s">
        <v>150</v>
      </c>
      <c r="AT255" s="228" t="s">
        <v>145</v>
      </c>
      <c r="AU255" s="228" t="s">
        <v>151</v>
      </c>
      <c r="AY255" s="17" t="s">
        <v>142</v>
      </c>
      <c r="BE255" s="229">
        <f>IF(N255="základní",J255,0)</f>
        <v>0</v>
      </c>
      <c r="BF255" s="229">
        <f>IF(N255="snížená",J255,0)</f>
        <v>0</v>
      </c>
      <c r="BG255" s="229">
        <f>IF(N255="zákl. přenesená",J255,0)</f>
        <v>0</v>
      </c>
      <c r="BH255" s="229">
        <f>IF(N255="sníž. přenesená",J255,0)</f>
        <v>0</v>
      </c>
      <c r="BI255" s="229">
        <f>IF(N255="nulová",J255,0)</f>
        <v>0</v>
      </c>
      <c r="BJ255" s="17" t="s">
        <v>151</v>
      </c>
      <c r="BK255" s="229">
        <f>ROUND(I255*H255,2)</f>
        <v>0</v>
      </c>
      <c r="BL255" s="17" t="s">
        <v>150</v>
      </c>
      <c r="BM255" s="228" t="s">
        <v>1371</v>
      </c>
    </row>
    <row r="256" s="13" customFormat="1">
      <c r="A256" s="13"/>
      <c r="B256" s="230"/>
      <c r="C256" s="231"/>
      <c r="D256" s="232" t="s">
        <v>153</v>
      </c>
      <c r="E256" s="233" t="s">
        <v>1</v>
      </c>
      <c r="F256" s="234" t="s">
        <v>1372</v>
      </c>
      <c r="G256" s="231"/>
      <c r="H256" s="233" t="s">
        <v>1</v>
      </c>
      <c r="I256" s="235"/>
      <c r="J256" s="231"/>
      <c r="K256" s="231"/>
      <c r="L256" s="236"/>
      <c r="M256" s="237"/>
      <c r="N256" s="238"/>
      <c r="O256" s="238"/>
      <c r="P256" s="238"/>
      <c r="Q256" s="238"/>
      <c r="R256" s="238"/>
      <c r="S256" s="238"/>
      <c r="T256" s="23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0" t="s">
        <v>153</v>
      </c>
      <c r="AU256" s="240" t="s">
        <v>151</v>
      </c>
      <c r="AV256" s="13" t="s">
        <v>83</v>
      </c>
      <c r="AW256" s="13" t="s">
        <v>31</v>
      </c>
      <c r="AX256" s="13" t="s">
        <v>75</v>
      </c>
      <c r="AY256" s="240" t="s">
        <v>142</v>
      </c>
    </row>
    <row r="257" s="13" customFormat="1">
      <c r="A257" s="13"/>
      <c r="B257" s="230"/>
      <c r="C257" s="231"/>
      <c r="D257" s="232" t="s">
        <v>153</v>
      </c>
      <c r="E257" s="233" t="s">
        <v>1</v>
      </c>
      <c r="F257" s="234" t="s">
        <v>1373</v>
      </c>
      <c r="G257" s="231"/>
      <c r="H257" s="233" t="s">
        <v>1</v>
      </c>
      <c r="I257" s="235"/>
      <c r="J257" s="231"/>
      <c r="K257" s="231"/>
      <c r="L257" s="236"/>
      <c r="M257" s="237"/>
      <c r="N257" s="238"/>
      <c r="O257" s="238"/>
      <c r="P257" s="238"/>
      <c r="Q257" s="238"/>
      <c r="R257" s="238"/>
      <c r="S257" s="238"/>
      <c r="T257" s="23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0" t="s">
        <v>153</v>
      </c>
      <c r="AU257" s="240" t="s">
        <v>151</v>
      </c>
      <c r="AV257" s="13" t="s">
        <v>83</v>
      </c>
      <c r="AW257" s="13" t="s">
        <v>31</v>
      </c>
      <c r="AX257" s="13" t="s">
        <v>75</v>
      </c>
      <c r="AY257" s="240" t="s">
        <v>142</v>
      </c>
    </row>
    <row r="258" s="14" customFormat="1">
      <c r="A258" s="14"/>
      <c r="B258" s="241"/>
      <c r="C258" s="242"/>
      <c r="D258" s="232" t="s">
        <v>153</v>
      </c>
      <c r="E258" s="243" t="s">
        <v>1</v>
      </c>
      <c r="F258" s="244" t="s">
        <v>1374</v>
      </c>
      <c r="G258" s="242"/>
      <c r="H258" s="245">
        <v>6.5</v>
      </c>
      <c r="I258" s="246"/>
      <c r="J258" s="242"/>
      <c r="K258" s="242"/>
      <c r="L258" s="247"/>
      <c r="M258" s="248"/>
      <c r="N258" s="249"/>
      <c r="O258" s="249"/>
      <c r="P258" s="249"/>
      <c r="Q258" s="249"/>
      <c r="R258" s="249"/>
      <c r="S258" s="249"/>
      <c r="T258" s="25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1" t="s">
        <v>153</v>
      </c>
      <c r="AU258" s="251" t="s">
        <v>151</v>
      </c>
      <c r="AV258" s="14" t="s">
        <v>151</v>
      </c>
      <c r="AW258" s="14" t="s">
        <v>31</v>
      </c>
      <c r="AX258" s="14" t="s">
        <v>83</v>
      </c>
      <c r="AY258" s="251" t="s">
        <v>142</v>
      </c>
    </row>
    <row r="259" s="2" customFormat="1" ht="24.15" customHeight="1">
      <c r="A259" s="38"/>
      <c r="B259" s="39"/>
      <c r="C259" s="218" t="s">
        <v>315</v>
      </c>
      <c r="D259" s="218" t="s">
        <v>145</v>
      </c>
      <c r="E259" s="219" t="s">
        <v>1375</v>
      </c>
      <c r="F259" s="220" t="s">
        <v>1376</v>
      </c>
      <c r="G259" s="221" t="s">
        <v>281</v>
      </c>
      <c r="H259" s="222">
        <v>0.029999999999999999</v>
      </c>
      <c r="I259" s="223"/>
      <c r="J259" s="222">
        <f>ROUND(I259*H259,2)</f>
        <v>0</v>
      </c>
      <c r="K259" s="220" t="s">
        <v>149</v>
      </c>
      <c r="L259" s="44"/>
      <c r="M259" s="224" t="s">
        <v>1</v>
      </c>
      <c r="N259" s="225" t="s">
        <v>41</v>
      </c>
      <c r="O259" s="91"/>
      <c r="P259" s="226">
        <f>O259*H259</f>
        <v>0</v>
      </c>
      <c r="Q259" s="226">
        <v>1.0900000000000001</v>
      </c>
      <c r="R259" s="226">
        <f>Q259*H259</f>
        <v>0.0327</v>
      </c>
      <c r="S259" s="226">
        <v>0</v>
      </c>
      <c r="T259" s="227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8" t="s">
        <v>150</v>
      </c>
      <c r="AT259" s="228" t="s">
        <v>145</v>
      </c>
      <c r="AU259" s="228" t="s">
        <v>151</v>
      </c>
      <c r="AY259" s="17" t="s">
        <v>142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17" t="s">
        <v>151</v>
      </c>
      <c r="BK259" s="229">
        <f>ROUND(I259*H259,2)</f>
        <v>0</v>
      </c>
      <c r="BL259" s="17" t="s">
        <v>150</v>
      </c>
      <c r="BM259" s="228" t="s">
        <v>1377</v>
      </c>
    </row>
    <row r="260" s="13" customFormat="1">
      <c r="A260" s="13"/>
      <c r="B260" s="230"/>
      <c r="C260" s="231"/>
      <c r="D260" s="232" t="s">
        <v>153</v>
      </c>
      <c r="E260" s="233" t="s">
        <v>1</v>
      </c>
      <c r="F260" s="234" t="s">
        <v>1378</v>
      </c>
      <c r="G260" s="231"/>
      <c r="H260" s="233" t="s">
        <v>1</v>
      </c>
      <c r="I260" s="235"/>
      <c r="J260" s="231"/>
      <c r="K260" s="231"/>
      <c r="L260" s="236"/>
      <c r="M260" s="237"/>
      <c r="N260" s="238"/>
      <c r="O260" s="238"/>
      <c r="P260" s="238"/>
      <c r="Q260" s="238"/>
      <c r="R260" s="238"/>
      <c r="S260" s="238"/>
      <c r="T260" s="23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0" t="s">
        <v>153</v>
      </c>
      <c r="AU260" s="240" t="s">
        <v>151</v>
      </c>
      <c r="AV260" s="13" t="s">
        <v>83</v>
      </c>
      <c r="AW260" s="13" t="s">
        <v>31</v>
      </c>
      <c r="AX260" s="13" t="s">
        <v>75</v>
      </c>
      <c r="AY260" s="240" t="s">
        <v>142</v>
      </c>
    </row>
    <row r="261" s="14" customFormat="1">
      <c r="A261" s="14"/>
      <c r="B261" s="241"/>
      <c r="C261" s="242"/>
      <c r="D261" s="232" t="s">
        <v>153</v>
      </c>
      <c r="E261" s="243" t="s">
        <v>1</v>
      </c>
      <c r="F261" s="244" t="s">
        <v>1379</v>
      </c>
      <c r="G261" s="242"/>
      <c r="H261" s="245">
        <v>0.029999999999999999</v>
      </c>
      <c r="I261" s="246"/>
      <c r="J261" s="242"/>
      <c r="K261" s="242"/>
      <c r="L261" s="247"/>
      <c r="M261" s="248"/>
      <c r="N261" s="249"/>
      <c r="O261" s="249"/>
      <c r="P261" s="249"/>
      <c r="Q261" s="249"/>
      <c r="R261" s="249"/>
      <c r="S261" s="249"/>
      <c r="T261" s="250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1" t="s">
        <v>153</v>
      </c>
      <c r="AU261" s="251" t="s">
        <v>151</v>
      </c>
      <c r="AV261" s="14" t="s">
        <v>151</v>
      </c>
      <c r="AW261" s="14" t="s">
        <v>31</v>
      </c>
      <c r="AX261" s="14" t="s">
        <v>83</v>
      </c>
      <c r="AY261" s="251" t="s">
        <v>142</v>
      </c>
    </row>
    <row r="262" s="2" customFormat="1" ht="16.5" customHeight="1">
      <c r="A262" s="38"/>
      <c r="B262" s="39"/>
      <c r="C262" s="218" t="s">
        <v>321</v>
      </c>
      <c r="D262" s="218" t="s">
        <v>145</v>
      </c>
      <c r="E262" s="219" t="s">
        <v>1380</v>
      </c>
      <c r="F262" s="220" t="s">
        <v>1381</v>
      </c>
      <c r="G262" s="221" t="s">
        <v>169</v>
      </c>
      <c r="H262" s="222">
        <v>0.13</v>
      </c>
      <c r="I262" s="223"/>
      <c r="J262" s="222">
        <f>ROUND(I262*H262,2)</f>
        <v>0</v>
      </c>
      <c r="K262" s="220" t="s">
        <v>149</v>
      </c>
      <c r="L262" s="44"/>
      <c r="M262" s="224" t="s">
        <v>1</v>
      </c>
      <c r="N262" s="225" t="s">
        <v>41</v>
      </c>
      <c r="O262" s="91"/>
      <c r="P262" s="226">
        <f>O262*H262</f>
        <v>0</v>
      </c>
      <c r="Q262" s="226">
        <v>1.94302</v>
      </c>
      <c r="R262" s="226">
        <f>Q262*H262</f>
        <v>0.2525926</v>
      </c>
      <c r="S262" s="226">
        <v>0</v>
      </c>
      <c r="T262" s="227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8" t="s">
        <v>150</v>
      </c>
      <c r="AT262" s="228" t="s">
        <v>145</v>
      </c>
      <c r="AU262" s="228" t="s">
        <v>151</v>
      </c>
      <c r="AY262" s="17" t="s">
        <v>142</v>
      </c>
      <c r="BE262" s="229">
        <f>IF(N262="základní",J262,0)</f>
        <v>0</v>
      </c>
      <c r="BF262" s="229">
        <f>IF(N262="snížená",J262,0)</f>
        <v>0</v>
      </c>
      <c r="BG262" s="229">
        <f>IF(N262="zákl. přenesená",J262,0)</f>
        <v>0</v>
      </c>
      <c r="BH262" s="229">
        <f>IF(N262="sníž. přenesená",J262,0)</f>
        <v>0</v>
      </c>
      <c r="BI262" s="229">
        <f>IF(N262="nulová",J262,0)</f>
        <v>0</v>
      </c>
      <c r="BJ262" s="17" t="s">
        <v>151</v>
      </c>
      <c r="BK262" s="229">
        <f>ROUND(I262*H262,2)</f>
        <v>0</v>
      </c>
      <c r="BL262" s="17" t="s">
        <v>150</v>
      </c>
      <c r="BM262" s="228" t="s">
        <v>1382</v>
      </c>
    </row>
    <row r="263" s="13" customFormat="1">
      <c r="A263" s="13"/>
      <c r="B263" s="230"/>
      <c r="C263" s="231"/>
      <c r="D263" s="232" t="s">
        <v>153</v>
      </c>
      <c r="E263" s="233" t="s">
        <v>1</v>
      </c>
      <c r="F263" s="234" t="s">
        <v>1383</v>
      </c>
      <c r="G263" s="231"/>
      <c r="H263" s="233" t="s">
        <v>1</v>
      </c>
      <c r="I263" s="235"/>
      <c r="J263" s="231"/>
      <c r="K263" s="231"/>
      <c r="L263" s="236"/>
      <c r="M263" s="237"/>
      <c r="N263" s="238"/>
      <c r="O263" s="238"/>
      <c r="P263" s="238"/>
      <c r="Q263" s="238"/>
      <c r="R263" s="238"/>
      <c r="S263" s="238"/>
      <c r="T263" s="23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0" t="s">
        <v>153</v>
      </c>
      <c r="AU263" s="240" t="s">
        <v>151</v>
      </c>
      <c r="AV263" s="13" t="s">
        <v>83</v>
      </c>
      <c r="AW263" s="13" t="s">
        <v>31</v>
      </c>
      <c r="AX263" s="13" t="s">
        <v>75</v>
      </c>
      <c r="AY263" s="240" t="s">
        <v>142</v>
      </c>
    </row>
    <row r="264" s="14" customFormat="1">
      <c r="A264" s="14"/>
      <c r="B264" s="241"/>
      <c r="C264" s="242"/>
      <c r="D264" s="232" t="s">
        <v>153</v>
      </c>
      <c r="E264" s="243" t="s">
        <v>1</v>
      </c>
      <c r="F264" s="244" t="s">
        <v>1384</v>
      </c>
      <c r="G264" s="242"/>
      <c r="H264" s="245">
        <v>0.13</v>
      </c>
      <c r="I264" s="246"/>
      <c r="J264" s="242"/>
      <c r="K264" s="242"/>
      <c r="L264" s="247"/>
      <c r="M264" s="248"/>
      <c r="N264" s="249"/>
      <c r="O264" s="249"/>
      <c r="P264" s="249"/>
      <c r="Q264" s="249"/>
      <c r="R264" s="249"/>
      <c r="S264" s="249"/>
      <c r="T264" s="250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1" t="s">
        <v>153</v>
      </c>
      <c r="AU264" s="251" t="s">
        <v>151</v>
      </c>
      <c r="AV264" s="14" t="s">
        <v>151</v>
      </c>
      <c r="AW264" s="14" t="s">
        <v>31</v>
      </c>
      <c r="AX264" s="14" t="s">
        <v>83</v>
      </c>
      <c r="AY264" s="251" t="s">
        <v>142</v>
      </c>
    </row>
    <row r="265" s="2" customFormat="1" ht="21.75" customHeight="1">
      <c r="A265" s="38"/>
      <c r="B265" s="39"/>
      <c r="C265" s="218" t="s">
        <v>326</v>
      </c>
      <c r="D265" s="218" t="s">
        <v>145</v>
      </c>
      <c r="E265" s="219" t="s">
        <v>146</v>
      </c>
      <c r="F265" s="220" t="s">
        <v>147</v>
      </c>
      <c r="G265" s="221" t="s">
        <v>148</v>
      </c>
      <c r="H265" s="222">
        <v>194</v>
      </c>
      <c r="I265" s="223"/>
      <c r="J265" s="222">
        <f>ROUND(I265*H265,2)</f>
        <v>0</v>
      </c>
      <c r="K265" s="220" t="s">
        <v>149</v>
      </c>
      <c r="L265" s="44"/>
      <c r="M265" s="224" t="s">
        <v>1</v>
      </c>
      <c r="N265" s="225" t="s">
        <v>41</v>
      </c>
      <c r="O265" s="91"/>
      <c r="P265" s="226">
        <f>O265*H265</f>
        <v>0</v>
      </c>
      <c r="Q265" s="226">
        <v>0.028570000000000002</v>
      </c>
      <c r="R265" s="226">
        <f>Q265*H265</f>
        <v>5.5425800000000001</v>
      </c>
      <c r="S265" s="226">
        <v>0</v>
      </c>
      <c r="T265" s="227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8" t="s">
        <v>150</v>
      </c>
      <c r="AT265" s="228" t="s">
        <v>145</v>
      </c>
      <c r="AU265" s="228" t="s">
        <v>151</v>
      </c>
      <c r="AY265" s="17" t="s">
        <v>142</v>
      </c>
      <c r="BE265" s="229">
        <f>IF(N265="základní",J265,0)</f>
        <v>0</v>
      </c>
      <c r="BF265" s="229">
        <f>IF(N265="snížená",J265,0)</f>
        <v>0</v>
      </c>
      <c r="BG265" s="229">
        <f>IF(N265="zákl. přenesená",J265,0)</f>
        <v>0</v>
      </c>
      <c r="BH265" s="229">
        <f>IF(N265="sníž. přenesená",J265,0)</f>
        <v>0</v>
      </c>
      <c r="BI265" s="229">
        <f>IF(N265="nulová",J265,0)</f>
        <v>0</v>
      </c>
      <c r="BJ265" s="17" t="s">
        <v>151</v>
      </c>
      <c r="BK265" s="229">
        <f>ROUND(I265*H265,2)</f>
        <v>0</v>
      </c>
      <c r="BL265" s="17" t="s">
        <v>150</v>
      </c>
      <c r="BM265" s="228" t="s">
        <v>1385</v>
      </c>
    </row>
    <row r="266" s="13" customFormat="1">
      <c r="A266" s="13"/>
      <c r="B266" s="230"/>
      <c r="C266" s="231"/>
      <c r="D266" s="232" t="s">
        <v>153</v>
      </c>
      <c r="E266" s="233" t="s">
        <v>1</v>
      </c>
      <c r="F266" s="234" t="s">
        <v>1386</v>
      </c>
      <c r="G266" s="231"/>
      <c r="H266" s="233" t="s">
        <v>1</v>
      </c>
      <c r="I266" s="235"/>
      <c r="J266" s="231"/>
      <c r="K266" s="231"/>
      <c r="L266" s="236"/>
      <c r="M266" s="237"/>
      <c r="N266" s="238"/>
      <c r="O266" s="238"/>
      <c r="P266" s="238"/>
      <c r="Q266" s="238"/>
      <c r="R266" s="238"/>
      <c r="S266" s="238"/>
      <c r="T266" s="23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0" t="s">
        <v>153</v>
      </c>
      <c r="AU266" s="240" t="s">
        <v>151</v>
      </c>
      <c r="AV266" s="13" t="s">
        <v>83</v>
      </c>
      <c r="AW266" s="13" t="s">
        <v>31</v>
      </c>
      <c r="AX266" s="13" t="s">
        <v>75</v>
      </c>
      <c r="AY266" s="240" t="s">
        <v>142</v>
      </c>
    </row>
    <row r="267" s="13" customFormat="1">
      <c r="A267" s="13"/>
      <c r="B267" s="230"/>
      <c r="C267" s="231"/>
      <c r="D267" s="232" t="s">
        <v>153</v>
      </c>
      <c r="E267" s="233" t="s">
        <v>1</v>
      </c>
      <c r="F267" s="234" t="s">
        <v>1267</v>
      </c>
      <c r="G267" s="231"/>
      <c r="H267" s="233" t="s">
        <v>1</v>
      </c>
      <c r="I267" s="235"/>
      <c r="J267" s="231"/>
      <c r="K267" s="231"/>
      <c r="L267" s="236"/>
      <c r="M267" s="237"/>
      <c r="N267" s="238"/>
      <c r="O267" s="238"/>
      <c r="P267" s="238"/>
      <c r="Q267" s="238"/>
      <c r="R267" s="238"/>
      <c r="S267" s="238"/>
      <c r="T267" s="23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0" t="s">
        <v>153</v>
      </c>
      <c r="AU267" s="240" t="s">
        <v>151</v>
      </c>
      <c r="AV267" s="13" t="s">
        <v>83</v>
      </c>
      <c r="AW267" s="13" t="s">
        <v>31</v>
      </c>
      <c r="AX267" s="13" t="s">
        <v>75</v>
      </c>
      <c r="AY267" s="240" t="s">
        <v>142</v>
      </c>
    </row>
    <row r="268" s="14" customFormat="1">
      <c r="A268" s="14"/>
      <c r="B268" s="241"/>
      <c r="C268" s="242"/>
      <c r="D268" s="232" t="s">
        <v>153</v>
      </c>
      <c r="E268" s="243" t="s">
        <v>1</v>
      </c>
      <c r="F268" s="244" t="s">
        <v>1387</v>
      </c>
      <c r="G268" s="242"/>
      <c r="H268" s="245">
        <v>55.5</v>
      </c>
      <c r="I268" s="246"/>
      <c r="J268" s="242"/>
      <c r="K268" s="242"/>
      <c r="L268" s="247"/>
      <c r="M268" s="248"/>
      <c r="N268" s="249"/>
      <c r="O268" s="249"/>
      <c r="P268" s="249"/>
      <c r="Q268" s="249"/>
      <c r="R268" s="249"/>
      <c r="S268" s="249"/>
      <c r="T268" s="250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1" t="s">
        <v>153</v>
      </c>
      <c r="AU268" s="251" t="s">
        <v>151</v>
      </c>
      <c r="AV268" s="14" t="s">
        <v>151</v>
      </c>
      <c r="AW268" s="14" t="s">
        <v>31</v>
      </c>
      <c r="AX268" s="14" t="s">
        <v>75</v>
      </c>
      <c r="AY268" s="251" t="s">
        <v>142</v>
      </c>
    </row>
    <row r="269" s="13" customFormat="1">
      <c r="A269" s="13"/>
      <c r="B269" s="230"/>
      <c r="C269" s="231"/>
      <c r="D269" s="232" t="s">
        <v>153</v>
      </c>
      <c r="E269" s="233" t="s">
        <v>1</v>
      </c>
      <c r="F269" s="234" t="s">
        <v>1269</v>
      </c>
      <c r="G269" s="231"/>
      <c r="H269" s="233" t="s">
        <v>1</v>
      </c>
      <c r="I269" s="235"/>
      <c r="J269" s="231"/>
      <c r="K269" s="231"/>
      <c r="L269" s="236"/>
      <c r="M269" s="237"/>
      <c r="N269" s="238"/>
      <c r="O269" s="238"/>
      <c r="P269" s="238"/>
      <c r="Q269" s="238"/>
      <c r="R269" s="238"/>
      <c r="S269" s="238"/>
      <c r="T269" s="23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0" t="s">
        <v>153</v>
      </c>
      <c r="AU269" s="240" t="s">
        <v>151</v>
      </c>
      <c r="AV269" s="13" t="s">
        <v>83</v>
      </c>
      <c r="AW269" s="13" t="s">
        <v>31</v>
      </c>
      <c r="AX269" s="13" t="s">
        <v>75</v>
      </c>
      <c r="AY269" s="240" t="s">
        <v>142</v>
      </c>
    </row>
    <row r="270" s="14" customFormat="1">
      <c r="A270" s="14"/>
      <c r="B270" s="241"/>
      <c r="C270" s="242"/>
      <c r="D270" s="232" t="s">
        <v>153</v>
      </c>
      <c r="E270" s="243" t="s">
        <v>1</v>
      </c>
      <c r="F270" s="244" t="s">
        <v>1388</v>
      </c>
      <c r="G270" s="242"/>
      <c r="H270" s="245">
        <v>31.5</v>
      </c>
      <c r="I270" s="246"/>
      <c r="J270" s="242"/>
      <c r="K270" s="242"/>
      <c r="L270" s="247"/>
      <c r="M270" s="248"/>
      <c r="N270" s="249"/>
      <c r="O270" s="249"/>
      <c r="P270" s="249"/>
      <c r="Q270" s="249"/>
      <c r="R270" s="249"/>
      <c r="S270" s="249"/>
      <c r="T270" s="250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1" t="s">
        <v>153</v>
      </c>
      <c r="AU270" s="251" t="s">
        <v>151</v>
      </c>
      <c r="AV270" s="14" t="s">
        <v>151</v>
      </c>
      <c r="AW270" s="14" t="s">
        <v>31</v>
      </c>
      <c r="AX270" s="14" t="s">
        <v>75</v>
      </c>
      <c r="AY270" s="251" t="s">
        <v>142</v>
      </c>
    </row>
    <row r="271" s="13" customFormat="1">
      <c r="A271" s="13"/>
      <c r="B271" s="230"/>
      <c r="C271" s="231"/>
      <c r="D271" s="232" t="s">
        <v>153</v>
      </c>
      <c r="E271" s="233" t="s">
        <v>1</v>
      </c>
      <c r="F271" s="234" t="s">
        <v>1389</v>
      </c>
      <c r="G271" s="231"/>
      <c r="H271" s="233" t="s">
        <v>1</v>
      </c>
      <c r="I271" s="235"/>
      <c r="J271" s="231"/>
      <c r="K271" s="231"/>
      <c r="L271" s="236"/>
      <c r="M271" s="237"/>
      <c r="N271" s="238"/>
      <c r="O271" s="238"/>
      <c r="P271" s="238"/>
      <c r="Q271" s="238"/>
      <c r="R271" s="238"/>
      <c r="S271" s="238"/>
      <c r="T271" s="23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0" t="s">
        <v>153</v>
      </c>
      <c r="AU271" s="240" t="s">
        <v>151</v>
      </c>
      <c r="AV271" s="13" t="s">
        <v>83</v>
      </c>
      <c r="AW271" s="13" t="s">
        <v>31</v>
      </c>
      <c r="AX271" s="13" t="s">
        <v>75</v>
      </c>
      <c r="AY271" s="240" t="s">
        <v>142</v>
      </c>
    </row>
    <row r="272" s="14" customFormat="1">
      <c r="A272" s="14"/>
      <c r="B272" s="241"/>
      <c r="C272" s="242"/>
      <c r="D272" s="232" t="s">
        <v>153</v>
      </c>
      <c r="E272" s="243" t="s">
        <v>1</v>
      </c>
      <c r="F272" s="244" t="s">
        <v>1390</v>
      </c>
      <c r="G272" s="242"/>
      <c r="H272" s="245">
        <v>23.800000000000001</v>
      </c>
      <c r="I272" s="246"/>
      <c r="J272" s="242"/>
      <c r="K272" s="242"/>
      <c r="L272" s="247"/>
      <c r="M272" s="248"/>
      <c r="N272" s="249"/>
      <c r="O272" s="249"/>
      <c r="P272" s="249"/>
      <c r="Q272" s="249"/>
      <c r="R272" s="249"/>
      <c r="S272" s="249"/>
      <c r="T272" s="250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1" t="s">
        <v>153</v>
      </c>
      <c r="AU272" s="251" t="s">
        <v>151</v>
      </c>
      <c r="AV272" s="14" t="s">
        <v>151</v>
      </c>
      <c r="AW272" s="14" t="s">
        <v>31</v>
      </c>
      <c r="AX272" s="14" t="s">
        <v>75</v>
      </c>
      <c r="AY272" s="251" t="s">
        <v>142</v>
      </c>
    </row>
    <row r="273" s="14" customFormat="1">
      <c r="A273" s="14"/>
      <c r="B273" s="241"/>
      <c r="C273" s="242"/>
      <c r="D273" s="232" t="s">
        <v>153</v>
      </c>
      <c r="E273" s="243" t="s">
        <v>1</v>
      </c>
      <c r="F273" s="244" t="s">
        <v>1391</v>
      </c>
      <c r="G273" s="242"/>
      <c r="H273" s="245">
        <v>20.5</v>
      </c>
      <c r="I273" s="246"/>
      <c r="J273" s="242"/>
      <c r="K273" s="242"/>
      <c r="L273" s="247"/>
      <c r="M273" s="248"/>
      <c r="N273" s="249"/>
      <c r="O273" s="249"/>
      <c r="P273" s="249"/>
      <c r="Q273" s="249"/>
      <c r="R273" s="249"/>
      <c r="S273" s="249"/>
      <c r="T273" s="250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1" t="s">
        <v>153</v>
      </c>
      <c r="AU273" s="251" t="s">
        <v>151</v>
      </c>
      <c r="AV273" s="14" t="s">
        <v>151</v>
      </c>
      <c r="AW273" s="14" t="s">
        <v>31</v>
      </c>
      <c r="AX273" s="14" t="s">
        <v>75</v>
      </c>
      <c r="AY273" s="251" t="s">
        <v>142</v>
      </c>
    </row>
    <row r="274" s="14" customFormat="1">
      <c r="A274" s="14"/>
      <c r="B274" s="241"/>
      <c r="C274" s="242"/>
      <c r="D274" s="232" t="s">
        <v>153</v>
      </c>
      <c r="E274" s="243" t="s">
        <v>1</v>
      </c>
      <c r="F274" s="244" t="s">
        <v>1392</v>
      </c>
      <c r="G274" s="242"/>
      <c r="H274" s="245">
        <v>10.699999999999999</v>
      </c>
      <c r="I274" s="246"/>
      <c r="J274" s="242"/>
      <c r="K274" s="242"/>
      <c r="L274" s="247"/>
      <c r="M274" s="248"/>
      <c r="N274" s="249"/>
      <c r="O274" s="249"/>
      <c r="P274" s="249"/>
      <c r="Q274" s="249"/>
      <c r="R274" s="249"/>
      <c r="S274" s="249"/>
      <c r="T274" s="250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1" t="s">
        <v>153</v>
      </c>
      <c r="AU274" s="251" t="s">
        <v>151</v>
      </c>
      <c r="AV274" s="14" t="s">
        <v>151</v>
      </c>
      <c r="AW274" s="14" t="s">
        <v>31</v>
      </c>
      <c r="AX274" s="14" t="s">
        <v>75</v>
      </c>
      <c r="AY274" s="251" t="s">
        <v>142</v>
      </c>
    </row>
    <row r="275" s="13" customFormat="1">
      <c r="A275" s="13"/>
      <c r="B275" s="230"/>
      <c r="C275" s="231"/>
      <c r="D275" s="232" t="s">
        <v>153</v>
      </c>
      <c r="E275" s="233" t="s">
        <v>1</v>
      </c>
      <c r="F275" s="234" t="s">
        <v>1393</v>
      </c>
      <c r="G275" s="231"/>
      <c r="H275" s="233" t="s">
        <v>1</v>
      </c>
      <c r="I275" s="235"/>
      <c r="J275" s="231"/>
      <c r="K275" s="231"/>
      <c r="L275" s="236"/>
      <c r="M275" s="237"/>
      <c r="N275" s="238"/>
      <c r="O275" s="238"/>
      <c r="P275" s="238"/>
      <c r="Q275" s="238"/>
      <c r="R275" s="238"/>
      <c r="S275" s="238"/>
      <c r="T275" s="23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0" t="s">
        <v>153</v>
      </c>
      <c r="AU275" s="240" t="s">
        <v>151</v>
      </c>
      <c r="AV275" s="13" t="s">
        <v>83</v>
      </c>
      <c r="AW275" s="13" t="s">
        <v>31</v>
      </c>
      <c r="AX275" s="13" t="s">
        <v>75</v>
      </c>
      <c r="AY275" s="240" t="s">
        <v>142</v>
      </c>
    </row>
    <row r="276" s="14" customFormat="1">
      <c r="A276" s="14"/>
      <c r="B276" s="241"/>
      <c r="C276" s="242"/>
      <c r="D276" s="232" t="s">
        <v>153</v>
      </c>
      <c r="E276" s="243" t="s">
        <v>1</v>
      </c>
      <c r="F276" s="244" t="s">
        <v>1394</v>
      </c>
      <c r="G276" s="242"/>
      <c r="H276" s="245">
        <v>34</v>
      </c>
      <c r="I276" s="246"/>
      <c r="J276" s="242"/>
      <c r="K276" s="242"/>
      <c r="L276" s="247"/>
      <c r="M276" s="248"/>
      <c r="N276" s="249"/>
      <c r="O276" s="249"/>
      <c r="P276" s="249"/>
      <c r="Q276" s="249"/>
      <c r="R276" s="249"/>
      <c r="S276" s="249"/>
      <c r="T276" s="250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1" t="s">
        <v>153</v>
      </c>
      <c r="AU276" s="251" t="s">
        <v>151</v>
      </c>
      <c r="AV276" s="14" t="s">
        <v>151</v>
      </c>
      <c r="AW276" s="14" t="s">
        <v>31</v>
      </c>
      <c r="AX276" s="14" t="s">
        <v>75</v>
      </c>
      <c r="AY276" s="251" t="s">
        <v>142</v>
      </c>
    </row>
    <row r="277" s="14" customFormat="1">
      <c r="A277" s="14"/>
      <c r="B277" s="241"/>
      <c r="C277" s="242"/>
      <c r="D277" s="232" t="s">
        <v>153</v>
      </c>
      <c r="E277" s="243" t="s">
        <v>1</v>
      </c>
      <c r="F277" s="244" t="s">
        <v>270</v>
      </c>
      <c r="G277" s="242"/>
      <c r="H277" s="245">
        <v>18</v>
      </c>
      <c r="I277" s="246"/>
      <c r="J277" s="242"/>
      <c r="K277" s="242"/>
      <c r="L277" s="247"/>
      <c r="M277" s="248"/>
      <c r="N277" s="249"/>
      <c r="O277" s="249"/>
      <c r="P277" s="249"/>
      <c r="Q277" s="249"/>
      <c r="R277" s="249"/>
      <c r="S277" s="249"/>
      <c r="T277" s="250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1" t="s">
        <v>153</v>
      </c>
      <c r="AU277" s="251" t="s">
        <v>151</v>
      </c>
      <c r="AV277" s="14" t="s">
        <v>151</v>
      </c>
      <c r="AW277" s="14" t="s">
        <v>31</v>
      </c>
      <c r="AX277" s="14" t="s">
        <v>75</v>
      </c>
      <c r="AY277" s="251" t="s">
        <v>142</v>
      </c>
    </row>
    <row r="278" s="15" customFormat="1">
      <c r="A278" s="15"/>
      <c r="B278" s="252"/>
      <c r="C278" s="253"/>
      <c r="D278" s="232" t="s">
        <v>153</v>
      </c>
      <c r="E278" s="254" t="s">
        <v>1</v>
      </c>
      <c r="F278" s="255" t="s">
        <v>166</v>
      </c>
      <c r="G278" s="253"/>
      <c r="H278" s="256">
        <v>194</v>
      </c>
      <c r="I278" s="257"/>
      <c r="J278" s="253"/>
      <c r="K278" s="253"/>
      <c r="L278" s="258"/>
      <c r="M278" s="259"/>
      <c r="N278" s="260"/>
      <c r="O278" s="260"/>
      <c r="P278" s="260"/>
      <c r="Q278" s="260"/>
      <c r="R278" s="260"/>
      <c r="S278" s="260"/>
      <c r="T278" s="261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2" t="s">
        <v>153</v>
      </c>
      <c r="AU278" s="262" t="s">
        <v>151</v>
      </c>
      <c r="AV278" s="15" t="s">
        <v>150</v>
      </c>
      <c r="AW278" s="15" t="s">
        <v>31</v>
      </c>
      <c r="AX278" s="15" t="s">
        <v>83</v>
      </c>
      <c r="AY278" s="262" t="s">
        <v>142</v>
      </c>
    </row>
    <row r="279" s="12" customFormat="1" ht="22.8" customHeight="1">
      <c r="A279" s="12"/>
      <c r="B279" s="202"/>
      <c r="C279" s="203"/>
      <c r="D279" s="204" t="s">
        <v>74</v>
      </c>
      <c r="E279" s="216" t="s">
        <v>289</v>
      </c>
      <c r="F279" s="216" t="s">
        <v>1395</v>
      </c>
      <c r="G279" s="203"/>
      <c r="H279" s="203"/>
      <c r="I279" s="206"/>
      <c r="J279" s="217">
        <f>BK279</f>
        <v>0</v>
      </c>
      <c r="K279" s="203"/>
      <c r="L279" s="208"/>
      <c r="M279" s="209"/>
      <c r="N279" s="210"/>
      <c r="O279" s="210"/>
      <c r="P279" s="211">
        <f>SUM(P280:P283)</f>
        <v>0</v>
      </c>
      <c r="Q279" s="210"/>
      <c r="R279" s="211">
        <f>SUM(R280:R283)</f>
        <v>0</v>
      </c>
      <c r="S279" s="210"/>
      <c r="T279" s="212">
        <f>SUM(T280:T283)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13" t="s">
        <v>83</v>
      </c>
      <c r="AT279" s="214" t="s">
        <v>74</v>
      </c>
      <c r="AU279" s="214" t="s">
        <v>83</v>
      </c>
      <c r="AY279" s="213" t="s">
        <v>142</v>
      </c>
      <c r="BK279" s="215">
        <f>SUM(BK280:BK283)</f>
        <v>0</v>
      </c>
    </row>
    <row r="280" s="2" customFormat="1" ht="24.15" customHeight="1">
      <c r="A280" s="38"/>
      <c r="B280" s="39"/>
      <c r="C280" s="218" t="s">
        <v>332</v>
      </c>
      <c r="D280" s="218" t="s">
        <v>145</v>
      </c>
      <c r="E280" s="219" t="s">
        <v>1396</v>
      </c>
      <c r="F280" s="220" t="s">
        <v>1397</v>
      </c>
      <c r="G280" s="221" t="s">
        <v>494</v>
      </c>
      <c r="H280" s="222">
        <v>1</v>
      </c>
      <c r="I280" s="223"/>
      <c r="J280" s="222">
        <f>ROUND(I280*H280,2)</f>
        <v>0</v>
      </c>
      <c r="K280" s="220" t="s">
        <v>1</v>
      </c>
      <c r="L280" s="44"/>
      <c r="M280" s="224" t="s">
        <v>1</v>
      </c>
      <c r="N280" s="225" t="s">
        <v>41</v>
      </c>
      <c r="O280" s="91"/>
      <c r="P280" s="226">
        <f>O280*H280</f>
        <v>0</v>
      </c>
      <c r="Q280" s="226">
        <v>0</v>
      </c>
      <c r="R280" s="226">
        <f>Q280*H280</f>
        <v>0</v>
      </c>
      <c r="S280" s="226">
        <v>0</v>
      </c>
      <c r="T280" s="227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8" t="s">
        <v>150</v>
      </c>
      <c r="AT280" s="228" t="s">
        <v>145</v>
      </c>
      <c r="AU280" s="228" t="s">
        <v>151</v>
      </c>
      <c r="AY280" s="17" t="s">
        <v>142</v>
      </c>
      <c r="BE280" s="229">
        <f>IF(N280="základní",J280,0)</f>
        <v>0</v>
      </c>
      <c r="BF280" s="229">
        <f>IF(N280="snížená",J280,0)</f>
        <v>0</v>
      </c>
      <c r="BG280" s="229">
        <f>IF(N280="zákl. přenesená",J280,0)</f>
        <v>0</v>
      </c>
      <c r="BH280" s="229">
        <f>IF(N280="sníž. přenesená",J280,0)</f>
        <v>0</v>
      </c>
      <c r="BI280" s="229">
        <f>IF(N280="nulová",J280,0)</f>
        <v>0</v>
      </c>
      <c r="BJ280" s="17" t="s">
        <v>151</v>
      </c>
      <c r="BK280" s="229">
        <f>ROUND(I280*H280,2)</f>
        <v>0</v>
      </c>
      <c r="BL280" s="17" t="s">
        <v>150</v>
      </c>
      <c r="BM280" s="228" t="s">
        <v>1398</v>
      </c>
    </row>
    <row r="281" s="2" customFormat="1">
      <c r="A281" s="38"/>
      <c r="B281" s="39"/>
      <c r="C281" s="40"/>
      <c r="D281" s="232" t="s">
        <v>200</v>
      </c>
      <c r="E281" s="40"/>
      <c r="F281" s="263" t="s">
        <v>1399</v>
      </c>
      <c r="G281" s="40"/>
      <c r="H281" s="40"/>
      <c r="I281" s="264"/>
      <c r="J281" s="40"/>
      <c r="K281" s="40"/>
      <c r="L281" s="44"/>
      <c r="M281" s="265"/>
      <c r="N281" s="266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200</v>
      </c>
      <c r="AU281" s="17" t="s">
        <v>151</v>
      </c>
    </row>
    <row r="282" s="2" customFormat="1" ht="24.15" customHeight="1">
      <c r="A282" s="38"/>
      <c r="B282" s="39"/>
      <c r="C282" s="218" t="s">
        <v>340</v>
      </c>
      <c r="D282" s="218" t="s">
        <v>145</v>
      </c>
      <c r="E282" s="219" t="s">
        <v>1400</v>
      </c>
      <c r="F282" s="220" t="s">
        <v>1401</v>
      </c>
      <c r="G282" s="221" t="s">
        <v>494</v>
      </c>
      <c r="H282" s="222">
        <v>1</v>
      </c>
      <c r="I282" s="223"/>
      <c r="J282" s="222">
        <f>ROUND(I282*H282,2)</f>
        <v>0</v>
      </c>
      <c r="K282" s="220" t="s">
        <v>1</v>
      </c>
      <c r="L282" s="44"/>
      <c r="M282" s="224" t="s">
        <v>1</v>
      </c>
      <c r="N282" s="225" t="s">
        <v>41</v>
      </c>
      <c r="O282" s="91"/>
      <c r="P282" s="226">
        <f>O282*H282</f>
        <v>0</v>
      </c>
      <c r="Q282" s="226">
        <v>0</v>
      </c>
      <c r="R282" s="226">
        <f>Q282*H282</f>
        <v>0</v>
      </c>
      <c r="S282" s="226">
        <v>0</v>
      </c>
      <c r="T282" s="227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8" t="s">
        <v>150</v>
      </c>
      <c r="AT282" s="228" t="s">
        <v>145</v>
      </c>
      <c r="AU282" s="228" t="s">
        <v>151</v>
      </c>
      <c r="AY282" s="17" t="s">
        <v>142</v>
      </c>
      <c r="BE282" s="229">
        <f>IF(N282="základní",J282,0)</f>
        <v>0</v>
      </c>
      <c r="BF282" s="229">
        <f>IF(N282="snížená",J282,0)</f>
        <v>0</v>
      </c>
      <c r="BG282" s="229">
        <f>IF(N282="zákl. přenesená",J282,0)</f>
        <v>0</v>
      </c>
      <c r="BH282" s="229">
        <f>IF(N282="sníž. přenesená",J282,0)</f>
        <v>0</v>
      </c>
      <c r="BI282" s="229">
        <f>IF(N282="nulová",J282,0)</f>
        <v>0</v>
      </c>
      <c r="BJ282" s="17" t="s">
        <v>151</v>
      </c>
      <c r="BK282" s="229">
        <f>ROUND(I282*H282,2)</f>
        <v>0</v>
      </c>
      <c r="BL282" s="17" t="s">
        <v>150</v>
      </c>
      <c r="BM282" s="228" t="s">
        <v>1402</v>
      </c>
    </row>
    <row r="283" s="2" customFormat="1">
      <c r="A283" s="38"/>
      <c r="B283" s="39"/>
      <c r="C283" s="40"/>
      <c r="D283" s="232" t="s">
        <v>200</v>
      </c>
      <c r="E283" s="40"/>
      <c r="F283" s="263" t="s">
        <v>1403</v>
      </c>
      <c r="G283" s="40"/>
      <c r="H283" s="40"/>
      <c r="I283" s="264"/>
      <c r="J283" s="40"/>
      <c r="K283" s="40"/>
      <c r="L283" s="44"/>
      <c r="M283" s="265"/>
      <c r="N283" s="266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200</v>
      </c>
      <c r="AU283" s="17" t="s">
        <v>151</v>
      </c>
    </row>
    <row r="284" s="12" customFormat="1" ht="22.8" customHeight="1">
      <c r="A284" s="12"/>
      <c r="B284" s="202"/>
      <c r="C284" s="203"/>
      <c r="D284" s="204" t="s">
        <v>74</v>
      </c>
      <c r="E284" s="216" t="s">
        <v>186</v>
      </c>
      <c r="F284" s="216" t="s">
        <v>1404</v>
      </c>
      <c r="G284" s="203"/>
      <c r="H284" s="203"/>
      <c r="I284" s="206"/>
      <c r="J284" s="217">
        <f>BK284</f>
        <v>0</v>
      </c>
      <c r="K284" s="203"/>
      <c r="L284" s="208"/>
      <c r="M284" s="209"/>
      <c r="N284" s="210"/>
      <c r="O284" s="210"/>
      <c r="P284" s="211">
        <f>SUM(P285:P307)</f>
        <v>0</v>
      </c>
      <c r="Q284" s="210"/>
      <c r="R284" s="211">
        <f>SUM(R285:R307)</f>
        <v>24.6297</v>
      </c>
      <c r="S284" s="210"/>
      <c r="T284" s="212">
        <f>SUM(T285:T307)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13" t="s">
        <v>83</v>
      </c>
      <c r="AT284" s="214" t="s">
        <v>74</v>
      </c>
      <c r="AU284" s="214" t="s">
        <v>83</v>
      </c>
      <c r="AY284" s="213" t="s">
        <v>142</v>
      </c>
      <c r="BK284" s="215">
        <f>SUM(BK285:BK307)</f>
        <v>0</v>
      </c>
    </row>
    <row r="285" s="2" customFormat="1" ht="24.15" customHeight="1">
      <c r="A285" s="38"/>
      <c r="B285" s="39"/>
      <c r="C285" s="218" t="s">
        <v>306</v>
      </c>
      <c r="D285" s="218" t="s">
        <v>145</v>
      </c>
      <c r="E285" s="219" t="s">
        <v>1405</v>
      </c>
      <c r="F285" s="220" t="s">
        <v>1406</v>
      </c>
      <c r="G285" s="221" t="s">
        <v>148</v>
      </c>
      <c r="H285" s="222">
        <v>124</v>
      </c>
      <c r="I285" s="223"/>
      <c r="J285" s="222">
        <f>ROUND(I285*H285,2)</f>
        <v>0</v>
      </c>
      <c r="K285" s="220" t="s">
        <v>149</v>
      </c>
      <c r="L285" s="44"/>
      <c r="M285" s="224" t="s">
        <v>1</v>
      </c>
      <c r="N285" s="225" t="s">
        <v>41</v>
      </c>
      <c r="O285" s="91"/>
      <c r="P285" s="226">
        <f>O285*H285</f>
        <v>0</v>
      </c>
      <c r="Q285" s="226">
        <v>0</v>
      </c>
      <c r="R285" s="226">
        <f>Q285*H285</f>
        <v>0</v>
      </c>
      <c r="S285" s="226">
        <v>0</v>
      </c>
      <c r="T285" s="227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8" t="s">
        <v>150</v>
      </c>
      <c r="AT285" s="228" t="s">
        <v>145</v>
      </c>
      <c r="AU285" s="228" t="s">
        <v>151</v>
      </c>
      <c r="AY285" s="17" t="s">
        <v>142</v>
      </c>
      <c r="BE285" s="229">
        <f>IF(N285="základní",J285,0)</f>
        <v>0</v>
      </c>
      <c r="BF285" s="229">
        <f>IF(N285="snížená",J285,0)</f>
        <v>0</v>
      </c>
      <c r="BG285" s="229">
        <f>IF(N285="zákl. přenesená",J285,0)</f>
        <v>0</v>
      </c>
      <c r="BH285" s="229">
        <f>IF(N285="sníž. přenesená",J285,0)</f>
        <v>0</v>
      </c>
      <c r="BI285" s="229">
        <f>IF(N285="nulová",J285,0)</f>
        <v>0</v>
      </c>
      <c r="BJ285" s="17" t="s">
        <v>151</v>
      </c>
      <c r="BK285" s="229">
        <f>ROUND(I285*H285,2)</f>
        <v>0</v>
      </c>
      <c r="BL285" s="17" t="s">
        <v>150</v>
      </c>
      <c r="BM285" s="228" t="s">
        <v>1407</v>
      </c>
    </row>
    <row r="286" s="13" customFormat="1">
      <c r="A286" s="13"/>
      <c r="B286" s="230"/>
      <c r="C286" s="231"/>
      <c r="D286" s="232" t="s">
        <v>153</v>
      </c>
      <c r="E286" s="233" t="s">
        <v>1</v>
      </c>
      <c r="F286" s="234" t="s">
        <v>1320</v>
      </c>
      <c r="G286" s="231"/>
      <c r="H286" s="233" t="s">
        <v>1</v>
      </c>
      <c r="I286" s="235"/>
      <c r="J286" s="231"/>
      <c r="K286" s="231"/>
      <c r="L286" s="236"/>
      <c r="M286" s="237"/>
      <c r="N286" s="238"/>
      <c r="O286" s="238"/>
      <c r="P286" s="238"/>
      <c r="Q286" s="238"/>
      <c r="R286" s="238"/>
      <c r="S286" s="238"/>
      <c r="T286" s="23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0" t="s">
        <v>153</v>
      </c>
      <c r="AU286" s="240" t="s">
        <v>151</v>
      </c>
      <c r="AV286" s="13" t="s">
        <v>83</v>
      </c>
      <c r="AW286" s="13" t="s">
        <v>31</v>
      </c>
      <c r="AX286" s="13" t="s">
        <v>75</v>
      </c>
      <c r="AY286" s="240" t="s">
        <v>142</v>
      </c>
    </row>
    <row r="287" s="13" customFormat="1">
      <c r="A287" s="13"/>
      <c r="B287" s="230"/>
      <c r="C287" s="231"/>
      <c r="D287" s="232" t="s">
        <v>153</v>
      </c>
      <c r="E287" s="233" t="s">
        <v>1</v>
      </c>
      <c r="F287" s="234" t="s">
        <v>1408</v>
      </c>
      <c r="G287" s="231"/>
      <c r="H287" s="233" t="s">
        <v>1</v>
      </c>
      <c r="I287" s="235"/>
      <c r="J287" s="231"/>
      <c r="K287" s="231"/>
      <c r="L287" s="236"/>
      <c r="M287" s="237"/>
      <c r="N287" s="238"/>
      <c r="O287" s="238"/>
      <c r="P287" s="238"/>
      <c r="Q287" s="238"/>
      <c r="R287" s="238"/>
      <c r="S287" s="238"/>
      <c r="T287" s="23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0" t="s">
        <v>153</v>
      </c>
      <c r="AU287" s="240" t="s">
        <v>151</v>
      </c>
      <c r="AV287" s="13" t="s">
        <v>83</v>
      </c>
      <c r="AW287" s="13" t="s">
        <v>31</v>
      </c>
      <c r="AX287" s="13" t="s">
        <v>75</v>
      </c>
      <c r="AY287" s="240" t="s">
        <v>142</v>
      </c>
    </row>
    <row r="288" s="14" customFormat="1">
      <c r="A288" s="14"/>
      <c r="B288" s="241"/>
      <c r="C288" s="242"/>
      <c r="D288" s="232" t="s">
        <v>153</v>
      </c>
      <c r="E288" s="243" t="s">
        <v>1</v>
      </c>
      <c r="F288" s="244" t="s">
        <v>1409</v>
      </c>
      <c r="G288" s="242"/>
      <c r="H288" s="245">
        <v>74</v>
      </c>
      <c r="I288" s="246"/>
      <c r="J288" s="242"/>
      <c r="K288" s="242"/>
      <c r="L288" s="247"/>
      <c r="M288" s="248"/>
      <c r="N288" s="249"/>
      <c r="O288" s="249"/>
      <c r="P288" s="249"/>
      <c r="Q288" s="249"/>
      <c r="R288" s="249"/>
      <c r="S288" s="249"/>
      <c r="T288" s="250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1" t="s">
        <v>153</v>
      </c>
      <c r="AU288" s="251" t="s">
        <v>151</v>
      </c>
      <c r="AV288" s="14" t="s">
        <v>151</v>
      </c>
      <c r="AW288" s="14" t="s">
        <v>31</v>
      </c>
      <c r="AX288" s="14" t="s">
        <v>75</v>
      </c>
      <c r="AY288" s="251" t="s">
        <v>142</v>
      </c>
    </row>
    <row r="289" s="13" customFormat="1">
      <c r="A289" s="13"/>
      <c r="B289" s="230"/>
      <c r="C289" s="231"/>
      <c r="D289" s="232" t="s">
        <v>153</v>
      </c>
      <c r="E289" s="233" t="s">
        <v>1</v>
      </c>
      <c r="F289" s="234" t="s">
        <v>1410</v>
      </c>
      <c r="G289" s="231"/>
      <c r="H289" s="233" t="s">
        <v>1</v>
      </c>
      <c r="I289" s="235"/>
      <c r="J289" s="231"/>
      <c r="K289" s="231"/>
      <c r="L289" s="236"/>
      <c r="M289" s="237"/>
      <c r="N289" s="238"/>
      <c r="O289" s="238"/>
      <c r="P289" s="238"/>
      <c r="Q289" s="238"/>
      <c r="R289" s="238"/>
      <c r="S289" s="238"/>
      <c r="T289" s="23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0" t="s">
        <v>153</v>
      </c>
      <c r="AU289" s="240" t="s">
        <v>151</v>
      </c>
      <c r="AV289" s="13" t="s">
        <v>83</v>
      </c>
      <c r="AW289" s="13" t="s">
        <v>31</v>
      </c>
      <c r="AX289" s="13" t="s">
        <v>75</v>
      </c>
      <c r="AY289" s="240" t="s">
        <v>142</v>
      </c>
    </row>
    <row r="290" s="13" customFormat="1">
      <c r="A290" s="13"/>
      <c r="B290" s="230"/>
      <c r="C290" s="231"/>
      <c r="D290" s="232" t="s">
        <v>153</v>
      </c>
      <c r="E290" s="233" t="s">
        <v>1</v>
      </c>
      <c r="F290" s="234" t="s">
        <v>1411</v>
      </c>
      <c r="G290" s="231"/>
      <c r="H290" s="233" t="s">
        <v>1</v>
      </c>
      <c r="I290" s="235"/>
      <c r="J290" s="231"/>
      <c r="K290" s="231"/>
      <c r="L290" s="236"/>
      <c r="M290" s="237"/>
      <c r="N290" s="238"/>
      <c r="O290" s="238"/>
      <c r="P290" s="238"/>
      <c r="Q290" s="238"/>
      <c r="R290" s="238"/>
      <c r="S290" s="238"/>
      <c r="T290" s="23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0" t="s">
        <v>153</v>
      </c>
      <c r="AU290" s="240" t="s">
        <v>151</v>
      </c>
      <c r="AV290" s="13" t="s">
        <v>83</v>
      </c>
      <c r="AW290" s="13" t="s">
        <v>31</v>
      </c>
      <c r="AX290" s="13" t="s">
        <v>75</v>
      </c>
      <c r="AY290" s="240" t="s">
        <v>142</v>
      </c>
    </row>
    <row r="291" s="14" customFormat="1">
      <c r="A291" s="14"/>
      <c r="B291" s="241"/>
      <c r="C291" s="242"/>
      <c r="D291" s="232" t="s">
        <v>153</v>
      </c>
      <c r="E291" s="243" t="s">
        <v>1</v>
      </c>
      <c r="F291" s="244" t="s">
        <v>468</v>
      </c>
      <c r="G291" s="242"/>
      <c r="H291" s="245">
        <v>50</v>
      </c>
      <c r="I291" s="246"/>
      <c r="J291" s="242"/>
      <c r="K291" s="242"/>
      <c r="L291" s="247"/>
      <c r="M291" s="248"/>
      <c r="N291" s="249"/>
      <c r="O291" s="249"/>
      <c r="P291" s="249"/>
      <c r="Q291" s="249"/>
      <c r="R291" s="249"/>
      <c r="S291" s="249"/>
      <c r="T291" s="25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1" t="s">
        <v>153</v>
      </c>
      <c r="AU291" s="251" t="s">
        <v>151</v>
      </c>
      <c r="AV291" s="14" t="s">
        <v>151</v>
      </c>
      <c r="AW291" s="14" t="s">
        <v>31</v>
      </c>
      <c r="AX291" s="14" t="s">
        <v>75</v>
      </c>
      <c r="AY291" s="251" t="s">
        <v>142</v>
      </c>
    </row>
    <row r="292" s="15" customFormat="1">
      <c r="A292" s="15"/>
      <c r="B292" s="252"/>
      <c r="C292" s="253"/>
      <c r="D292" s="232" t="s">
        <v>153</v>
      </c>
      <c r="E292" s="254" t="s">
        <v>1</v>
      </c>
      <c r="F292" s="255" t="s">
        <v>166</v>
      </c>
      <c r="G292" s="253"/>
      <c r="H292" s="256">
        <v>124</v>
      </c>
      <c r="I292" s="257"/>
      <c r="J292" s="253"/>
      <c r="K292" s="253"/>
      <c r="L292" s="258"/>
      <c r="M292" s="259"/>
      <c r="N292" s="260"/>
      <c r="O292" s="260"/>
      <c r="P292" s="260"/>
      <c r="Q292" s="260"/>
      <c r="R292" s="260"/>
      <c r="S292" s="260"/>
      <c r="T292" s="261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62" t="s">
        <v>153</v>
      </c>
      <c r="AU292" s="262" t="s">
        <v>151</v>
      </c>
      <c r="AV292" s="15" t="s">
        <v>150</v>
      </c>
      <c r="AW292" s="15" t="s">
        <v>31</v>
      </c>
      <c r="AX292" s="15" t="s">
        <v>83</v>
      </c>
      <c r="AY292" s="262" t="s">
        <v>142</v>
      </c>
    </row>
    <row r="293" s="2" customFormat="1" ht="24.15" customHeight="1">
      <c r="A293" s="38"/>
      <c r="B293" s="39"/>
      <c r="C293" s="218" t="s">
        <v>354</v>
      </c>
      <c r="D293" s="218" t="s">
        <v>145</v>
      </c>
      <c r="E293" s="219" t="s">
        <v>1412</v>
      </c>
      <c r="F293" s="220" t="s">
        <v>1413</v>
      </c>
      <c r="G293" s="221" t="s">
        <v>148</v>
      </c>
      <c r="H293" s="222">
        <v>105</v>
      </c>
      <c r="I293" s="223"/>
      <c r="J293" s="222">
        <f>ROUND(I293*H293,2)</f>
        <v>0</v>
      </c>
      <c r="K293" s="220" t="s">
        <v>149</v>
      </c>
      <c r="L293" s="44"/>
      <c r="M293" s="224" t="s">
        <v>1</v>
      </c>
      <c r="N293" s="225" t="s">
        <v>41</v>
      </c>
      <c r="O293" s="91"/>
      <c r="P293" s="226">
        <f>O293*H293</f>
        <v>0</v>
      </c>
      <c r="Q293" s="226">
        <v>0.11303000000000001</v>
      </c>
      <c r="R293" s="226">
        <f>Q293*H293</f>
        <v>11.86815</v>
      </c>
      <c r="S293" s="226">
        <v>0</v>
      </c>
      <c r="T293" s="227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8" t="s">
        <v>150</v>
      </c>
      <c r="AT293" s="228" t="s">
        <v>145</v>
      </c>
      <c r="AU293" s="228" t="s">
        <v>151</v>
      </c>
      <c r="AY293" s="17" t="s">
        <v>142</v>
      </c>
      <c r="BE293" s="229">
        <f>IF(N293="základní",J293,0)</f>
        <v>0</v>
      </c>
      <c r="BF293" s="229">
        <f>IF(N293="snížená",J293,0)</f>
        <v>0</v>
      </c>
      <c r="BG293" s="229">
        <f>IF(N293="zákl. přenesená",J293,0)</f>
        <v>0</v>
      </c>
      <c r="BH293" s="229">
        <f>IF(N293="sníž. přenesená",J293,0)</f>
        <v>0</v>
      </c>
      <c r="BI293" s="229">
        <f>IF(N293="nulová",J293,0)</f>
        <v>0</v>
      </c>
      <c r="BJ293" s="17" t="s">
        <v>151</v>
      </c>
      <c r="BK293" s="229">
        <f>ROUND(I293*H293,2)</f>
        <v>0</v>
      </c>
      <c r="BL293" s="17" t="s">
        <v>150</v>
      </c>
      <c r="BM293" s="228" t="s">
        <v>1414</v>
      </c>
    </row>
    <row r="294" s="13" customFormat="1">
      <c r="A294" s="13"/>
      <c r="B294" s="230"/>
      <c r="C294" s="231"/>
      <c r="D294" s="232" t="s">
        <v>153</v>
      </c>
      <c r="E294" s="233" t="s">
        <v>1</v>
      </c>
      <c r="F294" s="234" t="s">
        <v>1415</v>
      </c>
      <c r="G294" s="231"/>
      <c r="H294" s="233" t="s">
        <v>1</v>
      </c>
      <c r="I294" s="235"/>
      <c r="J294" s="231"/>
      <c r="K294" s="231"/>
      <c r="L294" s="236"/>
      <c r="M294" s="237"/>
      <c r="N294" s="238"/>
      <c r="O294" s="238"/>
      <c r="P294" s="238"/>
      <c r="Q294" s="238"/>
      <c r="R294" s="238"/>
      <c r="S294" s="238"/>
      <c r="T294" s="23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0" t="s">
        <v>153</v>
      </c>
      <c r="AU294" s="240" t="s">
        <v>151</v>
      </c>
      <c r="AV294" s="13" t="s">
        <v>83</v>
      </c>
      <c r="AW294" s="13" t="s">
        <v>31</v>
      </c>
      <c r="AX294" s="13" t="s">
        <v>75</v>
      </c>
      <c r="AY294" s="240" t="s">
        <v>142</v>
      </c>
    </row>
    <row r="295" s="14" customFormat="1">
      <c r="A295" s="14"/>
      <c r="B295" s="241"/>
      <c r="C295" s="242"/>
      <c r="D295" s="232" t="s">
        <v>153</v>
      </c>
      <c r="E295" s="243" t="s">
        <v>1</v>
      </c>
      <c r="F295" s="244" t="s">
        <v>496</v>
      </c>
      <c r="G295" s="242"/>
      <c r="H295" s="245">
        <v>55</v>
      </c>
      <c r="I295" s="246"/>
      <c r="J295" s="242"/>
      <c r="K295" s="242"/>
      <c r="L295" s="247"/>
      <c r="M295" s="248"/>
      <c r="N295" s="249"/>
      <c r="O295" s="249"/>
      <c r="P295" s="249"/>
      <c r="Q295" s="249"/>
      <c r="R295" s="249"/>
      <c r="S295" s="249"/>
      <c r="T295" s="250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1" t="s">
        <v>153</v>
      </c>
      <c r="AU295" s="251" t="s">
        <v>151</v>
      </c>
      <c r="AV295" s="14" t="s">
        <v>151</v>
      </c>
      <c r="AW295" s="14" t="s">
        <v>31</v>
      </c>
      <c r="AX295" s="14" t="s">
        <v>75</v>
      </c>
      <c r="AY295" s="251" t="s">
        <v>142</v>
      </c>
    </row>
    <row r="296" s="13" customFormat="1">
      <c r="A296" s="13"/>
      <c r="B296" s="230"/>
      <c r="C296" s="231"/>
      <c r="D296" s="232" t="s">
        <v>153</v>
      </c>
      <c r="E296" s="233" t="s">
        <v>1</v>
      </c>
      <c r="F296" s="234" t="s">
        <v>1410</v>
      </c>
      <c r="G296" s="231"/>
      <c r="H296" s="233" t="s">
        <v>1</v>
      </c>
      <c r="I296" s="235"/>
      <c r="J296" s="231"/>
      <c r="K296" s="231"/>
      <c r="L296" s="236"/>
      <c r="M296" s="237"/>
      <c r="N296" s="238"/>
      <c r="O296" s="238"/>
      <c r="P296" s="238"/>
      <c r="Q296" s="238"/>
      <c r="R296" s="238"/>
      <c r="S296" s="238"/>
      <c r="T296" s="23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0" t="s">
        <v>153</v>
      </c>
      <c r="AU296" s="240" t="s">
        <v>151</v>
      </c>
      <c r="AV296" s="13" t="s">
        <v>83</v>
      </c>
      <c r="AW296" s="13" t="s">
        <v>31</v>
      </c>
      <c r="AX296" s="13" t="s">
        <v>75</v>
      </c>
      <c r="AY296" s="240" t="s">
        <v>142</v>
      </c>
    </row>
    <row r="297" s="13" customFormat="1">
      <c r="A297" s="13"/>
      <c r="B297" s="230"/>
      <c r="C297" s="231"/>
      <c r="D297" s="232" t="s">
        <v>153</v>
      </c>
      <c r="E297" s="233" t="s">
        <v>1</v>
      </c>
      <c r="F297" s="234" t="s">
        <v>1411</v>
      </c>
      <c r="G297" s="231"/>
      <c r="H297" s="233" t="s">
        <v>1</v>
      </c>
      <c r="I297" s="235"/>
      <c r="J297" s="231"/>
      <c r="K297" s="231"/>
      <c r="L297" s="236"/>
      <c r="M297" s="237"/>
      <c r="N297" s="238"/>
      <c r="O297" s="238"/>
      <c r="P297" s="238"/>
      <c r="Q297" s="238"/>
      <c r="R297" s="238"/>
      <c r="S297" s="238"/>
      <c r="T297" s="23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0" t="s">
        <v>153</v>
      </c>
      <c r="AU297" s="240" t="s">
        <v>151</v>
      </c>
      <c r="AV297" s="13" t="s">
        <v>83</v>
      </c>
      <c r="AW297" s="13" t="s">
        <v>31</v>
      </c>
      <c r="AX297" s="13" t="s">
        <v>75</v>
      </c>
      <c r="AY297" s="240" t="s">
        <v>142</v>
      </c>
    </row>
    <row r="298" s="14" customFormat="1">
      <c r="A298" s="14"/>
      <c r="B298" s="241"/>
      <c r="C298" s="242"/>
      <c r="D298" s="232" t="s">
        <v>153</v>
      </c>
      <c r="E298" s="243" t="s">
        <v>1</v>
      </c>
      <c r="F298" s="244" t="s">
        <v>468</v>
      </c>
      <c r="G298" s="242"/>
      <c r="H298" s="245">
        <v>50</v>
      </c>
      <c r="I298" s="246"/>
      <c r="J298" s="242"/>
      <c r="K298" s="242"/>
      <c r="L298" s="247"/>
      <c r="M298" s="248"/>
      <c r="N298" s="249"/>
      <c r="O298" s="249"/>
      <c r="P298" s="249"/>
      <c r="Q298" s="249"/>
      <c r="R298" s="249"/>
      <c r="S298" s="249"/>
      <c r="T298" s="250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1" t="s">
        <v>153</v>
      </c>
      <c r="AU298" s="251" t="s">
        <v>151</v>
      </c>
      <c r="AV298" s="14" t="s">
        <v>151</v>
      </c>
      <c r="AW298" s="14" t="s">
        <v>31</v>
      </c>
      <c r="AX298" s="14" t="s">
        <v>75</v>
      </c>
      <c r="AY298" s="251" t="s">
        <v>142</v>
      </c>
    </row>
    <row r="299" s="15" customFormat="1">
      <c r="A299" s="15"/>
      <c r="B299" s="252"/>
      <c r="C299" s="253"/>
      <c r="D299" s="232" t="s">
        <v>153</v>
      </c>
      <c r="E299" s="254" t="s">
        <v>1</v>
      </c>
      <c r="F299" s="255" t="s">
        <v>166</v>
      </c>
      <c r="G299" s="253"/>
      <c r="H299" s="256">
        <v>105</v>
      </c>
      <c r="I299" s="257"/>
      <c r="J299" s="253"/>
      <c r="K299" s="253"/>
      <c r="L299" s="258"/>
      <c r="M299" s="259"/>
      <c r="N299" s="260"/>
      <c r="O299" s="260"/>
      <c r="P299" s="260"/>
      <c r="Q299" s="260"/>
      <c r="R299" s="260"/>
      <c r="S299" s="260"/>
      <c r="T299" s="261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2" t="s">
        <v>153</v>
      </c>
      <c r="AU299" s="262" t="s">
        <v>151</v>
      </c>
      <c r="AV299" s="15" t="s">
        <v>150</v>
      </c>
      <c r="AW299" s="15" t="s">
        <v>31</v>
      </c>
      <c r="AX299" s="15" t="s">
        <v>83</v>
      </c>
      <c r="AY299" s="262" t="s">
        <v>142</v>
      </c>
    </row>
    <row r="300" s="2" customFormat="1" ht="24.15" customHeight="1">
      <c r="A300" s="38"/>
      <c r="B300" s="39"/>
      <c r="C300" s="267" t="s">
        <v>363</v>
      </c>
      <c r="D300" s="267" t="s">
        <v>225</v>
      </c>
      <c r="E300" s="268" t="s">
        <v>1416</v>
      </c>
      <c r="F300" s="269" t="s">
        <v>1417</v>
      </c>
      <c r="G300" s="270" t="s">
        <v>148</v>
      </c>
      <c r="H300" s="271">
        <v>61.649999999999999</v>
      </c>
      <c r="I300" s="272"/>
      <c r="J300" s="271">
        <f>ROUND(I300*H300,2)</f>
        <v>0</v>
      </c>
      <c r="K300" s="269" t="s">
        <v>149</v>
      </c>
      <c r="L300" s="273"/>
      <c r="M300" s="274" t="s">
        <v>1</v>
      </c>
      <c r="N300" s="275" t="s">
        <v>41</v>
      </c>
      <c r="O300" s="91"/>
      <c r="P300" s="226">
        <f>O300*H300</f>
        <v>0</v>
      </c>
      <c r="Q300" s="226">
        <v>0.20699999999999999</v>
      </c>
      <c r="R300" s="226">
        <f>Q300*H300</f>
        <v>12.76155</v>
      </c>
      <c r="S300" s="226">
        <v>0</v>
      </c>
      <c r="T300" s="227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8" t="s">
        <v>218</v>
      </c>
      <c r="AT300" s="228" t="s">
        <v>225</v>
      </c>
      <c r="AU300" s="228" t="s">
        <v>151</v>
      </c>
      <c r="AY300" s="17" t="s">
        <v>142</v>
      </c>
      <c r="BE300" s="229">
        <f>IF(N300="základní",J300,0)</f>
        <v>0</v>
      </c>
      <c r="BF300" s="229">
        <f>IF(N300="snížená",J300,0)</f>
        <v>0</v>
      </c>
      <c r="BG300" s="229">
        <f>IF(N300="zákl. přenesená",J300,0)</f>
        <v>0</v>
      </c>
      <c r="BH300" s="229">
        <f>IF(N300="sníž. přenesená",J300,0)</f>
        <v>0</v>
      </c>
      <c r="BI300" s="229">
        <f>IF(N300="nulová",J300,0)</f>
        <v>0</v>
      </c>
      <c r="BJ300" s="17" t="s">
        <v>151</v>
      </c>
      <c r="BK300" s="229">
        <f>ROUND(I300*H300,2)</f>
        <v>0</v>
      </c>
      <c r="BL300" s="17" t="s">
        <v>150</v>
      </c>
      <c r="BM300" s="228" t="s">
        <v>1418</v>
      </c>
    </row>
    <row r="301" s="13" customFormat="1">
      <c r="A301" s="13"/>
      <c r="B301" s="230"/>
      <c r="C301" s="231"/>
      <c r="D301" s="232" t="s">
        <v>153</v>
      </c>
      <c r="E301" s="233" t="s">
        <v>1</v>
      </c>
      <c r="F301" s="234" t="s">
        <v>1415</v>
      </c>
      <c r="G301" s="231"/>
      <c r="H301" s="233" t="s">
        <v>1</v>
      </c>
      <c r="I301" s="235"/>
      <c r="J301" s="231"/>
      <c r="K301" s="231"/>
      <c r="L301" s="236"/>
      <c r="M301" s="237"/>
      <c r="N301" s="238"/>
      <c r="O301" s="238"/>
      <c r="P301" s="238"/>
      <c r="Q301" s="238"/>
      <c r="R301" s="238"/>
      <c r="S301" s="238"/>
      <c r="T301" s="23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0" t="s">
        <v>153</v>
      </c>
      <c r="AU301" s="240" t="s">
        <v>151</v>
      </c>
      <c r="AV301" s="13" t="s">
        <v>83</v>
      </c>
      <c r="AW301" s="13" t="s">
        <v>31</v>
      </c>
      <c r="AX301" s="13" t="s">
        <v>75</v>
      </c>
      <c r="AY301" s="240" t="s">
        <v>142</v>
      </c>
    </row>
    <row r="302" s="14" customFormat="1">
      <c r="A302" s="14"/>
      <c r="B302" s="241"/>
      <c r="C302" s="242"/>
      <c r="D302" s="232" t="s">
        <v>153</v>
      </c>
      <c r="E302" s="243" t="s">
        <v>1</v>
      </c>
      <c r="F302" s="244" t="s">
        <v>1419</v>
      </c>
      <c r="G302" s="242"/>
      <c r="H302" s="245">
        <v>56.649999999999999</v>
      </c>
      <c r="I302" s="246"/>
      <c r="J302" s="242"/>
      <c r="K302" s="242"/>
      <c r="L302" s="247"/>
      <c r="M302" s="248"/>
      <c r="N302" s="249"/>
      <c r="O302" s="249"/>
      <c r="P302" s="249"/>
      <c r="Q302" s="249"/>
      <c r="R302" s="249"/>
      <c r="S302" s="249"/>
      <c r="T302" s="250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1" t="s">
        <v>153</v>
      </c>
      <c r="AU302" s="251" t="s">
        <v>151</v>
      </c>
      <c r="AV302" s="14" t="s">
        <v>151</v>
      </c>
      <c r="AW302" s="14" t="s">
        <v>31</v>
      </c>
      <c r="AX302" s="14" t="s">
        <v>75</v>
      </c>
      <c r="AY302" s="251" t="s">
        <v>142</v>
      </c>
    </row>
    <row r="303" s="13" customFormat="1">
      <c r="A303" s="13"/>
      <c r="B303" s="230"/>
      <c r="C303" s="231"/>
      <c r="D303" s="232" t="s">
        <v>153</v>
      </c>
      <c r="E303" s="233" t="s">
        <v>1</v>
      </c>
      <c r="F303" s="234" t="s">
        <v>1410</v>
      </c>
      <c r="G303" s="231"/>
      <c r="H303" s="233" t="s">
        <v>1</v>
      </c>
      <c r="I303" s="235"/>
      <c r="J303" s="231"/>
      <c r="K303" s="231"/>
      <c r="L303" s="236"/>
      <c r="M303" s="237"/>
      <c r="N303" s="238"/>
      <c r="O303" s="238"/>
      <c r="P303" s="238"/>
      <c r="Q303" s="238"/>
      <c r="R303" s="238"/>
      <c r="S303" s="238"/>
      <c r="T303" s="239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0" t="s">
        <v>153</v>
      </c>
      <c r="AU303" s="240" t="s">
        <v>151</v>
      </c>
      <c r="AV303" s="13" t="s">
        <v>83</v>
      </c>
      <c r="AW303" s="13" t="s">
        <v>31</v>
      </c>
      <c r="AX303" s="13" t="s">
        <v>75</v>
      </c>
      <c r="AY303" s="240" t="s">
        <v>142</v>
      </c>
    </row>
    <row r="304" s="13" customFormat="1">
      <c r="A304" s="13"/>
      <c r="B304" s="230"/>
      <c r="C304" s="231"/>
      <c r="D304" s="232" t="s">
        <v>153</v>
      </c>
      <c r="E304" s="233" t="s">
        <v>1</v>
      </c>
      <c r="F304" s="234" t="s">
        <v>1411</v>
      </c>
      <c r="G304" s="231"/>
      <c r="H304" s="233" t="s">
        <v>1</v>
      </c>
      <c r="I304" s="235"/>
      <c r="J304" s="231"/>
      <c r="K304" s="231"/>
      <c r="L304" s="236"/>
      <c r="M304" s="237"/>
      <c r="N304" s="238"/>
      <c r="O304" s="238"/>
      <c r="P304" s="238"/>
      <c r="Q304" s="238"/>
      <c r="R304" s="238"/>
      <c r="S304" s="238"/>
      <c r="T304" s="23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0" t="s">
        <v>153</v>
      </c>
      <c r="AU304" s="240" t="s">
        <v>151</v>
      </c>
      <c r="AV304" s="13" t="s">
        <v>83</v>
      </c>
      <c r="AW304" s="13" t="s">
        <v>31</v>
      </c>
      <c r="AX304" s="13" t="s">
        <v>75</v>
      </c>
      <c r="AY304" s="240" t="s">
        <v>142</v>
      </c>
    </row>
    <row r="305" s="13" customFormat="1">
      <c r="A305" s="13"/>
      <c r="B305" s="230"/>
      <c r="C305" s="231"/>
      <c r="D305" s="232" t="s">
        <v>153</v>
      </c>
      <c r="E305" s="233" t="s">
        <v>1</v>
      </c>
      <c r="F305" s="234" t="s">
        <v>1420</v>
      </c>
      <c r="G305" s="231"/>
      <c r="H305" s="233" t="s">
        <v>1</v>
      </c>
      <c r="I305" s="235"/>
      <c r="J305" s="231"/>
      <c r="K305" s="231"/>
      <c r="L305" s="236"/>
      <c r="M305" s="237"/>
      <c r="N305" s="238"/>
      <c r="O305" s="238"/>
      <c r="P305" s="238"/>
      <c r="Q305" s="238"/>
      <c r="R305" s="238"/>
      <c r="S305" s="238"/>
      <c r="T305" s="239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0" t="s">
        <v>153</v>
      </c>
      <c r="AU305" s="240" t="s">
        <v>151</v>
      </c>
      <c r="AV305" s="13" t="s">
        <v>83</v>
      </c>
      <c r="AW305" s="13" t="s">
        <v>31</v>
      </c>
      <c r="AX305" s="13" t="s">
        <v>75</v>
      </c>
      <c r="AY305" s="240" t="s">
        <v>142</v>
      </c>
    </row>
    <row r="306" s="14" customFormat="1">
      <c r="A306" s="14"/>
      <c r="B306" s="241"/>
      <c r="C306" s="242"/>
      <c r="D306" s="232" t="s">
        <v>153</v>
      </c>
      <c r="E306" s="243" t="s">
        <v>1</v>
      </c>
      <c r="F306" s="244" t="s">
        <v>186</v>
      </c>
      <c r="G306" s="242"/>
      <c r="H306" s="245">
        <v>5</v>
      </c>
      <c r="I306" s="246"/>
      <c r="J306" s="242"/>
      <c r="K306" s="242"/>
      <c r="L306" s="247"/>
      <c r="M306" s="248"/>
      <c r="N306" s="249"/>
      <c r="O306" s="249"/>
      <c r="P306" s="249"/>
      <c r="Q306" s="249"/>
      <c r="R306" s="249"/>
      <c r="S306" s="249"/>
      <c r="T306" s="250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1" t="s">
        <v>153</v>
      </c>
      <c r="AU306" s="251" t="s">
        <v>151</v>
      </c>
      <c r="AV306" s="14" t="s">
        <v>151</v>
      </c>
      <c r="AW306" s="14" t="s">
        <v>31</v>
      </c>
      <c r="AX306" s="14" t="s">
        <v>75</v>
      </c>
      <c r="AY306" s="251" t="s">
        <v>142</v>
      </c>
    </row>
    <row r="307" s="15" customFormat="1">
      <c r="A307" s="15"/>
      <c r="B307" s="252"/>
      <c r="C307" s="253"/>
      <c r="D307" s="232" t="s">
        <v>153</v>
      </c>
      <c r="E307" s="254" t="s">
        <v>1</v>
      </c>
      <c r="F307" s="255" t="s">
        <v>166</v>
      </c>
      <c r="G307" s="253"/>
      <c r="H307" s="256">
        <v>61.649999999999999</v>
      </c>
      <c r="I307" s="257"/>
      <c r="J307" s="253"/>
      <c r="K307" s="253"/>
      <c r="L307" s="258"/>
      <c r="M307" s="259"/>
      <c r="N307" s="260"/>
      <c r="O307" s="260"/>
      <c r="P307" s="260"/>
      <c r="Q307" s="260"/>
      <c r="R307" s="260"/>
      <c r="S307" s="260"/>
      <c r="T307" s="261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2" t="s">
        <v>153</v>
      </c>
      <c r="AU307" s="262" t="s">
        <v>151</v>
      </c>
      <c r="AV307" s="15" t="s">
        <v>150</v>
      </c>
      <c r="AW307" s="15" t="s">
        <v>31</v>
      </c>
      <c r="AX307" s="15" t="s">
        <v>83</v>
      </c>
      <c r="AY307" s="262" t="s">
        <v>142</v>
      </c>
    </row>
    <row r="308" s="12" customFormat="1" ht="22.8" customHeight="1">
      <c r="A308" s="12"/>
      <c r="B308" s="202"/>
      <c r="C308" s="203"/>
      <c r="D308" s="204" t="s">
        <v>74</v>
      </c>
      <c r="E308" s="216" t="s">
        <v>184</v>
      </c>
      <c r="F308" s="216" t="s">
        <v>185</v>
      </c>
      <c r="G308" s="203"/>
      <c r="H308" s="203"/>
      <c r="I308" s="206"/>
      <c r="J308" s="217">
        <f>BK308</f>
        <v>0</v>
      </c>
      <c r="K308" s="203"/>
      <c r="L308" s="208"/>
      <c r="M308" s="209"/>
      <c r="N308" s="210"/>
      <c r="O308" s="210"/>
      <c r="P308" s="211">
        <f>SUM(P309:P617)</f>
        <v>0</v>
      </c>
      <c r="Q308" s="210"/>
      <c r="R308" s="211">
        <f>SUM(R309:R617)</f>
        <v>106.7094872</v>
      </c>
      <c r="S308" s="210"/>
      <c r="T308" s="212">
        <f>SUM(T309:T617)</f>
        <v>0.0024000000000000002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13" t="s">
        <v>83</v>
      </c>
      <c r="AT308" s="214" t="s">
        <v>74</v>
      </c>
      <c r="AU308" s="214" t="s">
        <v>83</v>
      </c>
      <c r="AY308" s="213" t="s">
        <v>142</v>
      </c>
      <c r="BK308" s="215">
        <f>SUM(BK309:BK617)</f>
        <v>0</v>
      </c>
    </row>
    <row r="309" s="2" customFormat="1" ht="24.15" customHeight="1">
      <c r="A309" s="38"/>
      <c r="B309" s="39"/>
      <c r="C309" s="218" t="s">
        <v>371</v>
      </c>
      <c r="D309" s="218" t="s">
        <v>145</v>
      </c>
      <c r="E309" s="219" t="s">
        <v>1421</v>
      </c>
      <c r="F309" s="220" t="s">
        <v>1422</v>
      </c>
      <c r="G309" s="221" t="s">
        <v>303</v>
      </c>
      <c r="H309" s="222">
        <v>55</v>
      </c>
      <c r="I309" s="223"/>
      <c r="J309" s="222">
        <f>ROUND(I309*H309,2)</f>
        <v>0</v>
      </c>
      <c r="K309" s="220" t="s">
        <v>149</v>
      </c>
      <c r="L309" s="44"/>
      <c r="M309" s="224" t="s">
        <v>1</v>
      </c>
      <c r="N309" s="225" t="s">
        <v>41</v>
      </c>
      <c r="O309" s="91"/>
      <c r="P309" s="226">
        <f>O309*H309</f>
        <v>0</v>
      </c>
      <c r="Q309" s="226">
        <v>0.0035000000000000001</v>
      </c>
      <c r="R309" s="226">
        <f>Q309*H309</f>
        <v>0.1925</v>
      </c>
      <c r="S309" s="226">
        <v>0</v>
      </c>
      <c r="T309" s="227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8" t="s">
        <v>150</v>
      </c>
      <c r="AT309" s="228" t="s">
        <v>145</v>
      </c>
      <c r="AU309" s="228" t="s">
        <v>151</v>
      </c>
      <c r="AY309" s="17" t="s">
        <v>142</v>
      </c>
      <c r="BE309" s="229">
        <f>IF(N309="základní",J309,0)</f>
        <v>0</v>
      </c>
      <c r="BF309" s="229">
        <f>IF(N309="snížená",J309,0)</f>
        <v>0</v>
      </c>
      <c r="BG309" s="229">
        <f>IF(N309="zákl. přenesená",J309,0)</f>
        <v>0</v>
      </c>
      <c r="BH309" s="229">
        <f>IF(N309="sníž. přenesená",J309,0)</f>
        <v>0</v>
      </c>
      <c r="BI309" s="229">
        <f>IF(N309="nulová",J309,0)</f>
        <v>0</v>
      </c>
      <c r="BJ309" s="17" t="s">
        <v>151</v>
      </c>
      <c r="BK309" s="229">
        <f>ROUND(I309*H309,2)</f>
        <v>0</v>
      </c>
      <c r="BL309" s="17" t="s">
        <v>150</v>
      </c>
      <c r="BM309" s="228" t="s">
        <v>1423</v>
      </c>
    </row>
    <row r="310" s="13" customFormat="1">
      <c r="A310" s="13"/>
      <c r="B310" s="230"/>
      <c r="C310" s="231"/>
      <c r="D310" s="232" t="s">
        <v>153</v>
      </c>
      <c r="E310" s="233" t="s">
        <v>1</v>
      </c>
      <c r="F310" s="234" t="s">
        <v>1424</v>
      </c>
      <c r="G310" s="231"/>
      <c r="H310" s="233" t="s">
        <v>1</v>
      </c>
      <c r="I310" s="235"/>
      <c r="J310" s="231"/>
      <c r="K310" s="231"/>
      <c r="L310" s="236"/>
      <c r="M310" s="237"/>
      <c r="N310" s="238"/>
      <c r="O310" s="238"/>
      <c r="P310" s="238"/>
      <c r="Q310" s="238"/>
      <c r="R310" s="238"/>
      <c r="S310" s="238"/>
      <c r="T310" s="23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0" t="s">
        <v>153</v>
      </c>
      <c r="AU310" s="240" t="s">
        <v>151</v>
      </c>
      <c r="AV310" s="13" t="s">
        <v>83</v>
      </c>
      <c r="AW310" s="13" t="s">
        <v>31</v>
      </c>
      <c r="AX310" s="13" t="s">
        <v>75</v>
      </c>
      <c r="AY310" s="240" t="s">
        <v>142</v>
      </c>
    </row>
    <row r="311" s="14" customFormat="1">
      <c r="A311" s="14"/>
      <c r="B311" s="241"/>
      <c r="C311" s="242"/>
      <c r="D311" s="232" t="s">
        <v>153</v>
      </c>
      <c r="E311" s="243" t="s">
        <v>1</v>
      </c>
      <c r="F311" s="244" t="s">
        <v>496</v>
      </c>
      <c r="G311" s="242"/>
      <c r="H311" s="245">
        <v>55</v>
      </c>
      <c r="I311" s="246"/>
      <c r="J311" s="242"/>
      <c r="K311" s="242"/>
      <c r="L311" s="247"/>
      <c r="M311" s="248"/>
      <c r="N311" s="249"/>
      <c r="O311" s="249"/>
      <c r="P311" s="249"/>
      <c r="Q311" s="249"/>
      <c r="R311" s="249"/>
      <c r="S311" s="249"/>
      <c r="T311" s="250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1" t="s">
        <v>153</v>
      </c>
      <c r="AU311" s="251" t="s">
        <v>151</v>
      </c>
      <c r="AV311" s="14" t="s">
        <v>151</v>
      </c>
      <c r="AW311" s="14" t="s">
        <v>31</v>
      </c>
      <c r="AX311" s="14" t="s">
        <v>83</v>
      </c>
      <c r="AY311" s="251" t="s">
        <v>142</v>
      </c>
    </row>
    <row r="312" s="2" customFormat="1" ht="24.15" customHeight="1">
      <c r="A312" s="38"/>
      <c r="B312" s="39"/>
      <c r="C312" s="218" t="s">
        <v>375</v>
      </c>
      <c r="D312" s="218" t="s">
        <v>145</v>
      </c>
      <c r="E312" s="219" t="s">
        <v>1425</v>
      </c>
      <c r="F312" s="220" t="s">
        <v>1426</v>
      </c>
      <c r="G312" s="221" t="s">
        <v>148</v>
      </c>
      <c r="H312" s="222">
        <v>1.53</v>
      </c>
      <c r="I312" s="223"/>
      <c r="J312" s="222">
        <f>ROUND(I312*H312,2)</f>
        <v>0</v>
      </c>
      <c r="K312" s="220" t="s">
        <v>149</v>
      </c>
      <c r="L312" s="44"/>
      <c r="M312" s="224" t="s">
        <v>1</v>
      </c>
      <c r="N312" s="225" t="s">
        <v>41</v>
      </c>
      <c r="O312" s="91"/>
      <c r="P312" s="226">
        <f>O312*H312</f>
        <v>0</v>
      </c>
      <c r="Q312" s="226">
        <v>0.00084999999999999995</v>
      </c>
      <c r="R312" s="226">
        <f>Q312*H312</f>
        <v>0.0013005</v>
      </c>
      <c r="S312" s="226">
        <v>0</v>
      </c>
      <c r="T312" s="227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8" t="s">
        <v>150</v>
      </c>
      <c r="AT312" s="228" t="s">
        <v>145</v>
      </c>
      <c r="AU312" s="228" t="s">
        <v>151</v>
      </c>
      <c r="AY312" s="17" t="s">
        <v>142</v>
      </c>
      <c r="BE312" s="229">
        <f>IF(N312="základní",J312,0)</f>
        <v>0</v>
      </c>
      <c r="BF312" s="229">
        <f>IF(N312="snížená",J312,0)</f>
        <v>0</v>
      </c>
      <c r="BG312" s="229">
        <f>IF(N312="zákl. přenesená",J312,0)</f>
        <v>0</v>
      </c>
      <c r="BH312" s="229">
        <f>IF(N312="sníž. přenesená",J312,0)</f>
        <v>0</v>
      </c>
      <c r="BI312" s="229">
        <f>IF(N312="nulová",J312,0)</f>
        <v>0</v>
      </c>
      <c r="BJ312" s="17" t="s">
        <v>151</v>
      </c>
      <c r="BK312" s="229">
        <f>ROUND(I312*H312,2)</f>
        <v>0</v>
      </c>
      <c r="BL312" s="17" t="s">
        <v>150</v>
      </c>
      <c r="BM312" s="228" t="s">
        <v>1427</v>
      </c>
    </row>
    <row r="313" s="13" customFormat="1">
      <c r="A313" s="13"/>
      <c r="B313" s="230"/>
      <c r="C313" s="231"/>
      <c r="D313" s="232" t="s">
        <v>153</v>
      </c>
      <c r="E313" s="233" t="s">
        <v>1</v>
      </c>
      <c r="F313" s="234" t="s">
        <v>1428</v>
      </c>
      <c r="G313" s="231"/>
      <c r="H313" s="233" t="s">
        <v>1</v>
      </c>
      <c r="I313" s="235"/>
      <c r="J313" s="231"/>
      <c r="K313" s="231"/>
      <c r="L313" s="236"/>
      <c r="M313" s="237"/>
      <c r="N313" s="238"/>
      <c r="O313" s="238"/>
      <c r="P313" s="238"/>
      <c r="Q313" s="238"/>
      <c r="R313" s="238"/>
      <c r="S313" s="238"/>
      <c r="T313" s="239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0" t="s">
        <v>153</v>
      </c>
      <c r="AU313" s="240" t="s">
        <v>151</v>
      </c>
      <c r="AV313" s="13" t="s">
        <v>83</v>
      </c>
      <c r="AW313" s="13" t="s">
        <v>31</v>
      </c>
      <c r="AX313" s="13" t="s">
        <v>75</v>
      </c>
      <c r="AY313" s="240" t="s">
        <v>142</v>
      </c>
    </row>
    <row r="314" s="14" customFormat="1">
      <c r="A314" s="14"/>
      <c r="B314" s="241"/>
      <c r="C314" s="242"/>
      <c r="D314" s="232" t="s">
        <v>153</v>
      </c>
      <c r="E314" s="243" t="s">
        <v>1</v>
      </c>
      <c r="F314" s="244" t="s">
        <v>1429</v>
      </c>
      <c r="G314" s="242"/>
      <c r="H314" s="245">
        <v>0.90000000000000002</v>
      </c>
      <c r="I314" s="246"/>
      <c r="J314" s="242"/>
      <c r="K314" s="242"/>
      <c r="L314" s="247"/>
      <c r="M314" s="248"/>
      <c r="N314" s="249"/>
      <c r="O314" s="249"/>
      <c r="P314" s="249"/>
      <c r="Q314" s="249"/>
      <c r="R314" s="249"/>
      <c r="S314" s="249"/>
      <c r="T314" s="250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1" t="s">
        <v>153</v>
      </c>
      <c r="AU314" s="251" t="s">
        <v>151</v>
      </c>
      <c r="AV314" s="14" t="s">
        <v>151</v>
      </c>
      <c r="AW314" s="14" t="s">
        <v>31</v>
      </c>
      <c r="AX314" s="14" t="s">
        <v>75</v>
      </c>
      <c r="AY314" s="251" t="s">
        <v>142</v>
      </c>
    </row>
    <row r="315" s="14" customFormat="1">
      <c r="A315" s="14"/>
      <c r="B315" s="241"/>
      <c r="C315" s="242"/>
      <c r="D315" s="232" t="s">
        <v>153</v>
      </c>
      <c r="E315" s="243" t="s">
        <v>1</v>
      </c>
      <c r="F315" s="244" t="s">
        <v>1430</v>
      </c>
      <c r="G315" s="242"/>
      <c r="H315" s="245">
        <v>0.63</v>
      </c>
      <c r="I315" s="246"/>
      <c r="J315" s="242"/>
      <c r="K315" s="242"/>
      <c r="L315" s="247"/>
      <c r="M315" s="248"/>
      <c r="N315" s="249"/>
      <c r="O315" s="249"/>
      <c r="P315" s="249"/>
      <c r="Q315" s="249"/>
      <c r="R315" s="249"/>
      <c r="S315" s="249"/>
      <c r="T315" s="250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1" t="s">
        <v>153</v>
      </c>
      <c r="AU315" s="251" t="s">
        <v>151</v>
      </c>
      <c r="AV315" s="14" t="s">
        <v>151</v>
      </c>
      <c r="AW315" s="14" t="s">
        <v>31</v>
      </c>
      <c r="AX315" s="14" t="s">
        <v>75</v>
      </c>
      <c r="AY315" s="251" t="s">
        <v>142</v>
      </c>
    </row>
    <row r="316" s="15" customFormat="1">
      <c r="A316" s="15"/>
      <c r="B316" s="252"/>
      <c r="C316" s="253"/>
      <c r="D316" s="232" t="s">
        <v>153</v>
      </c>
      <c r="E316" s="254" t="s">
        <v>1</v>
      </c>
      <c r="F316" s="255" t="s">
        <v>166</v>
      </c>
      <c r="G316" s="253"/>
      <c r="H316" s="256">
        <v>1.53</v>
      </c>
      <c r="I316" s="257"/>
      <c r="J316" s="253"/>
      <c r="K316" s="253"/>
      <c r="L316" s="258"/>
      <c r="M316" s="259"/>
      <c r="N316" s="260"/>
      <c r="O316" s="260"/>
      <c r="P316" s="260"/>
      <c r="Q316" s="260"/>
      <c r="R316" s="260"/>
      <c r="S316" s="260"/>
      <c r="T316" s="261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2" t="s">
        <v>153</v>
      </c>
      <c r="AU316" s="262" t="s">
        <v>151</v>
      </c>
      <c r="AV316" s="15" t="s">
        <v>150</v>
      </c>
      <c r="AW316" s="15" t="s">
        <v>31</v>
      </c>
      <c r="AX316" s="15" t="s">
        <v>83</v>
      </c>
      <c r="AY316" s="262" t="s">
        <v>142</v>
      </c>
    </row>
    <row r="317" s="2" customFormat="1" ht="24.15" customHeight="1">
      <c r="A317" s="38"/>
      <c r="B317" s="39"/>
      <c r="C317" s="218" t="s">
        <v>379</v>
      </c>
      <c r="D317" s="218" t="s">
        <v>145</v>
      </c>
      <c r="E317" s="219" t="s">
        <v>1431</v>
      </c>
      <c r="F317" s="220" t="s">
        <v>1432</v>
      </c>
      <c r="G317" s="221" t="s">
        <v>148</v>
      </c>
      <c r="H317" s="222">
        <v>240</v>
      </c>
      <c r="I317" s="223"/>
      <c r="J317" s="222">
        <f>ROUND(I317*H317,2)</f>
        <v>0</v>
      </c>
      <c r="K317" s="220" t="s">
        <v>149</v>
      </c>
      <c r="L317" s="44"/>
      <c r="M317" s="224" t="s">
        <v>1</v>
      </c>
      <c r="N317" s="225" t="s">
        <v>41</v>
      </c>
      <c r="O317" s="91"/>
      <c r="P317" s="226">
        <f>O317*H317</f>
        <v>0</v>
      </c>
      <c r="Q317" s="226">
        <v>0</v>
      </c>
      <c r="R317" s="226">
        <f>Q317*H317</f>
        <v>0</v>
      </c>
      <c r="S317" s="226">
        <v>1.0000000000000001E-05</v>
      </c>
      <c r="T317" s="227">
        <f>S317*H317</f>
        <v>0.0024000000000000002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8" t="s">
        <v>150</v>
      </c>
      <c r="AT317" s="228" t="s">
        <v>145</v>
      </c>
      <c r="AU317" s="228" t="s">
        <v>151</v>
      </c>
      <c r="AY317" s="17" t="s">
        <v>142</v>
      </c>
      <c r="BE317" s="229">
        <f>IF(N317="základní",J317,0)</f>
        <v>0</v>
      </c>
      <c r="BF317" s="229">
        <f>IF(N317="snížená",J317,0)</f>
        <v>0</v>
      </c>
      <c r="BG317" s="229">
        <f>IF(N317="zákl. přenesená",J317,0)</f>
        <v>0</v>
      </c>
      <c r="BH317" s="229">
        <f>IF(N317="sníž. přenesená",J317,0)</f>
        <v>0</v>
      </c>
      <c r="BI317" s="229">
        <f>IF(N317="nulová",J317,0)</f>
        <v>0</v>
      </c>
      <c r="BJ317" s="17" t="s">
        <v>151</v>
      </c>
      <c r="BK317" s="229">
        <f>ROUND(I317*H317,2)</f>
        <v>0</v>
      </c>
      <c r="BL317" s="17" t="s">
        <v>150</v>
      </c>
      <c r="BM317" s="228" t="s">
        <v>1433</v>
      </c>
    </row>
    <row r="318" s="13" customFormat="1">
      <c r="A318" s="13"/>
      <c r="B318" s="230"/>
      <c r="C318" s="231"/>
      <c r="D318" s="232" t="s">
        <v>153</v>
      </c>
      <c r="E318" s="233" t="s">
        <v>1</v>
      </c>
      <c r="F318" s="234" t="s">
        <v>1434</v>
      </c>
      <c r="G318" s="231"/>
      <c r="H318" s="233" t="s">
        <v>1</v>
      </c>
      <c r="I318" s="235"/>
      <c r="J318" s="231"/>
      <c r="K318" s="231"/>
      <c r="L318" s="236"/>
      <c r="M318" s="237"/>
      <c r="N318" s="238"/>
      <c r="O318" s="238"/>
      <c r="P318" s="238"/>
      <c r="Q318" s="238"/>
      <c r="R318" s="238"/>
      <c r="S318" s="238"/>
      <c r="T318" s="239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0" t="s">
        <v>153</v>
      </c>
      <c r="AU318" s="240" t="s">
        <v>151</v>
      </c>
      <c r="AV318" s="13" t="s">
        <v>83</v>
      </c>
      <c r="AW318" s="13" t="s">
        <v>31</v>
      </c>
      <c r="AX318" s="13" t="s">
        <v>75</v>
      </c>
      <c r="AY318" s="240" t="s">
        <v>142</v>
      </c>
    </row>
    <row r="319" s="14" customFormat="1">
      <c r="A319" s="14"/>
      <c r="B319" s="241"/>
      <c r="C319" s="242"/>
      <c r="D319" s="232" t="s">
        <v>153</v>
      </c>
      <c r="E319" s="243" t="s">
        <v>1</v>
      </c>
      <c r="F319" s="244" t="s">
        <v>1435</v>
      </c>
      <c r="G319" s="242"/>
      <c r="H319" s="245">
        <v>164.66</v>
      </c>
      <c r="I319" s="246"/>
      <c r="J319" s="242"/>
      <c r="K319" s="242"/>
      <c r="L319" s="247"/>
      <c r="M319" s="248"/>
      <c r="N319" s="249"/>
      <c r="O319" s="249"/>
      <c r="P319" s="249"/>
      <c r="Q319" s="249"/>
      <c r="R319" s="249"/>
      <c r="S319" s="249"/>
      <c r="T319" s="250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1" t="s">
        <v>153</v>
      </c>
      <c r="AU319" s="251" t="s">
        <v>151</v>
      </c>
      <c r="AV319" s="14" t="s">
        <v>151</v>
      </c>
      <c r="AW319" s="14" t="s">
        <v>31</v>
      </c>
      <c r="AX319" s="14" t="s">
        <v>75</v>
      </c>
      <c r="AY319" s="251" t="s">
        <v>142</v>
      </c>
    </row>
    <row r="320" s="14" customFormat="1">
      <c r="A320" s="14"/>
      <c r="B320" s="241"/>
      <c r="C320" s="242"/>
      <c r="D320" s="232" t="s">
        <v>153</v>
      </c>
      <c r="E320" s="243" t="s">
        <v>1</v>
      </c>
      <c r="F320" s="244" t="s">
        <v>1436</v>
      </c>
      <c r="G320" s="242"/>
      <c r="H320" s="245">
        <v>34.340000000000003</v>
      </c>
      <c r="I320" s="246"/>
      <c r="J320" s="242"/>
      <c r="K320" s="242"/>
      <c r="L320" s="247"/>
      <c r="M320" s="248"/>
      <c r="N320" s="249"/>
      <c r="O320" s="249"/>
      <c r="P320" s="249"/>
      <c r="Q320" s="249"/>
      <c r="R320" s="249"/>
      <c r="S320" s="249"/>
      <c r="T320" s="25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1" t="s">
        <v>153</v>
      </c>
      <c r="AU320" s="251" t="s">
        <v>151</v>
      </c>
      <c r="AV320" s="14" t="s">
        <v>151</v>
      </c>
      <c r="AW320" s="14" t="s">
        <v>31</v>
      </c>
      <c r="AX320" s="14" t="s">
        <v>75</v>
      </c>
      <c r="AY320" s="251" t="s">
        <v>142</v>
      </c>
    </row>
    <row r="321" s="14" customFormat="1">
      <c r="A321" s="14"/>
      <c r="B321" s="241"/>
      <c r="C321" s="242"/>
      <c r="D321" s="232" t="s">
        <v>153</v>
      </c>
      <c r="E321" s="243" t="s">
        <v>1</v>
      </c>
      <c r="F321" s="244" t="s">
        <v>401</v>
      </c>
      <c r="G321" s="242"/>
      <c r="H321" s="245">
        <v>41</v>
      </c>
      <c r="I321" s="246"/>
      <c r="J321" s="242"/>
      <c r="K321" s="242"/>
      <c r="L321" s="247"/>
      <c r="M321" s="248"/>
      <c r="N321" s="249"/>
      <c r="O321" s="249"/>
      <c r="P321" s="249"/>
      <c r="Q321" s="249"/>
      <c r="R321" s="249"/>
      <c r="S321" s="249"/>
      <c r="T321" s="250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1" t="s">
        <v>153</v>
      </c>
      <c r="AU321" s="251" t="s">
        <v>151</v>
      </c>
      <c r="AV321" s="14" t="s">
        <v>151</v>
      </c>
      <c r="AW321" s="14" t="s">
        <v>31</v>
      </c>
      <c r="AX321" s="14" t="s">
        <v>75</v>
      </c>
      <c r="AY321" s="251" t="s">
        <v>142</v>
      </c>
    </row>
    <row r="322" s="15" customFormat="1">
      <c r="A322" s="15"/>
      <c r="B322" s="252"/>
      <c r="C322" s="253"/>
      <c r="D322" s="232" t="s">
        <v>153</v>
      </c>
      <c r="E322" s="254" t="s">
        <v>1</v>
      </c>
      <c r="F322" s="255" t="s">
        <v>166</v>
      </c>
      <c r="G322" s="253"/>
      <c r="H322" s="256">
        <v>240</v>
      </c>
      <c r="I322" s="257"/>
      <c r="J322" s="253"/>
      <c r="K322" s="253"/>
      <c r="L322" s="258"/>
      <c r="M322" s="259"/>
      <c r="N322" s="260"/>
      <c r="O322" s="260"/>
      <c r="P322" s="260"/>
      <c r="Q322" s="260"/>
      <c r="R322" s="260"/>
      <c r="S322" s="260"/>
      <c r="T322" s="261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62" t="s">
        <v>153</v>
      </c>
      <c r="AU322" s="262" t="s">
        <v>151</v>
      </c>
      <c r="AV322" s="15" t="s">
        <v>150</v>
      </c>
      <c r="AW322" s="15" t="s">
        <v>31</v>
      </c>
      <c r="AX322" s="15" t="s">
        <v>83</v>
      </c>
      <c r="AY322" s="262" t="s">
        <v>142</v>
      </c>
    </row>
    <row r="323" s="2" customFormat="1" ht="16.5" customHeight="1">
      <c r="A323" s="38"/>
      <c r="B323" s="39"/>
      <c r="C323" s="218" t="s">
        <v>194</v>
      </c>
      <c r="D323" s="218" t="s">
        <v>145</v>
      </c>
      <c r="E323" s="219" t="s">
        <v>1437</v>
      </c>
      <c r="F323" s="220" t="s">
        <v>1438</v>
      </c>
      <c r="G323" s="221" t="s">
        <v>148</v>
      </c>
      <c r="H323" s="222">
        <v>1233</v>
      </c>
      <c r="I323" s="223"/>
      <c r="J323" s="222">
        <f>ROUND(I323*H323,2)</f>
        <v>0</v>
      </c>
      <c r="K323" s="220" t="s">
        <v>1</v>
      </c>
      <c r="L323" s="44"/>
      <c r="M323" s="224" t="s">
        <v>1</v>
      </c>
      <c r="N323" s="225" t="s">
        <v>41</v>
      </c>
      <c r="O323" s="91"/>
      <c r="P323" s="226">
        <f>O323*H323</f>
        <v>0</v>
      </c>
      <c r="Q323" s="226">
        <v>0</v>
      </c>
      <c r="R323" s="226">
        <f>Q323*H323</f>
        <v>0</v>
      </c>
      <c r="S323" s="226">
        <v>0</v>
      </c>
      <c r="T323" s="227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8" t="s">
        <v>150</v>
      </c>
      <c r="AT323" s="228" t="s">
        <v>145</v>
      </c>
      <c r="AU323" s="228" t="s">
        <v>151</v>
      </c>
      <c r="AY323" s="17" t="s">
        <v>142</v>
      </c>
      <c r="BE323" s="229">
        <f>IF(N323="základní",J323,0)</f>
        <v>0</v>
      </c>
      <c r="BF323" s="229">
        <f>IF(N323="snížená",J323,0)</f>
        <v>0</v>
      </c>
      <c r="BG323" s="229">
        <f>IF(N323="zákl. přenesená",J323,0)</f>
        <v>0</v>
      </c>
      <c r="BH323" s="229">
        <f>IF(N323="sníž. přenesená",J323,0)</f>
        <v>0</v>
      </c>
      <c r="BI323" s="229">
        <f>IF(N323="nulová",J323,0)</f>
        <v>0</v>
      </c>
      <c r="BJ323" s="17" t="s">
        <v>151</v>
      </c>
      <c r="BK323" s="229">
        <f>ROUND(I323*H323,2)</f>
        <v>0</v>
      </c>
      <c r="BL323" s="17" t="s">
        <v>150</v>
      </c>
      <c r="BM323" s="228" t="s">
        <v>1439</v>
      </c>
    </row>
    <row r="324" s="13" customFormat="1">
      <c r="A324" s="13"/>
      <c r="B324" s="230"/>
      <c r="C324" s="231"/>
      <c r="D324" s="232" t="s">
        <v>153</v>
      </c>
      <c r="E324" s="233" t="s">
        <v>1</v>
      </c>
      <c r="F324" s="234" t="s">
        <v>1373</v>
      </c>
      <c r="G324" s="231"/>
      <c r="H324" s="233" t="s">
        <v>1</v>
      </c>
      <c r="I324" s="235"/>
      <c r="J324" s="231"/>
      <c r="K324" s="231"/>
      <c r="L324" s="236"/>
      <c r="M324" s="237"/>
      <c r="N324" s="238"/>
      <c r="O324" s="238"/>
      <c r="P324" s="238"/>
      <c r="Q324" s="238"/>
      <c r="R324" s="238"/>
      <c r="S324" s="238"/>
      <c r="T324" s="239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0" t="s">
        <v>153</v>
      </c>
      <c r="AU324" s="240" t="s">
        <v>151</v>
      </c>
      <c r="AV324" s="13" t="s">
        <v>83</v>
      </c>
      <c r="AW324" s="13" t="s">
        <v>31</v>
      </c>
      <c r="AX324" s="13" t="s">
        <v>75</v>
      </c>
      <c r="AY324" s="240" t="s">
        <v>142</v>
      </c>
    </row>
    <row r="325" s="13" customFormat="1">
      <c r="A325" s="13"/>
      <c r="B325" s="230"/>
      <c r="C325" s="231"/>
      <c r="D325" s="232" t="s">
        <v>153</v>
      </c>
      <c r="E325" s="233" t="s">
        <v>1</v>
      </c>
      <c r="F325" s="234" t="s">
        <v>1440</v>
      </c>
      <c r="G325" s="231"/>
      <c r="H325" s="233" t="s">
        <v>1</v>
      </c>
      <c r="I325" s="235"/>
      <c r="J325" s="231"/>
      <c r="K325" s="231"/>
      <c r="L325" s="236"/>
      <c r="M325" s="237"/>
      <c r="N325" s="238"/>
      <c r="O325" s="238"/>
      <c r="P325" s="238"/>
      <c r="Q325" s="238"/>
      <c r="R325" s="238"/>
      <c r="S325" s="238"/>
      <c r="T325" s="239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0" t="s">
        <v>153</v>
      </c>
      <c r="AU325" s="240" t="s">
        <v>151</v>
      </c>
      <c r="AV325" s="13" t="s">
        <v>83</v>
      </c>
      <c r="AW325" s="13" t="s">
        <v>31</v>
      </c>
      <c r="AX325" s="13" t="s">
        <v>75</v>
      </c>
      <c r="AY325" s="240" t="s">
        <v>142</v>
      </c>
    </row>
    <row r="326" s="14" customFormat="1">
      <c r="A326" s="14"/>
      <c r="B326" s="241"/>
      <c r="C326" s="242"/>
      <c r="D326" s="232" t="s">
        <v>153</v>
      </c>
      <c r="E326" s="243" t="s">
        <v>1</v>
      </c>
      <c r="F326" s="244" t="s">
        <v>1441</v>
      </c>
      <c r="G326" s="242"/>
      <c r="H326" s="245">
        <v>643</v>
      </c>
      <c r="I326" s="246"/>
      <c r="J326" s="242"/>
      <c r="K326" s="242"/>
      <c r="L326" s="247"/>
      <c r="M326" s="248"/>
      <c r="N326" s="249"/>
      <c r="O326" s="249"/>
      <c r="P326" s="249"/>
      <c r="Q326" s="249"/>
      <c r="R326" s="249"/>
      <c r="S326" s="249"/>
      <c r="T326" s="250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1" t="s">
        <v>153</v>
      </c>
      <c r="AU326" s="251" t="s">
        <v>151</v>
      </c>
      <c r="AV326" s="14" t="s">
        <v>151</v>
      </c>
      <c r="AW326" s="14" t="s">
        <v>31</v>
      </c>
      <c r="AX326" s="14" t="s">
        <v>75</v>
      </c>
      <c r="AY326" s="251" t="s">
        <v>142</v>
      </c>
    </row>
    <row r="327" s="13" customFormat="1">
      <c r="A327" s="13"/>
      <c r="B327" s="230"/>
      <c r="C327" s="231"/>
      <c r="D327" s="232" t="s">
        <v>153</v>
      </c>
      <c r="E327" s="233" t="s">
        <v>1</v>
      </c>
      <c r="F327" s="234" t="s">
        <v>1442</v>
      </c>
      <c r="G327" s="231"/>
      <c r="H327" s="233" t="s">
        <v>1</v>
      </c>
      <c r="I327" s="235"/>
      <c r="J327" s="231"/>
      <c r="K327" s="231"/>
      <c r="L327" s="236"/>
      <c r="M327" s="237"/>
      <c r="N327" s="238"/>
      <c r="O327" s="238"/>
      <c r="P327" s="238"/>
      <c r="Q327" s="238"/>
      <c r="R327" s="238"/>
      <c r="S327" s="238"/>
      <c r="T327" s="239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0" t="s">
        <v>153</v>
      </c>
      <c r="AU327" s="240" t="s">
        <v>151</v>
      </c>
      <c r="AV327" s="13" t="s">
        <v>83</v>
      </c>
      <c r="AW327" s="13" t="s">
        <v>31</v>
      </c>
      <c r="AX327" s="13" t="s">
        <v>75</v>
      </c>
      <c r="AY327" s="240" t="s">
        <v>142</v>
      </c>
    </row>
    <row r="328" s="14" customFormat="1">
      <c r="A328" s="14"/>
      <c r="B328" s="241"/>
      <c r="C328" s="242"/>
      <c r="D328" s="232" t="s">
        <v>153</v>
      </c>
      <c r="E328" s="243" t="s">
        <v>1</v>
      </c>
      <c r="F328" s="244" t="s">
        <v>1443</v>
      </c>
      <c r="G328" s="242"/>
      <c r="H328" s="245">
        <v>76</v>
      </c>
      <c r="I328" s="246"/>
      <c r="J328" s="242"/>
      <c r="K328" s="242"/>
      <c r="L328" s="247"/>
      <c r="M328" s="248"/>
      <c r="N328" s="249"/>
      <c r="O328" s="249"/>
      <c r="P328" s="249"/>
      <c r="Q328" s="249"/>
      <c r="R328" s="249"/>
      <c r="S328" s="249"/>
      <c r="T328" s="250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1" t="s">
        <v>153</v>
      </c>
      <c r="AU328" s="251" t="s">
        <v>151</v>
      </c>
      <c r="AV328" s="14" t="s">
        <v>151</v>
      </c>
      <c r="AW328" s="14" t="s">
        <v>31</v>
      </c>
      <c r="AX328" s="14" t="s">
        <v>75</v>
      </c>
      <c r="AY328" s="251" t="s">
        <v>142</v>
      </c>
    </row>
    <row r="329" s="13" customFormat="1">
      <c r="A329" s="13"/>
      <c r="B329" s="230"/>
      <c r="C329" s="231"/>
      <c r="D329" s="232" t="s">
        <v>153</v>
      </c>
      <c r="E329" s="233" t="s">
        <v>1</v>
      </c>
      <c r="F329" s="234" t="s">
        <v>1444</v>
      </c>
      <c r="G329" s="231"/>
      <c r="H329" s="233" t="s">
        <v>1</v>
      </c>
      <c r="I329" s="235"/>
      <c r="J329" s="231"/>
      <c r="K329" s="231"/>
      <c r="L329" s="236"/>
      <c r="M329" s="237"/>
      <c r="N329" s="238"/>
      <c r="O329" s="238"/>
      <c r="P329" s="238"/>
      <c r="Q329" s="238"/>
      <c r="R329" s="238"/>
      <c r="S329" s="238"/>
      <c r="T329" s="239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0" t="s">
        <v>153</v>
      </c>
      <c r="AU329" s="240" t="s">
        <v>151</v>
      </c>
      <c r="AV329" s="13" t="s">
        <v>83</v>
      </c>
      <c r="AW329" s="13" t="s">
        <v>31</v>
      </c>
      <c r="AX329" s="13" t="s">
        <v>75</v>
      </c>
      <c r="AY329" s="240" t="s">
        <v>142</v>
      </c>
    </row>
    <row r="330" s="14" customFormat="1">
      <c r="A330" s="14"/>
      <c r="B330" s="241"/>
      <c r="C330" s="242"/>
      <c r="D330" s="232" t="s">
        <v>153</v>
      </c>
      <c r="E330" s="243" t="s">
        <v>1</v>
      </c>
      <c r="F330" s="244" t="s">
        <v>1445</v>
      </c>
      <c r="G330" s="242"/>
      <c r="H330" s="245">
        <v>63</v>
      </c>
      <c r="I330" s="246"/>
      <c r="J330" s="242"/>
      <c r="K330" s="242"/>
      <c r="L330" s="247"/>
      <c r="M330" s="248"/>
      <c r="N330" s="249"/>
      <c r="O330" s="249"/>
      <c r="P330" s="249"/>
      <c r="Q330" s="249"/>
      <c r="R330" s="249"/>
      <c r="S330" s="249"/>
      <c r="T330" s="250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1" t="s">
        <v>153</v>
      </c>
      <c r="AU330" s="251" t="s">
        <v>151</v>
      </c>
      <c r="AV330" s="14" t="s">
        <v>151</v>
      </c>
      <c r="AW330" s="14" t="s">
        <v>31</v>
      </c>
      <c r="AX330" s="14" t="s">
        <v>75</v>
      </c>
      <c r="AY330" s="251" t="s">
        <v>142</v>
      </c>
    </row>
    <row r="331" s="13" customFormat="1">
      <c r="A331" s="13"/>
      <c r="B331" s="230"/>
      <c r="C331" s="231"/>
      <c r="D331" s="232" t="s">
        <v>153</v>
      </c>
      <c r="E331" s="233" t="s">
        <v>1</v>
      </c>
      <c r="F331" s="234" t="s">
        <v>1446</v>
      </c>
      <c r="G331" s="231"/>
      <c r="H331" s="233" t="s">
        <v>1</v>
      </c>
      <c r="I331" s="235"/>
      <c r="J331" s="231"/>
      <c r="K331" s="231"/>
      <c r="L331" s="236"/>
      <c r="M331" s="237"/>
      <c r="N331" s="238"/>
      <c r="O331" s="238"/>
      <c r="P331" s="238"/>
      <c r="Q331" s="238"/>
      <c r="R331" s="238"/>
      <c r="S331" s="238"/>
      <c r="T331" s="239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0" t="s">
        <v>153</v>
      </c>
      <c r="AU331" s="240" t="s">
        <v>151</v>
      </c>
      <c r="AV331" s="13" t="s">
        <v>83</v>
      </c>
      <c r="AW331" s="13" t="s">
        <v>31</v>
      </c>
      <c r="AX331" s="13" t="s">
        <v>75</v>
      </c>
      <c r="AY331" s="240" t="s">
        <v>142</v>
      </c>
    </row>
    <row r="332" s="14" customFormat="1">
      <c r="A332" s="14"/>
      <c r="B332" s="241"/>
      <c r="C332" s="242"/>
      <c r="D332" s="232" t="s">
        <v>153</v>
      </c>
      <c r="E332" s="243" t="s">
        <v>1</v>
      </c>
      <c r="F332" s="244" t="s">
        <v>1447</v>
      </c>
      <c r="G332" s="242"/>
      <c r="H332" s="245">
        <v>69</v>
      </c>
      <c r="I332" s="246"/>
      <c r="J332" s="242"/>
      <c r="K332" s="242"/>
      <c r="L332" s="247"/>
      <c r="M332" s="248"/>
      <c r="N332" s="249"/>
      <c r="O332" s="249"/>
      <c r="P332" s="249"/>
      <c r="Q332" s="249"/>
      <c r="R332" s="249"/>
      <c r="S332" s="249"/>
      <c r="T332" s="250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1" t="s">
        <v>153</v>
      </c>
      <c r="AU332" s="251" t="s">
        <v>151</v>
      </c>
      <c r="AV332" s="14" t="s">
        <v>151</v>
      </c>
      <c r="AW332" s="14" t="s">
        <v>31</v>
      </c>
      <c r="AX332" s="14" t="s">
        <v>75</v>
      </c>
      <c r="AY332" s="251" t="s">
        <v>142</v>
      </c>
    </row>
    <row r="333" s="13" customFormat="1">
      <c r="A333" s="13"/>
      <c r="B333" s="230"/>
      <c r="C333" s="231"/>
      <c r="D333" s="232" t="s">
        <v>153</v>
      </c>
      <c r="E333" s="233" t="s">
        <v>1</v>
      </c>
      <c r="F333" s="234" t="s">
        <v>1448</v>
      </c>
      <c r="G333" s="231"/>
      <c r="H333" s="233" t="s">
        <v>1</v>
      </c>
      <c r="I333" s="235"/>
      <c r="J333" s="231"/>
      <c r="K333" s="231"/>
      <c r="L333" s="236"/>
      <c r="M333" s="237"/>
      <c r="N333" s="238"/>
      <c r="O333" s="238"/>
      <c r="P333" s="238"/>
      <c r="Q333" s="238"/>
      <c r="R333" s="238"/>
      <c r="S333" s="238"/>
      <c r="T333" s="239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0" t="s">
        <v>153</v>
      </c>
      <c r="AU333" s="240" t="s">
        <v>151</v>
      </c>
      <c r="AV333" s="13" t="s">
        <v>83</v>
      </c>
      <c r="AW333" s="13" t="s">
        <v>31</v>
      </c>
      <c r="AX333" s="13" t="s">
        <v>75</v>
      </c>
      <c r="AY333" s="240" t="s">
        <v>142</v>
      </c>
    </row>
    <row r="334" s="14" customFormat="1">
      <c r="A334" s="14"/>
      <c r="B334" s="241"/>
      <c r="C334" s="242"/>
      <c r="D334" s="232" t="s">
        <v>153</v>
      </c>
      <c r="E334" s="243" t="s">
        <v>1</v>
      </c>
      <c r="F334" s="244" t="s">
        <v>1449</v>
      </c>
      <c r="G334" s="242"/>
      <c r="H334" s="245">
        <v>56</v>
      </c>
      <c r="I334" s="246"/>
      <c r="J334" s="242"/>
      <c r="K334" s="242"/>
      <c r="L334" s="247"/>
      <c r="M334" s="248"/>
      <c r="N334" s="249"/>
      <c r="O334" s="249"/>
      <c r="P334" s="249"/>
      <c r="Q334" s="249"/>
      <c r="R334" s="249"/>
      <c r="S334" s="249"/>
      <c r="T334" s="250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1" t="s">
        <v>153</v>
      </c>
      <c r="AU334" s="251" t="s">
        <v>151</v>
      </c>
      <c r="AV334" s="14" t="s">
        <v>151</v>
      </c>
      <c r="AW334" s="14" t="s">
        <v>31</v>
      </c>
      <c r="AX334" s="14" t="s">
        <v>75</v>
      </c>
      <c r="AY334" s="251" t="s">
        <v>142</v>
      </c>
    </row>
    <row r="335" s="13" customFormat="1">
      <c r="A335" s="13"/>
      <c r="B335" s="230"/>
      <c r="C335" s="231"/>
      <c r="D335" s="232" t="s">
        <v>153</v>
      </c>
      <c r="E335" s="233" t="s">
        <v>1</v>
      </c>
      <c r="F335" s="234" t="s">
        <v>1450</v>
      </c>
      <c r="G335" s="231"/>
      <c r="H335" s="233" t="s">
        <v>1</v>
      </c>
      <c r="I335" s="235"/>
      <c r="J335" s="231"/>
      <c r="K335" s="231"/>
      <c r="L335" s="236"/>
      <c r="M335" s="237"/>
      <c r="N335" s="238"/>
      <c r="O335" s="238"/>
      <c r="P335" s="238"/>
      <c r="Q335" s="238"/>
      <c r="R335" s="238"/>
      <c r="S335" s="238"/>
      <c r="T335" s="239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0" t="s">
        <v>153</v>
      </c>
      <c r="AU335" s="240" t="s">
        <v>151</v>
      </c>
      <c r="AV335" s="13" t="s">
        <v>83</v>
      </c>
      <c r="AW335" s="13" t="s">
        <v>31</v>
      </c>
      <c r="AX335" s="13" t="s">
        <v>75</v>
      </c>
      <c r="AY335" s="240" t="s">
        <v>142</v>
      </c>
    </row>
    <row r="336" s="14" customFormat="1">
      <c r="A336" s="14"/>
      <c r="B336" s="241"/>
      <c r="C336" s="242"/>
      <c r="D336" s="232" t="s">
        <v>153</v>
      </c>
      <c r="E336" s="243" t="s">
        <v>1</v>
      </c>
      <c r="F336" s="244" t="s">
        <v>1451</v>
      </c>
      <c r="G336" s="242"/>
      <c r="H336" s="245">
        <v>3</v>
      </c>
      <c r="I336" s="246"/>
      <c r="J336" s="242"/>
      <c r="K336" s="242"/>
      <c r="L336" s="247"/>
      <c r="M336" s="248"/>
      <c r="N336" s="249"/>
      <c r="O336" s="249"/>
      <c r="P336" s="249"/>
      <c r="Q336" s="249"/>
      <c r="R336" s="249"/>
      <c r="S336" s="249"/>
      <c r="T336" s="250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1" t="s">
        <v>153</v>
      </c>
      <c r="AU336" s="251" t="s">
        <v>151</v>
      </c>
      <c r="AV336" s="14" t="s">
        <v>151</v>
      </c>
      <c r="AW336" s="14" t="s">
        <v>31</v>
      </c>
      <c r="AX336" s="14" t="s">
        <v>75</v>
      </c>
      <c r="AY336" s="251" t="s">
        <v>142</v>
      </c>
    </row>
    <row r="337" s="13" customFormat="1">
      <c r="A337" s="13"/>
      <c r="B337" s="230"/>
      <c r="C337" s="231"/>
      <c r="D337" s="232" t="s">
        <v>153</v>
      </c>
      <c r="E337" s="233" t="s">
        <v>1</v>
      </c>
      <c r="F337" s="234" t="s">
        <v>1452</v>
      </c>
      <c r="G337" s="231"/>
      <c r="H337" s="233" t="s">
        <v>1</v>
      </c>
      <c r="I337" s="235"/>
      <c r="J337" s="231"/>
      <c r="K337" s="231"/>
      <c r="L337" s="236"/>
      <c r="M337" s="237"/>
      <c r="N337" s="238"/>
      <c r="O337" s="238"/>
      <c r="P337" s="238"/>
      <c r="Q337" s="238"/>
      <c r="R337" s="238"/>
      <c r="S337" s="238"/>
      <c r="T337" s="239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0" t="s">
        <v>153</v>
      </c>
      <c r="AU337" s="240" t="s">
        <v>151</v>
      </c>
      <c r="AV337" s="13" t="s">
        <v>83</v>
      </c>
      <c r="AW337" s="13" t="s">
        <v>31</v>
      </c>
      <c r="AX337" s="13" t="s">
        <v>75</v>
      </c>
      <c r="AY337" s="240" t="s">
        <v>142</v>
      </c>
    </row>
    <row r="338" s="14" customFormat="1">
      <c r="A338" s="14"/>
      <c r="B338" s="241"/>
      <c r="C338" s="242"/>
      <c r="D338" s="232" t="s">
        <v>153</v>
      </c>
      <c r="E338" s="243" t="s">
        <v>1</v>
      </c>
      <c r="F338" s="244" t="s">
        <v>1453</v>
      </c>
      <c r="G338" s="242"/>
      <c r="H338" s="245">
        <v>4</v>
      </c>
      <c r="I338" s="246"/>
      <c r="J338" s="242"/>
      <c r="K338" s="242"/>
      <c r="L338" s="247"/>
      <c r="M338" s="248"/>
      <c r="N338" s="249"/>
      <c r="O338" s="249"/>
      <c r="P338" s="249"/>
      <c r="Q338" s="249"/>
      <c r="R338" s="249"/>
      <c r="S338" s="249"/>
      <c r="T338" s="250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1" t="s">
        <v>153</v>
      </c>
      <c r="AU338" s="251" t="s">
        <v>151</v>
      </c>
      <c r="AV338" s="14" t="s">
        <v>151</v>
      </c>
      <c r="AW338" s="14" t="s">
        <v>31</v>
      </c>
      <c r="AX338" s="14" t="s">
        <v>75</v>
      </c>
      <c r="AY338" s="251" t="s">
        <v>142</v>
      </c>
    </row>
    <row r="339" s="13" customFormat="1">
      <c r="A339" s="13"/>
      <c r="B339" s="230"/>
      <c r="C339" s="231"/>
      <c r="D339" s="232" t="s">
        <v>153</v>
      </c>
      <c r="E339" s="233" t="s">
        <v>1</v>
      </c>
      <c r="F339" s="234" t="s">
        <v>1454</v>
      </c>
      <c r="G339" s="231"/>
      <c r="H339" s="233" t="s">
        <v>1</v>
      </c>
      <c r="I339" s="235"/>
      <c r="J339" s="231"/>
      <c r="K339" s="231"/>
      <c r="L339" s="236"/>
      <c r="M339" s="237"/>
      <c r="N339" s="238"/>
      <c r="O339" s="238"/>
      <c r="P339" s="238"/>
      <c r="Q339" s="238"/>
      <c r="R339" s="238"/>
      <c r="S339" s="238"/>
      <c r="T339" s="239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0" t="s">
        <v>153</v>
      </c>
      <c r="AU339" s="240" t="s">
        <v>151</v>
      </c>
      <c r="AV339" s="13" t="s">
        <v>83</v>
      </c>
      <c r="AW339" s="13" t="s">
        <v>31</v>
      </c>
      <c r="AX339" s="13" t="s">
        <v>75</v>
      </c>
      <c r="AY339" s="240" t="s">
        <v>142</v>
      </c>
    </row>
    <row r="340" s="14" customFormat="1">
      <c r="A340" s="14"/>
      <c r="B340" s="241"/>
      <c r="C340" s="242"/>
      <c r="D340" s="232" t="s">
        <v>153</v>
      </c>
      <c r="E340" s="243" t="s">
        <v>1</v>
      </c>
      <c r="F340" s="244" t="s">
        <v>1455</v>
      </c>
      <c r="G340" s="242"/>
      <c r="H340" s="245">
        <v>146</v>
      </c>
      <c r="I340" s="246"/>
      <c r="J340" s="242"/>
      <c r="K340" s="242"/>
      <c r="L340" s="247"/>
      <c r="M340" s="248"/>
      <c r="N340" s="249"/>
      <c r="O340" s="249"/>
      <c r="P340" s="249"/>
      <c r="Q340" s="249"/>
      <c r="R340" s="249"/>
      <c r="S340" s="249"/>
      <c r="T340" s="250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1" t="s">
        <v>153</v>
      </c>
      <c r="AU340" s="251" t="s">
        <v>151</v>
      </c>
      <c r="AV340" s="14" t="s">
        <v>151</v>
      </c>
      <c r="AW340" s="14" t="s">
        <v>31</v>
      </c>
      <c r="AX340" s="14" t="s">
        <v>75</v>
      </c>
      <c r="AY340" s="251" t="s">
        <v>142</v>
      </c>
    </row>
    <row r="341" s="13" customFormat="1">
      <c r="A341" s="13"/>
      <c r="B341" s="230"/>
      <c r="C341" s="231"/>
      <c r="D341" s="232" t="s">
        <v>153</v>
      </c>
      <c r="E341" s="233" t="s">
        <v>1</v>
      </c>
      <c r="F341" s="234" t="s">
        <v>1456</v>
      </c>
      <c r="G341" s="231"/>
      <c r="H341" s="233" t="s">
        <v>1</v>
      </c>
      <c r="I341" s="235"/>
      <c r="J341" s="231"/>
      <c r="K341" s="231"/>
      <c r="L341" s="236"/>
      <c r="M341" s="237"/>
      <c r="N341" s="238"/>
      <c r="O341" s="238"/>
      <c r="P341" s="238"/>
      <c r="Q341" s="238"/>
      <c r="R341" s="238"/>
      <c r="S341" s="238"/>
      <c r="T341" s="239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0" t="s">
        <v>153</v>
      </c>
      <c r="AU341" s="240" t="s">
        <v>151</v>
      </c>
      <c r="AV341" s="13" t="s">
        <v>83</v>
      </c>
      <c r="AW341" s="13" t="s">
        <v>31</v>
      </c>
      <c r="AX341" s="13" t="s">
        <v>75</v>
      </c>
      <c r="AY341" s="240" t="s">
        <v>142</v>
      </c>
    </row>
    <row r="342" s="14" customFormat="1">
      <c r="A342" s="14"/>
      <c r="B342" s="241"/>
      <c r="C342" s="242"/>
      <c r="D342" s="232" t="s">
        <v>153</v>
      </c>
      <c r="E342" s="243" t="s">
        <v>1</v>
      </c>
      <c r="F342" s="244" t="s">
        <v>1457</v>
      </c>
      <c r="G342" s="242"/>
      <c r="H342" s="245">
        <v>53</v>
      </c>
      <c r="I342" s="246"/>
      <c r="J342" s="242"/>
      <c r="K342" s="242"/>
      <c r="L342" s="247"/>
      <c r="M342" s="248"/>
      <c r="N342" s="249"/>
      <c r="O342" s="249"/>
      <c r="P342" s="249"/>
      <c r="Q342" s="249"/>
      <c r="R342" s="249"/>
      <c r="S342" s="249"/>
      <c r="T342" s="250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1" t="s">
        <v>153</v>
      </c>
      <c r="AU342" s="251" t="s">
        <v>151</v>
      </c>
      <c r="AV342" s="14" t="s">
        <v>151</v>
      </c>
      <c r="AW342" s="14" t="s">
        <v>31</v>
      </c>
      <c r="AX342" s="14" t="s">
        <v>75</v>
      </c>
      <c r="AY342" s="251" t="s">
        <v>142</v>
      </c>
    </row>
    <row r="343" s="13" customFormat="1">
      <c r="A343" s="13"/>
      <c r="B343" s="230"/>
      <c r="C343" s="231"/>
      <c r="D343" s="232" t="s">
        <v>153</v>
      </c>
      <c r="E343" s="233" t="s">
        <v>1</v>
      </c>
      <c r="F343" s="234" t="s">
        <v>1458</v>
      </c>
      <c r="G343" s="231"/>
      <c r="H343" s="233" t="s">
        <v>1</v>
      </c>
      <c r="I343" s="235"/>
      <c r="J343" s="231"/>
      <c r="K343" s="231"/>
      <c r="L343" s="236"/>
      <c r="M343" s="237"/>
      <c r="N343" s="238"/>
      <c r="O343" s="238"/>
      <c r="P343" s="238"/>
      <c r="Q343" s="238"/>
      <c r="R343" s="238"/>
      <c r="S343" s="238"/>
      <c r="T343" s="239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0" t="s">
        <v>153</v>
      </c>
      <c r="AU343" s="240" t="s">
        <v>151</v>
      </c>
      <c r="AV343" s="13" t="s">
        <v>83</v>
      </c>
      <c r="AW343" s="13" t="s">
        <v>31</v>
      </c>
      <c r="AX343" s="13" t="s">
        <v>75</v>
      </c>
      <c r="AY343" s="240" t="s">
        <v>142</v>
      </c>
    </row>
    <row r="344" s="14" customFormat="1">
      <c r="A344" s="14"/>
      <c r="B344" s="241"/>
      <c r="C344" s="242"/>
      <c r="D344" s="232" t="s">
        <v>153</v>
      </c>
      <c r="E344" s="243" t="s">
        <v>1</v>
      </c>
      <c r="F344" s="244" t="s">
        <v>1459</v>
      </c>
      <c r="G344" s="242"/>
      <c r="H344" s="245">
        <v>62</v>
      </c>
      <c r="I344" s="246"/>
      <c r="J344" s="242"/>
      <c r="K344" s="242"/>
      <c r="L344" s="247"/>
      <c r="M344" s="248"/>
      <c r="N344" s="249"/>
      <c r="O344" s="249"/>
      <c r="P344" s="249"/>
      <c r="Q344" s="249"/>
      <c r="R344" s="249"/>
      <c r="S344" s="249"/>
      <c r="T344" s="250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1" t="s">
        <v>153</v>
      </c>
      <c r="AU344" s="251" t="s">
        <v>151</v>
      </c>
      <c r="AV344" s="14" t="s">
        <v>151</v>
      </c>
      <c r="AW344" s="14" t="s">
        <v>31</v>
      </c>
      <c r="AX344" s="14" t="s">
        <v>75</v>
      </c>
      <c r="AY344" s="251" t="s">
        <v>142</v>
      </c>
    </row>
    <row r="345" s="13" customFormat="1">
      <c r="A345" s="13"/>
      <c r="B345" s="230"/>
      <c r="C345" s="231"/>
      <c r="D345" s="232" t="s">
        <v>153</v>
      </c>
      <c r="E345" s="233" t="s">
        <v>1</v>
      </c>
      <c r="F345" s="234" t="s">
        <v>1460</v>
      </c>
      <c r="G345" s="231"/>
      <c r="H345" s="233" t="s">
        <v>1</v>
      </c>
      <c r="I345" s="235"/>
      <c r="J345" s="231"/>
      <c r="K345" s="231"/>
      <c r="L345" s="236"/>
      <c r="M345" s="237"/>
      <c r="N345" s="238"/>
      <c r="O345" s="238"/>
      <c r="P345" s="238"/>
      <c r="Q345" s="238"/>
      <c r="R345" s="238"/>
      <c r="S345" s="238"/>
      <c r="T345" s="239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0" t="s">
        <v>153</v>
      </c>
      <c r="AU345" s="240" t="s">
        <v>151</v>
      </c>
      <c r="AV345" s="13" t="s">
        <v>83</v>
      </c>
      <c r="AW345" s="13" t="s">
        <v>31</v>
      </c>
      <c r="AX345" s="13" t="s">
        <v>75</v>
      </c>
      <c r="AY345" s="240" t="s">
        <v>142</v>
      </c>
    </row>
    <row r="346" s="14" customFormat="1">
      <c r="A346" s="14"/>
      <c r="B346" s="241"/>
      <c r="C346" s="242"/>
      <c r="D346" s="232" t="s">
        <v>153</v>
      </c>
      <c r="E346" s="243" t="s">
        <v>1</v>
      </c>
      <c r="F346" s="244" t="s">
        <v>1461</v>
      </c>
      <c r="G346" s="242"/>
      <c r="H346" s="245">
        <v>12</v>
      </c>
      <c r="I346" s="246"/>
      <c r="J346" s="242"/>
      <c r="K346" s="242"/>
      <c r="L346" s="247"/>
      <c r="M346" s="248"/>
      <c r="N346" s="249"/>
      <c r="O346" s="249"/>
      <c r="P346" s="249"/>
      <c r="Q346" s="249"/>
      <c r="R346" s="249"/>
      <c r="S346" s="249"/>
      <c r="T346" s="250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1" t="s">
        <v>153</v>
      </c>
      <c r="AU346" s="251" t="s">
        <v>151</v>
      </c>
      <c r="AV346" s="14" t="s">
        <v>151</v>
      </c>
      <c r="AW346" s="14" t="s">
        <v>31</v>
      </c>
      <c r="AX346" s="14" t="s">
        <v>75</v>
      </c>
      <c r="AY346" s="251" t="s">
        <v>142</v>
      </c>
    </row>
    <row r="347" s="13" customFormat="1">
      <c r="A347" s="13"/>
      <c r="B347" s="230"/>
      <c r="C347" s="231"/>
      <c r="D347" s="232" t="s">
        <v>153</v>
      </c>
      <c r="E347" s="233" t="s">
        <v>1</v>
      </c>
      <c r="F347" s="234" t="s">
        <v>1462</v>
      </c>
      <c r="G347" s="231"/>
      <c r="H347" s="233" t="s">
        <v>1</v>
      </c>
      <c r="I347" s="235"/>
      <c r="J347" s="231"/>
      <c r="K347" s="231"/>
      <c r="L347" s="236"/>
      <c r="M347" s="237"/>
      <c r="N347" s="238"/>
      <c r="O347" s="238"/>
      <c r="P347" s="238"/>
      <c r="Q347" s="238"/>
      <c r="R347" s="238"/>
      <c r="S347" s="238"/>
      <c r="T347" s="239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0" t="s">
        <v>153</v>
      </c>
      <c r="AU347" s="240" t="s">
        <v>151</v>
      </c>
      <c r="AV347" s="13" t="s">
        <v>83</v>
      </c>
      <c r="AW347" s="13" t="s">
        <v>31</v>
      </c>
      <c r="AX347" s="13" t="s">
        <v>75</v>
      </c>
      <c r="AY347" s="240" t="s">
        <v>142</v>
      </c>
    </row>
    <row r="348" s="14" customFormat="1">
      <c r="A348" s="14"/>
      <c r="B348" s="241"/>
      <c r="C348" s="242"/>
      <c r="D348" s="232" t="s">
        <v>153</v>
      </c>
      <c r="E348" s="243" t="s">
        <v>1</v>
      </c>
      <c r="F348" s="244" t="s">
        <v>332</v>
      </c>
      <c r="G348" s="242"/>
      <c r="H348" s="245">
        <v>30</v>
      </c>
      <c r="I348" s="246"/>
      <c r="J348" s="242"/>
      <c r="K348" s="242"/>
      <c r="L348" s="247"/>
      <c r="M348" s="248"/>
      <c r="N348" s="249"/>
      <c r="O348" s="249"/>
      <c r="P348" s="249"/>
      <c r="Q348" s="249"/>
      <c r="R348" s="249"/>
      <c r="S348" s="249"/>
      <c r="T348" s="250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1" t="s">
        <v>153</v>
      </c>
      <c r="AU348" s="251" t="s">
        <v>151</v>
      </c>
      <c r="AV348" s="14" t="s">
        <v>151</v>
      </c>
      <c r="AW348" s="14" t="s">
        <v>31</v>
      </c>
      <c r="AX348" s="14" t="s">
        <v>75</v>
      </c>
      <c r="AY348" s="251" t="s">
        <v>142</v>
      </c>
    </row>
    <row r="349" s="13" customFormat="1">
      <c r="A349" s="13"/>
      <c r="B349" s="230"/>
      <c r="C349" s="231"/>
      <c r="D349" s="232" t="s">
        <v>153</v>
      </c>
      <c r="E349" s="233" t="s">
        <v>1</v>
      </c>
      <c r="F349" s="234" t="s">
        <v>1463</v>
      </c>
      <c r="G349" s="231"/>
      <c r="H349" s="233" t="s">
        <v>1</v>
      </c>
      <c r="I349" s="235"/>
      <c r="J349" s="231"/>
      <c r="K349" s="231"/>
      <c r="L349" s="236"/>
      <c r="M349" s="237"/>
      <c r="N349" s="238"/>
      <c r="O349" s="238"/>
      <c r="P349" s="238"/>
      <c r="Q349" s="238"/>
      <c r="R349" s="238"/>
      <c r="S349" s="238"/>
      <c r="T349" s="239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0" t="s">
        <v>153</v>
      </c>
      <c r="AU349" s="240" t="s">
        <v>151</v>
      </c>
      <c r="AV349" s="13" t="s">
        <v>83</v>
      </c>
      <c r="AW349" s="13" t="s">
        <v>31</v>
      </c>
      <c r="AX349" s="13" t="s">
        <v>75</v>
      </c>
      <c r="AY349" s="240" t="s">
        <v>142</v>
      </c>
    </row>
    <row r="350" s="14" customFormat="1">
      <c r="A350" s="14"/>
      <c r="B350" s="241"/>
      <c r="C350" s="242"/>
      <c r="D350" s="232" t="s">
        <v>153</v>
      </c>
      <c r="E350" s="243" t="s">
        <v>1</v>
      </c>
      <c r="F350" s="244" t="s">
        <v>210</v>
      </c>
      <c r="G350" s="242"/>
      <c r="H350" s="245">
        <v>16</v>
      </c>
      <c r="I350" s="246"/>
      <c r="J350" s="242"/>
      <c r="K350" s="242"/>
      <c r="L350" s="247"/>
      <c r="M350" s="248"/>
      <c r="N350" s="249"/>
      <c r="O350" s="249"/>
      <c r="P350" s="249"/>
      <c r="Q350" s="249"/>
      <c r="R350" s="249"/>
      <c r="S350" s="249"/>
      <c r="T350" s="250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1" t="s">
        <v>153</v>
      </c>
      <c r="AU350" s="251" t="s">
        <v>151</v>
      </c>
      <c r="AV350" s="14" t="s">
        <v>151</v>
      </c>
      <c r="AW350" s="14" t="s">
        <v>31</v>
      </c>
      <c r="AX350" s="14" t="s">
        <v>75</v>
      </c>
      <c r="AY350" s="251" t="s">
        <v>142</v>
      </c>
    </row>
    <row r="351" s="15" customFormat="1">
      <c r="A351" s="15"/>
      <c r="B351" s="252"/>
      <c r="C351" s="253"/>
      <c r="D351" s="232" t="s">
        <v>153</v>
      </c>
      <c r="E351" s="254" t="s">
        <v>1</v>
      </c>
      <c r="F351" s="255" t="s">
        <v>166</v>
      </c>
      <c r="G351" s="253"/>
      <c r="H351" s="256">
        <v>1233</v>
      </c>
      <c r="I351" s="257"/>
      <c r="J351" s="253"/>
      <c r="K351" s="253"/>
      <c r="L351" s="258"/>
      <c r="M351" s="259"/>
      <c r="N351" s="260"/>
      <c r="O351" s="260"/>
      <c r="P351" s="260"/>
      <c r="Q351" s="260"/>
      <c r="R351" s="260"/>
      <c r="S351" s="260"/>
      <c r="T351" s="261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62" t="s">
        <v>153</v>
      </c>
      <c r="AU351" s="262" t="s">
        <v>151</v>
      </c>
      <c r="AV351" s="15" t="s">
        <v>150</v>
      </c>
      <c r="AW351" s="15" t="s">
        <v>31</v>
      </c>
      <c r="AX351" s="15" t="s">
        <v>83</v>
      </c>
      <c r="AY351" s="262" t="s">
        <v>142</v>
      </c>
    </row>
    <row r="352" s="2" customFormat="1" ht="16.5" customHeight="1">
      <c r="A352" s="38"/>
      <c r="B352" s="39"/>
      <c r="C352" s="218" t="s">
        <v>389</v>
      </c>
      <c r="D352" s="218" t="s">
        <v>145</v>
      </c>
      <c r="E352" s="219" t="s">
        <v>1464</v>
      </c>
      <c r="F352" s="220" t="s">
        <v>1465</v>
      </c>
      <c r="G352" s="221" t="s">
        <v>148</v>
      </c>
      <c r="H352" s="222">
        <v>1233</v>
      </c>
      <c r="I352" s="223"/>
      <c r="J352" s="222">
        <f>ROUND(I352*H352,2)</f>
        <v>0</v>
      </c>
      <c r="K352" s="220" t="s">
        <v>149</v>
      </c>
      <c r="L352" s="44"/>
      <c r="M352" s="224" t="s">
        <v>1</v>
      </c>
      <c r="N352" s="225" t="s">
        <v>41</v>
      </c>
      <c r="O352" s="91"/>
      <c r="P352" s="226">
        <f>O352*H352</f>
        <v>0</v>
      </c>
      <c r="Q352" s="226">
        <v>0</v>
      </c>
      <c r="R352" s="226">
        <f>Q352*H352</f>
        <v>0</v>
      </c>
      <c r="S352" s="226">
        <v>0</v>
      </c>
      <c r="T352" s="227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28" t="s">
        <v>150</v>
      </c>
      <c r="AT352" s="228" t="s">
        <v>145</v>
      </c>
      <c r="AU352" s="228" t="s">
        <v>151</v>
      </c>
      <c r="AY352" s="17" t="s">
        <v>142</v>
      </c>
      <c r="BE352" s="229">
        <f>IF(N352="základní",J352,0)</f>
        <v>0</v>
      </c>
      <c r="BF352" s="229">
        <f>IF(N352="snížená",J352,0)</f>
        <v>0</v>
      </c>
      <c r="BG352" s="229">
        <f>IF(N352="zákl. přenesená",J352,0)</f>
        <v>0</v>
      </c>
      <c r="BH352" s="229">
        <f>IF(N352="sníž. přenesená",J352,0)</f>
        <v>0</v>
      </c>
      <c r="BI352" s="229">
        <f>IF(N352="nulová",J352,0)</f>
        <v>0</v>
      </c>
      <c r="BJ352" s="17" t="s">
        <v>151</v>
      </c>
      <c r="BK352" s="229">
        <f>ROUND(I352*H352,2)</f>
        <v>0</v>
      </c>
      <c r="BL352" s="17" t="s">
        <v>150</v>
      </c>
      <c r="BM352" s="228" t="s">
        <v>1466</v>
      </c>
    </row>
    <row r="353" s="13" customFormat="1">
      <c r="A353" s="13"/>
      <c r="B353" s="230"/>
      <c r="C353" s="231"/>
      <c r="D353" s="232" t="s">
        <v>153</v>
      </c>
      <c r="E353" s="233" t="s">
        <v>1</v>
      </c>
      <c r="F353" s="234" t="s">
        <v>1373</v>
      </c>
      <c r="G353" s="231"/>
      <c r="H353" s="233" t="s">
        <v>1</v>
      </c>
      <c r="I353" s="235"/>
      <c r="J353" s="231"/>
      <c r="K353" s="231"/>
      <c r="L353" s="236"/>
      <c r="M353" s="237"/>
      <c r="N353" s="238"/>
      <c r="O353" s="238"/>
      <c r="P353" s="238"/>
      <c r="Q353" s="238"/>
      <c r="R353" s="238"/>
      <c r="S353" s="238"/>
      <c r="T353" s="239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0" t="s">
        <v>153</v>
      </c>
      <c r="AU353" s="240" t="s">
        <v>151</v>
      </c>
      <c r="AV353" s="13" t="s">
        <v>83</v>
      </c>
      <c r="AW353" s="13" t="s">
        <v>31</v>
      </c>
      <c r="AX353" s="13" t="s">
        <v>75</v>
      </c>
      <c r="AY353" s="240" t="s">
        <v>142</v>
      </c>
    </row>
    <row r="354" s="13" customFormat="1">
      <c r="A354" s="13"/>
      <c r="B354" s="230"/>
      <c r="C354" s="231"/>
      <c r="D354" s="232" t="s">
        <v>153</v>
      </c>
      <c r="E354" s="233" t="s">
        <v>1</v>
      </c>
      <c r="F354" s="234" t="s">
        <v>1440</v>
      </c>
      <c r="G354" s="231"/>
      <c r="H354" s="233" t="s">
        <v>1</v>
      </c>
      <c r="I354" s="235"/>
      <c r="J354" s="231"/>
      <c r="K354" s="231"/>
      <c r="L354" s="236"/>
      <c r="M354" s="237"/>
      <c r="N354" s="238"/>
      <c r="O354" s="238"/>
      <c r="P354" s="238"/>
      <c r="Q354" s="238"/>
      <c r="R354" s="238"/>
      <c r="S354" s="238"/>
      <c r="T354" s="239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0" t="s">
        <v>153</v>
      </c>
      <c r="AU354" s="240" t="s">
        <v>151</v>
      </c>
      <c r="AV354" s="13" t="s">
        <v>83</v>
      </c>
      <c r="AW354" s="13" t="s">
        <v>31</v>
      </c>
      <c r="AX354" s="13" t="s">
        <v>75</v>
      </c>
      <c r="AY354" s="240" t="s">
        <v>142</v>
      </c>
    </row>
    <row r="355" s="14" customFormat="1">
      <c r="A355" s="14"/>
      <c r="B355" s="241"/>
      <c r="C355" s="242"/>
      <c r="D355" s="232" t="s">
        <v>153</v>
      </c>
      <c r="E355" s="243" t="s">
        <v>1</v>
      </c>
      <c r="F355" s="244" t="s">
        <v>1441</v>
      </c>
      <c r="G355" s="242"/>
      <c r="H355" s="245">
        <v>643</v>
      </c>
      <c r="I355" s="246"/>
      <c r="J355" s="242"/>
      <c r="K355" s="242"/>
      <c r="L355" s="247"/>
      <c r="M355" s="248"/>
      <c r="N355" s="249"/>
      <c r="O355" s="249"/>
      <c r="P355" s="249"/>
      <c r="Q355" s="249"/>
      <c r="R355" s="249"/>
      <c r="S355" s="249"/>
      <c r="T355" s="250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1" t="s">
        <v>153</v>
      </c>
      <c r="AU355" s="251" t="s">
        <v>151</v>
      </c>
      <c r="AV355" s="14" t="s">
        <v>151</v>
      </c>
      <c r="AW355" s="14" t="s">
        <v>31</v>
      </c>
      <c r="AX355" s="14" t="s">
        <v>75</v>
      </c>
      <c r="AY355" s="251" t="s">
        <v>142</v>
      </c>
    </row>
    <row r="356" s="13" customFormat="1">
      <c r="A356" s="13"/>
      <c r="B356" s="230"/>
      <c r="C356" s="231"/>
      <c r="D356" s="232" t="s">
        <v>153</v>
      </c>
      <c r="E356" s="233" t="s">
        <v>1</v>
      </c>
      <c r="F356" s="234" t="s">
        <v>1442</v>
      </c>
      <c r="G356" s="231"/>
      <c r="H356" s="233" t="s">
        <v>1</v>
      </c>
      <c r="I356" s="235"/>
      <c r="J356" s="231"/>
      <c r="K356" s="231"/>
      <c r="L356" s="236"/>
      <c r="M356" s="237"/>
      <c r="N356" s="238"/>
      <c r="O356" s="238"/>
      <c r="P356" s="238"/>
      <c r="Q356" s="238"/>
      <c r="R356" s="238"/>
      <c r="S356" s="238"/>
      <c r="T356" s="239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0" t="s">
        <v>153</v>
      </c>
      <c r="AU356" s="240" t="s">
        <v>151</v>
      </c>
      <c r="AV356" s="13" t="s">
        <v>83</v>
      </c>
      <c r="AW356" s="13" t="s">
        <v>31</v>
      </c>
      <c r="AX356" s="13" t="s">
        <v>75</v>
      </c>
      <c r="AY356" s="240" t="s">
        <v>142</v>
      </c>
    </row>
    <row r="357" s="14" customFormat="1">
      <c r="A357" s="14"/>
      <c r="B357" s="241"/>
      <c r="C357" s="242"/>
      <c r="D357" s="232" t="s">
        <v>153</v>
      </c>
      <c r="E357" s="243" t="s">
        <v>1</v>
      </c>
      <c r="F357" s="244" t="s">
        <v>1443</v>
      </c>
      <c r="G357" s="242"/>
      <c r="H357" s="245">
        <v>76</v>
      </c>
      <c r="I357" s="246"/>
      <c r="J357" s="242"/>
      <c r="K357" s="242"/>
      <c r="L357" s="247"/>
      <c r="M357" s="248"/>
      <c r="N357" s="249"/>
      <c r="O357" s="249"/>
      <c r="P357" s="249"/>
      <c r="Q357" s="249"/>
      <c r="R357" s="249"/>
      <c r="S357" s="249"/>
      <c r="T357" s="250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1" t="s">
        <v>153</v>
      </c>
      <c r="AU357" s="251" t="s">
        <v>151</v>
      </c>
      <c r="AV357" s="14" t="s">
        <v>151</v>
      </c>
      <c r="AW357" s="14" t="s">
        <v>31</v>
      </c>
      <c r="AX357" s="14" t="s">
        <v>75</v>
      </c>
      <c r="AY357" s="251" t="s">
        <v>142</v>
      </c>
    </row>
    <row r="358" s="13" customFormat="1">
      <c r="A358" s="13"/>
      <c r="B358" s="230"/>
      <c r="C358" s="231"/>
      <c r="D358" s="232" t="s">
        <v>153</v>
      </c>
      <c r="E358" s="233" t="s">
        <v>1</v>
      </c>
      <c r="F358" s="234" t="s">
        <v>1444</v>
      </c>
      <c r="G358" s="231"/>
      <c r="H358" s="233" t="s">
        <v>1</v>
      </c>
      <c r="I358" s="235"/>
      <c r="J358" s="231"/>
      <c r="K358" s="231"/>
      <c r="L358" s="236"/>
      <c r="M358" s="237"/>
      <c r="N358" s="238"/>
      <c r="O358" s="238"/>
      <c r="P358" s="238"/>
      <c r="Q358" s="238"/>
      <c r="R358" s="238"/>
      <c r="S358" s="238"/>
      <c r="T358" s="239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0" t="s">
        <v>153</v>
      </c>
      <c r="AU358" s="240" t="s">
        <v>151</v>
      </c>
      <c r="AV358" s="13" t="s">
        <v>83</v>
      </c>
      <c r="AW358" s="13" t="s">
        <v>31</v>
      </c>
      <c r="AX358" s="13" t="s">
        <v>75</v>
      </c>
      <c r="AY358" s="240" t="s">
        <v>142</v>
      </c>
    </row>
    <row r="359" s="14" customFormat="1">
      <c r="A359" s="14"/>
      <c r="B359" s="241"/>
      <c r="C359" s="242"/>
      <c r="D359" s="232" t="s">
        <v>153</v>
      </c>
      <c r="E359" s="243" t="s">
        <v>1</v>
      </c>
      <c r="F359" s="244" t="s">
        <v>1445</v>
      </c>
      <c r="G359" s="242"/>
      <c r="H359" s="245">
        <v>63</v>
      </c>
      <c r="I359" s="246"/>
      <c r="J359" s="242"/>
      <c r="K359" s="242"/>
      <c r="L359" s="247"/>
      <c r="M359" s="248"/>
      <c r="N359" s="249"/>
      <c r="O359" s="249"/>
      <c r="P359" s="249"/>
      <c r="Q359" s="249"/>
      <c r="R359" s="249"/>
      <c r="S359" s="249"/>
      <c r="T359" s="250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1" t="s">
        <v>153</v>
      </c>
      <c r="AU359" s="251" t="s">
        <v>151</v>
      </c>
      <c r="AV359" s="14" t="s">
        <v>151</v>
      </c>
      <c r="AW359" s="14" t="s">
        <v>31</v>
      </c>
      <c r="AX359" s="14" t="s">
        <v>75</v>
      </c>
      <c r="AY359" s="251" t="s">
        <v>142</v>
      </c>
    </row>
    <row r="360" s="13" customFormat="1">
      <c r="A360" s="13"/>
      <c r="B360" s="230"/>
      <c r="C360" s="231"/>
      <c r="D360" s="232" t="s">
        <v>153</v>
      </c>
      <c r="E360" s="233" t="s">
        <v>1</v>
      </c>
      <c r="F360" s="234" t="s">
        <v>1446</v>
      </c>
      <c r="G360" s="231"/>
      <c r="H360" s="233" t="s">
        <v>1</v>
      </c>
      <c r="I360" s="235"/>
      <c r="J360" s="231"/>
      <c r="K360" s="231"/>
      <c r="L360" s="236"/>
      <c r="M360" s="237"/>
      <c r="N360" s="238"/>
      <c r="O360" s="238"/>
      <c r="P360" s="238"/>
      <c r="Q360" s="238"/>
      <c r="R360" s="238"/>
      <c r="S360" s="238"/>
      <c r="T360" s="239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0" t="s">
        <v>153</v>
      </c>
      <c r="AU360" s="240" t="s">
        <v>151</v>
      </c>
      <c r="AV360" s="13" t="s">
        <v>83</v>
      </c>
      <c r="AW360" s="13" t="s">
        <v>31</v>
      </c>
      <c r="AX360" s="13" t="s">
        <v>75</v>
      </c>
      <c r="AY360" s="240" t="s">
        <v>142</v>
      </c>
    </row>
    <row r="361" s="14" customFormat="1">
      <c r="A361" s="14"/>
      <c r="B361" s="241"/>
      <c r="C361" s="242"/>
      <c r="D361" s="232" t="s">
        <v>153</v>
      </c>
      <c r="E361" s="243" t="s">
        <v>1</v>
      </c>
      <c r="F361" s="244" t="s">
        <v>1447</v>
      </c>
      <c r="G361" s="242"/>
      <c r="H361" s="245">
        <v>69</v>
      </c>
      <c r="I361" s="246"/>
      <c r="J361" s="242"/>
      <c r="K361" s="242"/>
      <c r="L361" s="247"/>
      <c r="M361" s="248"/>
      <c r="N361" s="249"/>
      <c r="O361" s="249"/>
      <c r="P361" s="249"/>
      <c r="Q361" s="249"/>
      <c r="R361" s="249"/>
      <c r="S361" s="249"/>
      <c r="T361" s="250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1" t="s">
        <v>153</v>
      </c>
      <c r="AU361" s="251" t="s">
        <v>151</v>
      </c>
      <c r="AV361" s="14" t="s">
        <v>151</v>
      </c>
      <c r="AW361" s="14" t="s">
        <v>31</v>
      </c>
      <c r="AX361" s="14" t="s">
        <v>75</v>
      </c>
      <c r="AY361" s="251" t="s">
        <v>142</v>
      </c>
    </row>
    <row r="362" s="13" customFormat="1">
      <c r="A362" s="13"/>
      <c r="B362" s="230"/>
      <c r="C362" s="231"/>
      <c r="D362" s="232" t="s">
        <v>153</v>
      </c>
      <c r="E362" s="233" t="s">
        <v>1</v>
      </c>
      <c r="F362" s="234" t="s">
        <v>1448</v>
      </c>
      <c r="G362" s="231"/>
      <c r="H362" s="233" t="s">
        <v>1</v>
      </c>
      <c r="I362" s="235"/>
      <c r="J362" s="231"/>
      <c r="K362" s="231"/>
      <c r="L362" s="236"/>
      <c r="M362" s="237"/>
      <c r="N362" s="238"/>
      <c r="O362" s="238"/>
      <c r="P362" s="238"/>
      <c r="Q362" s="238"/>
      <c r="R362" s="238"/>
      <c r="S362" s="238"/>
      <c r="T362" s="239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0" t="s">
        <v>153</v>
      </c>
      <c r="AU362" s="240" t="s">
        <v>151</v>
      </c>
      <c r="AV362" s="13" t="s">
        <v>83</v>
      </c>
      <c r="AW362" s="13" t="s">
        <v>31</v>
      </c>
      <c r="AX362" s="13" t="s">
        <v>75</v>
      </c>
      <c r="AY362" s="240" t="s">
        <v>142</v>
      </c>
    </row>
    <row r="363" s="14" customFormat="1">
      <c r="A363" s="14"/>
      <c r="B363" s="241"/>
      <c r="C363" s="242"/>
      <c r="D363" s="232" t="s">
        <v>153</v>
      </c>
      <c r="E363" s="243" t="s">
        <v>1</v>
      </c>
      <c r="F363" s="244" t="s">
        <v>1449</v>
      </c>
      <c r="G363" s="242"/>
      <c r="H363" s="245">
        <v>56</v>
      </c>
      <c r="I363" s="246"/>
      <c r="J363" s="242"/>
      <c r="K363" s="242"/>
      <c r="L363" s="247"/>
      <c r="M363" s="248"/>
      <c r="N363" s="249"/>
      <c r="O363" s="249"/>
      <c r="P363" s="249"/>
      <c r="Q363" s="249"/>
      <c r="R363" s="249"/>
      <c r="S363" s="249"/>
      <c r="T363" s="250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1" t="s">
        <v>153</v>
      </c>
      <c r="AU363" s="251" t="s">
        <v>151</v>
      </c>
      <c r="AV363" s="14" t="s">
        <v>151</v>
      </c>
      <c r="AW363" s="14" t="s">
        <v>31</v>
      </c>
      <c r="AX363" s="14" t="s">
        <v>75</v>
      </c>
      <c r="AY363" s="251" t="s">
        <v>142</v>
      </c>
    </row>
    <row r="364" s="13" customFormat="1">
      <c r="A364" s="13"/>
      <c r="B364" s="230"/>
      <c r="C364" s="231"/>
      <c r="D364" s="232" t="s">
        <v>153</v>
      </c>
      <c r="E364" s="233" t="s">
        <v>1</v>
      </c>
      <c r="F364" s="234" t="s">
        <v>1450</v>
      </c>
      <c r="G364" s="231"/>
      <c r="H364" s="233" t="s">
        <v>1</v>
      </c>
      <c r="I364" s="235"/>
      <c r="J364" s="231"/>
      <c r="K364" s="231"/>
      <c r="L364" s="236"/>
      <c r="M364" s="237"/>
      <c r="N364" s="238"/>
      <c r="O364" s="238"/>
      <c r="P364" s="238"/>
      <c r="Q364" s="238"/>
      <c r="R364" s="238"/>
      <c r="S364" s="238"/>
      <c r="T364" s="239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0" t="s">
        <v>153</v>
      </c>
      <c r="AU364" s="240" t="s">
        <v>151</v>
      </c>
      <c r="AV364" s="13" t="s">
        <v>83</v>
      </c>
      <c r="AW364" s="13" t="s">
        <v>31</v>
      </c>
      <c r="AX364" s="13" t="s">
        <v>75</v>
      </c>
      <c r="AY364" s="240" t="s">
        <v>142</v>
      </c>
    </row>
    <row r="365" s="14" customFormat="1">
      <c r="A365" s="14"/>
      <c r="B365" s="241"/>
      <c r="C365" s="242"/>
      <c r="D365" s="232" t="s">
        <v>153</v>
      </c>
      <c r="E365" s="243" t="s">
        <v>1</v>
      </c>
      <c r="F365" s="244" t="s">
        <v>1451</v>
      </c>
      <c r="G365" s="242"/>
      <c r="H365" s="245">
        <v>3</v>
      </c>
      <c r="I365" s="246"/>
      <c r="J365" s="242"/>
      <c r="K365" s="242"/>
      <c r="L365" s="247"/>
      <c r="M365" s="248"/>
      <c r="N365" s="249"/>
      <c r="O365" s="249"/>
      <c r="P365" s="249"/>
      <c r="Q365" s="249"/>
      <c r="R365" s="249"/>
      <c r="S365" s="249"/>
      <c r="T365" s="250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1" t="s">
        <v>153</v>
      </c>
      <c r="AU365" s="251" t="s">
        <v>151</v>
      </c>
      <c r="AV365" s="14" t="s">
        <v>151</v>
      </c>
      <c r="AW365" s="14" t="s">
        <v>31</v>
      </c>
      <c r="AX365" s="14" t="s">
        <v>75</v>
      </c>
      <c r="AY365" s="251" t="s">
        <v>142</v>
      </c>
    </row>
    <row r="366" s="13" customFormat="1">
      <c r="A366" s="13"/>
      <c r="B366" s="230"/>
      <c r="C366" s="231"/>
      <c r="D366" s="232" t="s">
        <v>153</v>
      </c>
      <c r="E366" s="233" t="s">
        <v>1</v>
      </c>
      <c r="F366" s="234" t="s">
        <v>1452</v>
      </c>
      <c r="G366" s="231"/>
      <c r="H366" s="233" t="s">
        <v>1</v>
      </c>
      <c r="I366" s="235"/>
      <c r="J366" s="231"/>
      <c r="K366" s="231"/>
      <c r="L366" s="236"/>
      <c r="M366" s="237"/>
      <c r="N366" s="238"/>
      <c r="O366" s="238"/>
      <c r="P366" s="238"/>
      <c r="Q366" s="238"/>
      <c r="R366" s="238"/>
      <c r="S366" s="238"/>
      <c r="T366" s="239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0" t="s">
        <v>153</v>
      </c>
      <c r="AU366" s="240" t="s">
        <v>151</v>
      </c>
      <c r="AV366" s="13" t="s">
        <v>83</v>
      </c>
      <c r="AW366" s="13" t="s">
        <v>31</v>
      </c>
      <c r="AX366" s="13" t="s">
        <v>75</v>
      </c>
      <c r="AY366" s="240" t="s">
        <v>142</v>
      </c>
    </row>
    <row r="367" s="14" customFormat="1">
      <c r="A367" s="14"/>
      <c r="B367" s="241"/>
      <c r="C367" s="242"/>
      <c r="D367" s="232" t="s">
        <v>153</v>
      </c>
      <c r="E367" s="243" t="s">
        <v>1</v>
      </c>
      <c r="F367" s="244" t="s">
        <v>1453</v>
      </c>
      <c r="G367" s="242"/>
      <c r="H367" s="245">
        <v>4</v>
      </c>
      <c r="I367" s="246"/>
      <c r="J367" s="242"/>
      <c r="K367" s="242"/>
      <c r="L367" s="247"/>
      <c r="M367" s="248"/>
      <c r="N367" s="249"/>
      <c r="O367" s="249"/>
      <c r="P367" s="249"/>
      <c r="Q367" s="249"/>
      <c r="R367" s="249"/>
      <c r="S367" s="249"/>
      <c r="T367" s="250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1" t="s">
        <v>153</v>
      </c>
      <c r="AU367" s="251" t="s">
        <v>151</v>
      </c>
      <c r="AV367" s="14" t="s">
        <v>151</v>
      </c>
      <c r="AW367" s="14" t="s">
        <v>31</v>
      </c>
      <c r="AX367" s="14" t="s">
        <v>75</v>
      </c>
      <c r="AY367" s="251" t="s">
        <v>142</v>
      </c>
    </row>
    <row r="368" s="13" customFormat="1">
      <c r="A368" s="13"/>
      <c r="B368" s="230"/>
      <c r="C368" s="231"/>
      <c r="D368" s="232" t="s">
        <v>153</v>
      </c>
      <c r="E368" s="233" t="s">
        <v>1</v>
      </c>
      <c r="F368" s="234" t="s">
        <v>1454</v>
      </c>
      <c r="G368" s="231"/>
      <c r="H368" s="233" t="s">
        <v>1</v>
      </c>
      <c r="I368" s="235"/>
      <c r="J368" s="231"/>
      <c r="K368" s="231"/>
      <c r="L368" s="236"/>
      <c r="M368" s="237"/>
      <c r="N368" s="238"/>
      <c r="O368" s="238"/>
      <c r="P368" s="238"/>
      <c r="Q368" s="238"/>
      <c r="R368" s="238"/>
      <c r="S368" s="238"/>
      <c r="T368" s="239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0" t="s">
        <v>153</v>
      </c>
      <c r="AU368" s="240" t="s">
        <v>151</v>
      </c>
      <c r="AV368" s="13" t="s">
        <v>83</v>
      </c>
      <c r="AW368" s="13" t="s">
        <v>31</v>
      </c>
      <c r="AX368" s="13" t="s">
        <v>75</v>
      </c>
      <c r="AY368" s="240" t="s">
        <v>142</v>
      </c>
    </row>
    <row r="369" s="14" customFormat="1">
      <c r="A369" s="14"/>
      <c r="B369" s="241"/>
      <c r="C369" s="242"/>
      <c r="D369" s="232" t="s">
        <v>153</v>
      </c>
      <c r="E369" s="243" t="s">
        <v>1</v>
      </c>
      <c r="F369" s="244" t="s">
        <v>1455</v>
      </c>
      <c r="G369" s="242"/>
      <c r="H369" s="245">
        <v>146</v>
      </c>
      <c r="I369" s="246"/>
      <c r="J369" s="242"/>
      <c r="K369" s="242"/>
      <c r="L369" s="247"/>
      <c r="M369" s="248"/>
      <c r="N369" s="249"/>
      <c r="O369" s="249"/>
      <c r="P369" s="249"/>
      <c r="Q369" s="249"/>
      <c r="R369" s="249"/>
      <c r="S369" s="249"/>
      <c r="T369" s="250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1" t="s">
        <v>153</v>
      </c>
      <c r="AU369" s="251" t="s">
        <v>151</v>
      </c>
      <c r="AV369" s="14" t="s">
        <v>151</v>
      </c>
      <c r="AW369" s="14" t="s">
        <v>31</v>
      </c>
      <c r="AX369" s="14" t="s">
        <v>75</v>
      </c>
      <c r="AY369" s="251" t="s">
        <v>142</v>
      </c>
    </row>
    <row r="370" s="13" customFormat="1">
      <c r="A370" s="13"/>
      <c r="B370" s="230"/>
      <c r="C370" s="231"/>
      <c r="D370" s="232" t="s">
        <v>153</v>
      </c>
      <c r="E370" s="233" t="s">
        <v>1</v>
      </c>
      <c r="F370" s="234" t="s">
        <v>1456</v>
      </c>
      <c r="G370" s="231"/>
      <c r="H370" s="233" t="s">
        <v>1</v>
      </c>
      <c r="I370" s="235"/>
      <c r="J370" s="231"/>
      <c r="K370" s="231"/>
      <c r="L370" s="236"/>
      <c r="M370" s="237"/>
      <c r="N370" s="238"/>
      <c r="O370" s="238"/>
      <c r="P370" s="238"/>
      <c r="Q370" s="238"/>
      <c r="R370" s="238"/>
      <c r="S370" s="238"/>
      <c r="T370" s="239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0" t="s">
        <v>153</v>
      </c>
      <c r="AU370" s="240" t="s">
        <v>151</v>
      </c>
      <c r="AV370" s="13" t="s">
        <v>83</v>
      </c>
      <c r="AW370" s="13" t="s">
        <v>31</v>
      </c>
      <c r="AX370" s="13" t="s">
        <v>75</v>
      </c>
      <c r="AY370" s="240" t="s">
        <v>142</v>
      </c>
    </row>
    <row r="371" s="14" customFormat="1">
      <c r="A371" s="14"/>
      <c r="B371" s="241"/>
      <c r="C371" s="242"/>
      <c r="D371" s="232" t="s">
        <v>153</v>
      </c>
      <c r="E371" s="243" t="s">
        <v>1</v>
      </c>
      <c r="F371" s="244" t="s">
        <v>1457</v>
      </c>
      <c r="G371" s="242"/>
      <c r="H371" s="245">
        <v>53</v>
      </c>
      <c r="I371" s="246"/>
      <c r="J371" s="242"/>
      <c r="K371" s="242"/>
      <c r="L371" s="247"/>
      <c r="M371" s="248"/>
      <c r="N371" s="249"/>
      <c r="O371" s="249"/>
      <c r="P371" s="249"/>
      <c r="Q371" s="249"/>
      <c r="R371" s="249"/>
      <c r="S371" s="249"/>
      <c r="T371" s="250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1" t="s">
        <v>153</v>
      </c>
      <c r="AU371" s="251" t="s">
        <v>151</v>
      </c>
      <c r="AV371" s="14" t="s">
        <v>151</v>
      </c>
      <c r="AW371" s="14" t="s">
        <v>31</v>
      </c>
      <c r="AX371" s="14" t="s">
        <v>75</v>
      </c>
      <c r="AY371" s="251" t="s">
        <v>142</v>
      </c>
    </row>
    <row r="372" s="13" customFormat="1">
      <c r="A372" s="13"/>
      <c r="B372" s="230"/>
      <c r="C372" s="231"/>
      <c r="D372" s="232" t="s">
        <v>153</v>
      </c>
      <c r="E372" s="233" t="s">
        <v>1</v>
      </c>
      <c r="F372" s="234" t="s">
        <v>1458</v>
      </c>
      <c r="G372" s="231"/>
      <c r="H372" s="233" t="s">
        <v>1</v>
      </c>
      <c r="I372" s="235"/>
      <c r="J372" s="231"/>
      <c r="K372" s="231"/>
      <c r="L372" s="236"/>
      <c r="M372" s="237"/>
      <c r="N372" s="238"/>
      <c r="O372" s="238"/>
      <c r="P372" s="238"/>
      <c r="Q372" s="238"/>
      <c r="R372" s="238"/>
      <c r="S372" s="238"/>
      <c r="T372" s="239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0" t="s">
        <v>153</v>
      </c>
      <c r="AU372" s="240" t="s">
        <v>151</v>
      </c>
      <c r="AV372" s="13" t="s">
        <v>83</v>
      </c>
      <c r="AW372" s="13" t="s">
        <v>31</v>
      </c>
      <c r="AX372" s="13" t="s">
        <v>75</v>
      </c>
      <c r="AY372" s="240" t="s">
        <v>142</v>
      </c>
    </row>
    <row r="373" s="14" customFormat="1">
      <c r="A373" s="14"/>
      <c r="B373" s="241"/>
      <c r="C373" s="242"/>
      <c r="D373" s="232" t="s">
        <v>153</v>
      </c>
      <c r="E373" s="243" t="s">
        <v>1</v>
      </c>
      <c r="F373" s="244" t="s">
        <v>1459</v>
      </c>
      <c r="G373" s="242"/>
      <c r="H373" s="245">
        <v>62</v>
      </c>
      <c r="I373" s="246"/>
      <c r="J373" s="242"/>
      <c r="K373" s="242"/>
      <c r="L373" s="247"/>
      <c r="M373" s="248"/>
      <c r="N373" s="249"/>
      <c r="O373" s="249"/>
      <c r="P373" s="249"/>
      <c r="Q373" s="249"/>
      <c r="R373" s="249"/>
      <c r="S373" s="249"/>
      <c r="T373" s="250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1" t="s">
        <v>153</v>
      </c>
      <c r="AU373" s="251" t="s">
        <v>151</v>
      </c>
      <c r="AV373" s="14" t="s">
        <v>151</v>
      </c>
      <c r="AW373" s="14" t="s">
        <v>31</v>
      </c>
      <c r="AX373" s="14" t="s">
        <v>75</v>
      </c>
      <c r="AY373" s="251" t="s">
        <v>142</v>
      </c>
    </row>
    <row r="374" s="13" customFormat="1">
      <c r="A374" s="13"/>
      <c r="B374" s="230"/>
      <c r="C374" s="231"/>
      <c r="D374" s="232" t="s">
        <v>153</v>
      </c>
      <c r="E374" s="233" t="s">
        <v>1</v>
      </c>
      <c r="F374" s="234" t="s">
        <v>1460</v>
      </c>
      <c r="G374" s="231"/>
      <c r="H374" s="233" t="s">
        <v>1</v>
      </c>
      <c r="I374" s="235"/>
      <c r="J374" s="231"/>
      <c r="K374" s="231"/>
      <c r="L374" s="236"/>
      <c r="M374" s="237"/>
      <c r="N374" s="238"/>
      <c r="O374" s="238"/>
      <c r="P374" s="238"/>
      <c r="Q374" s="238"/>
      <c r="R374" s="238"/>
      <c r="S374" s="238"/>
      <c r="T374" s="239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0" t="s">
        <v>153</v>
      </c>
      <c r="AU374" s="240" t="s">
        <v>151</v>
      </c>
      <c r="AV374" s="13" t="s">
        <v>83</v>
      </c>
      <c r="AW374" s="13" t="s">
        <v>31</v>
      </c>
      <c r="AX374" s="13" t="s">
        <v>75</v>
      </c>
      <c r="AY374" s="240" t="s">
        <v>142</v>
      </c>
    </row>
    <row r="375" s="14" customFormat="1">
      <c r="A375" s="14"/>
      <c r="B375" s="241"/>
      <c r="C375" s="242"/>
      <c r="D375" s="232" t="s">
        <v>153</v>
      </c>
      <c r="E375" s="243" t="s">
        <v>1</v>
      </c>
      <c r="F375" s="244" t="s">
        <v>1461</v>
      </c>
      <c r="G375" s="242"/>
      <c r="H375" s="245">
        <v>12</v>
      </c>
      <c r="I375" s="246"/>
      <c r="J375" s="242"/>
      <c r="K375" s="242"/>
      <c r="L375" s="247"/>
      <c r="M375" s="248"/>
      <c r="N375" s="249"/>
      <c r="O375" s="249"/>
      <c r="P375" s="249"/>
      <c r="Q375" s="249"/>
      <c r="R375" s="249"/>
      <c r="S375" s="249"/>
      <c r="T375" s="250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1" t="s">
        <v>153</v>
      </c>
      <c r="AU375" s="251" t="s">
        <v>151</v>
      </c>
      <c r="AV375" s="14" t="s">
        <v>151</v>
      </c>
      <c r="AW375" s="14" t="s">
        <v>31</v>
      </c>
      <c r="AX375" s="14" t="s">
        <v>75</v>
      </c>
      <c r="AY375" s="251" t="s">
        <v>142</v>
      </c>
    </row>
    <row r="376" s="13" customFormat="1">
      <c r="A376" s="13"/>
      <c r="B376" s="230"/>
      <c r="C376" s="231"/>
      <c r="D376" s="232" t="s">
        <v>153</v>
      </c>
      <c r="E376" s="233" t="s">
        <v>1</v>
      </c>
      <c r="F376" s="234" t="s">
        <v>1462</v>
      </c>
      <c r="G376" s="231"/>
      <c r="H376" s="233" t="s">
        <v>1</v>
      </c>
      <c r="I376" s="235"/>
      <c r="J376" s="231"/>
      <c r="K376" s="231"/>
      <c r="L376" s="236"/>
      <c r="M376" s="237"/>
      <c r="N376" s="238"/>
      <c r="O376" s="238"/>
      <c r="P376" s="238"/>
      <c r="Q376" s="238"/>
      <c r="R376" s="238"/>
      <c r="S376" s="238"/>
      <c r="T376" s="239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0" t="s">
        <v>153</v>
      </c>
      <c r="AU376" s="240" t="s">
        <v>151</v>
      </c>
      <c r="AV376" s="13" t="s">
        <v>83</v>
      </c>
      <c r="AW376" s="13" t="s">
        <v>31</v>
      </c>
      <c r="AX376" s="13" t="s">
        <v>75</v>
      </c>
      <c r="AY376" s="240" t="s">
        <v>142</v>
      </c>
    </row>
    <row r="377" s="14" customFormat="1">
      <c r="A377" s="14"/>
      <c r="B377" s="241"/>
      <c r="C377" s="242"/>
      <c r="D377" s="232" t="s">
        <v>153</v>
      </c>
      <c r="E377" s="243" t="s">
        <v>1</v>
      </c>
      <c r="F377" s="244" t="s">
        <v>332</v>
      </c>
      <c r="G377" s="242"/>
      <c r="H377" s="245">
        <v>30</v>
      </c>
      <c r="I377" s="246"/>
      <c r="J377" s="242"/>
      <c r="K377" s="242"/>
      <c r="L377" s="247"/>
      <c r="M377" s="248"/>
      <c r="N377" s="249"/>
      <c r="O377" s="249"/>
      <c r="P377" s="249"/>
      <c r="Q377" s="249"/>
      <c r="R377" s="249"/>
      <c r="S377" s="249"/>
      <c r="T377" s="250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1" t="s">
        <v>153</v>
      </c>
      <c r="AU377" s="251" t="s">
        <v>151</v>
      </c>
      <c r="AV377" s="14" t="s">
        <v>151</v>
      </c>
      <c r="AW377" s="14" t="s">
        <v>31</v>
      </c>
      <c r="AX377" s="14" t="s">
        <v>75</v>
      </c>
      <c r="AY377" s="251" t="s">
        <v>142</v>
      </c>
    </row>
    <row r="378" s="13" customFormat="1">
      <c r="A378" s="13"/>
      <c r="B378" s="230"/>
      <c r="C378" s="231"/>
      <c r="D378" s="232" t="s">
        <v>153</v>
      </c>
      <c r="E378" s="233" t="s">
        <v>1</v>
      </c>
      <c r="F378" s="234" t="s">
        <v>1463</v>
      </c>
      <c r="G378" s="231"/>
      <c r="H378" s="233" t="s">
        <v>1</v>
      </c>
      <c r="I378" s="235"/>
      <c r="J378" s="231"/>
      <c r="K378" s="231"/>
      <c r="L378" s="236"/>
      <c r="M378" s="237"/>
      <c r="N378" s="238"/>
      <c r="O378" s="238"/>
      <c r="P378" s="238"/>
      <c r="Q378" s="238"/>
      <c r="R378" s="238"/>
      <c r="S378" s="238"/>
      <c r="T378" s="239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0" t="s">
        <v>153</v>
      </c>
      <c r="AU378" s="240" t="s">
        <v>151</v>
      </c>
      <c r="AV378" s="13" t="s">
        <v>83</v>
      </c>
      <c r="AW378" s="13" t="s">
        <v>31</v>
      </c>
      <c r="AX378" s="13" t="s">
        <v>75</v>
      </c>
      <c r="AY378" s="240" t="s">
        <v>142</v>
      </c>
    </row>
    <row r="379" s="14" customFormat="1">
      <c r="A379" s="14"/>
      <c r="B379" s="241"/>
      <c r="C379" s="242"/>
      <c r="D379" s="232" t="s">
        <v>153</v>
      </c>
      <c r="E379" s="243" t="s">
        <v>1</v>
      </c>
      <c r="F379" s="244" t="s">
        <v>210</v>
      </c>
      <c r="G379" s="242"/>
      <c r="H379" s="245">
        <v>16</v>
      </c>
      <c r="I379" s="246"/>
      <c r="J379" s="242"/>
      <c r="K379" s="242"/>
      <c r="L379" s="247"/>
      <c r="M379" s="248"/>
      <c r="N379" s="249"/>
      <c r="O379" s="249"/>
      <c r="P379" s="249"/>
      <c r="Q379" s="249"/>
      <c r="R379" s="249"/>
      <c r="S379" s="249"/>
      <c r="T379" s="250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1" t="s">
        <v>153</v>
      </c>
      <c r="AU379" s="251" t="s">
        <v>151</v>
      </c>
      <c r="AV379" s="14" t="s">
        <v>151</v>
      </c>
      <c r="AW379" s="14" t="s">
        <v>31</v>
      </c>
      <c r="AX379" s="14" t="s">
        <v>75</v>
      </c>
      <c r="AY379" s="251" t="s">
        <v>142</v>
      </c>
    </row>
    <row r="380" s="15" customFormat="1">
      <c r="A380" s="15"/>
      <c r="B380" s="252"/>
      <c r="C380" s="253"/>
      <c r="D380" s="232" t="s">
        <v>153</v>
      </c>
      <c r="E380" s="254" t="s">
        <v>1</v>
      </c>
      <c r="F380" s="255" t="s">
        <v>166</v>
      </c>
      <c r="G380" s="253"/>
      <c r="H380" s="256">
        <v>1233</v>
      </c>
      <c r="I380" s="257"/>
      <c r="J380" s="253"/>
      <c r="K380" s="253"/>
      <c r="L380" s="258"/>
      <c r="M380" s="259"/>
      <c r="N380" s="260"/>
      <c r="O380" s="260"/>
      <c r="P380" s="260"/>
      <c r="Q380" s="260"/>
      <c r="R380" s="260"/>
      <c r="S380" s="260"/>
      <c r="T380" s="261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62" t="s">
        <v>153</v>
      </c>
      <c r="AU380" s="262" t="s">
        <v>151</v>
      </c>
      <c r="AV380" s="15" t="s">
        <v>150</v>
      </c>
      <c r="AW380" s="15" t="s">
        <v>31</v>
      </c>
      <c r="AX380" s="15" t="s">
        <v>83</v>
      </c>
      <c r="AY380" s="262" t="s">
        <v>142</v>
      </c>
    </row>
    <row r="381" s="2" customFormat="1" ht="33" customHeight="1">
      <c r="A381" s="38"/>
      <c r="B381" s="39"/>
      <c r="C381" s="218" t="s">
        <v>397</v>
      </c>
      <c r="D381" s="218" t="s">
        <v>145</v>
      </c>
      <c r="E381" s="219" t="s">
        <v>1467</v>
      </c>
      <c r="F381" s="220" t="s">
        <v>1468</v>
      </c>
      <c r="G381" s="221" t="s">
        <v>148</v>
      </c>
      <c r="H381" s="222">
        <v>16</v>
      </c>
      <c r="I381" s="223"/>
      <c r="J381" s="222">
        <f>ROUND(I381*H381,2)</f>
        <v>0</v>
      </c>
      <c r="K381" s="220" t="s">
        <v>149</v>
      </c>
      <c r="L381" s="44"/>
      <c r="M381" s="224" t="s">
        <v>1</v>
      </c>
      <c r="N381" s="225" t="s">
        <v>41</v>
      </c>
      <c r="O381" s="91"/>
      <c r="P381" s="226">
        <f>O381*H381</f>
        <v>0</v>
      </c>
      <c r="Q381" s="226">
        <v>0.01321</v>
      </c>
      <c r="R381" s="226">
        <f>Q381*H381</f>
        <v>0.21135999999999999</v>
      </c>
      <c r="S381" s="226">
        <v>0</v>
      </c>
      <c r="T381" s="227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8" t="s">
        <v>150</v>
      </c>
      <c r="AT381" s="228" t="s">
        <v>145</v>
      </c>
      <c r="AU381" s="228" t="s">
        <v>151</v>
      </c>
      <c r="AY381" s="17" t="s">
        <v>142</v>
      </c>
      <c r="BE381" s="229">
        <f>IF(N381="základní",J381,0)</f>
        <v>0</v>
      </c>
      <c r="BF381" s="229">
        <f>IF(N381="snížená",J381,0)</f>
        <v>0</v>
      </c>
      <c r="BG381" s="229">
        <f>IF(N381="zákl. přenesená",J381,0)</f>
        <v>0</v>
      </c>
      <c r="BH381" s="229">
        <f>IF(N381="sníž. přenesená",J381,0)</f>
        <v>0</v>
      </c>
      <c r="BI381" s="229">
        <f>IF(N381="nulová",J381,0)</f>
        <v>0</v>
      </c>
      <c r="BJ381" s="17" t="s">
        <v>151</v>
      </c>
      <c r="BK381" s="229">
        <f>ROUND(I381*H381,2)</f>
        <v>0</v>
      </c>
      <c r="BL381" s="17" t="s">
        <v>150</v>
      </c>
      <c r="BM381" s="228" t="s">
        <v>1469</v>
      </c>
    </row>
    <row r="382" s="13" customFormat="1">
      <c r="A382" s="13"/>
      <c r="B382" s="230"/>
      <c r="C382" s="231"/>
      <c r="D382" s="232" t="s">
        <v>153</v>
      </c>
      <c r="E382" s="233" t="s">
        <v>1</v>
      </c>
      <c r="F382" s="234" t="s">
        <v>1463</v>
      </c>
      <c r="G382" s="231"/>
      <c r="H382" s="233" t="s">
        <v>1</v>
      </c>
      <c r="I382" s="235"/>
      <c r="J382" s="231"/>
      <c r="K382" s="231"/>
      <c r="L382" s="236"/>
      <c r="M382" s="237"/>
      <c r="N382" s="238"/>
      <c r="O382" s="238"/>
      <c r="P382" s="238"/>
      <c r="Q382" s="238"/>
      <c r="R382" s="238"/>
      <c r="S382" s="238"/>
      <c r="T382" s="239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0" t="s">
        <v>153</v>
      </c>
      <c r="AU382" s="240" t="s">
        <v>151</v>
      </c>
      <c r="AV382" s="13" t="s">
        <v>83</v>
      </c>
      <c r="AW382" s="13" t="s">
        <v>31</v>
      </c>
      <c r="AX382" s="13" t="s">
        <v>75</v>
      </c>
      <c r="AY382" s="240" t="s">
        <v>142</v>
      </c>
    </row>
    <row r="383" s="14" customFormat="1">
      <c r="A383" s="14"/>
      <c r="B383" s="241"/>
      <c r="C383" s="242"/>
      <c r="D383" s="232" t="s">
        <v>153</v>
      </c>
      <c r="E383" s="243" t="s">
        <v>1</v>
      </c>
      <c r="F383" s="244" t="s">
        <v>210</v>
      </c>
      <c r="G383" s="242"/>
      <c r="H383" s="245">
        <v>16</v>
      </c>
      <c r="I383" s="246"/>
      <c r="J383" s="242"/>
      <c r="K383" s="242"/>
      <c r="L383" s="247"/>
      <c r="M383" s="248"/>
      <c r="N383" s="249"/>
      <c r="O383" s="249"/>
      <c r="P383" s="249"/>
      <c r="Q383" s="249"/>
      <c r="R383" s="249"/>
      <c r="S383" s="249"/>
      <c r="T383" s="250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1" t="s">
        <v>153</v>
      </c>
      <c r="AU383" s="251" t="s">
        <v>151</v>
      </c>
      <c r="AV383" s="14" t="s">
        <v>151</v>
      </c>
      <c r="AW383" s="14" t="s">
        <v>31</v>
      </c>
      <c r="AX383" s="14" t="s">
        <v>83</v>
      </c>
      <c r="AY383" s="251" t="s">
        <v>142</v>
      </c>
    </row>
    <row r="384" s="2" customFormat="1" ht="24.15" customHeight="1">
      <c r="A384" s="38"/>
      <c r="B384" s="39"/>
      <c r="C384" s="218" t="s">
        <v>401</v>
      </c>
      <c r="D384" s="218" t="s">
        <v>145</v>
      </c>
      <c r="E384" s="219" t="s">
        <v>1470</v>
      </c>
      <c r="F384" s="220" t="s">
        <v>1471</v>
      </c>
      <c r="G384" s="221" t="s">
        <v>148</v>
      </c>
      <c r="H384" s="222">
        <v>956</v>
      </c>
      <c r="I384" s="223"/>
      <c r="J384" s="222">
        <f>ROUND(I384*H384,2)</f>
        <v>0</v>
      </c>
      <c r="K384" s="220" t="s">
        <v>149</v>
      </c>
      <c r="L384" s="44"/>
      <c r="M384" s="224" t="s">
        <v>1</v>
      </c>
      <c r="N384" s="225" t="s">
        <v>41</v>
      </c>
      <c r="O384" s="91"/>
      <c r="P384" s="226">
        <f>O384*H384</f>
        <v>0</v>
      </c>
      <c r="Q384" s="226">
        <v>0.01321</v>
      </c>
      <c r="R384" s="226">
        <f>Q384*H384</f>
        <v>12.62876</v>
      </c>
      <c r="S384" s="226">
        <v>0</v>
      </c>
      <c r="T384" s="227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28" t="s">
        <v>150</v>
      </c>
      <c r="AT384" s="228" t="s">
        <v>145</v>
      </c>
      <c r="AU384" s="228" t="s">
        <v>151</v>
      </c>
      <c r="AY384" s="17" t="s">
        <v>142</v>
      </c>
      <c r="BE384" s="229">
        <f>IF(N384="základní",J384,0)</f>
        <v>0</v>
      </c>
      <c r="BF384" s="229">
        <f>IF(N384="snížená",J384,0)</f>
        <v>0</v>
      </c>
      <c r="BG384" s="229">
        <f>IF(N384="zákl. přenesená",J384,0)</f>
        <v>0</v>
      </c>
      <c r="BH384" s="229">
        <f>IF(N384="sníž. přenesená",J384,0)</f>
        <v>0</v>
      </c>
      <c r="BI384" s="229">
        <f>IF(N384="nulová",J384,0)</f>
        <v>0</v>
      </c>
      <c r="BJ384" s="17" t="s">
        <v>151</v>
      </c>
      <c r="BK384" s="229">
        <f>ROUND(I384*H384,2)</f>
        <v>0</v>
      </c>
      <c r="BL384" s="17" t="s">
        <v>150</v>
      </c>
      <c r="BM384" s="228" t="s">
        <v>1472</v>
      </c>
    </row>
    <row r="385" s="13" customFormat="1">
      <c r="A385" s="13"/>
      <c r="B385" s="230"/>
      <c r="C385" s="231"/>
      <c r="D385" s="232" t="s">
        <v>153</v>
      </c>
      <c r="E385" s="233" t="s">
        <v>1</v>
      </c>
      <c r="F385" s="234" t="s">
        <v>1373</v>
      </c>
      <c r="G385" s="231"/>
      <c r="H385" s="233" t="s">
        <v>1</v>
      </c>
      <c r="I385" s="235"/>
      <c r="J385" s="231"/>
      <c r="K385" s="231"/>
      <c r="L385" s="236"/>
      <c r="M385" s="237"/>
      <c r="N385" s="238"/>
      <c r="O385" s="238"/>
      <c r="P385" s="238"/>
      <c r="Q385" s="238"/>
      <c r="R385" s="238"/>
      <c r="S385" s="238"/>
      <c r="T385" s="239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0" t="s">
        <v>153</v>
      </c>
      <c r="AU385" s="240" t="s">
        <v>151</v>
      </c>
      <c r="AV385" s="13" t="s">
        <v>83</v>
      </c>
      <c r="AW385" s="13" t="s">
        <v>31</v>
      </c>
      <c r="AX385" s="13" t="s">
        <v>75</v>
      </c>
      <c r="AY385" s="240" t="s">
        <v>142</v>
      </c>
    </row>
    <row r="386" s="13" customFormat="1">
      <c r="A386" s="13"/>
      <c r="B386" s="230"/>
      <c r="C386" s="231"/>
      <c r="D386" s="232" t="s">
        <v>153</v>
      </c>
      <c r="E386" s="233" t="s">
        <v>1</v>
      </c>
      <c r="F386" s="234" t="s">
        <v>1440</v>
      </c>
      <c r="G386" s="231"/>
      <c r="H386" s="233" t="s">
        <v>1</v>
      </c>
      <c r="I386" s="235"/>
      <c r="J386" s="231"/>
      <c r="K386" s="231"/>
      <c r="L386" s="236"/>
      <c r="M386" s="237"/>
      <c r="N386" s="238"/>
      <c r="O386" s="238"/>
      <c r="P386" s="238"/>
      <c r="Q386" s="238"/>
      <c r="R386" s="238"/>
      <c r="S386" s="238"/>
      <c r="T386" s="239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0" t="s">
        <v>153</v>
      </c>
      <c r="AU386" s="240" t="s">
        <v>151</v>
      </c>
      <c r="AV386" s="13" t="s">
        <v>83</v>
      </c>
      <c r="AW386" s="13" t="s">
        <v>31</v>
      </c>
      <c r="AX386" s="13" t="s">
        <v>75</v>
      </c>
      <c r="AY386" s="240" t="s">
        <v>142</v>
      </c>
    </row>
    <row r="387" s="14" customFormat="1">
      <c r="A387" s="14"/>
      <c r="B387" s="241"/>
      <c r="C387" s="242"/>
      <c r="D387" s="232" t="s">
        <v>153</v>
      </c>
      <c r="E387" s="243" t="s">
        <v>1</v>
      </c>
      <c r="F387" s="244" t="s">
        <v>1441</v>
      </c>
      <c r="G387" s="242"/>
      <c r="H387" s="245">
        <v>643</v>
      </c>
      <c r="I387" s="246"/>
      <c r="J387" s="242"/>
      <c r="K387" s="242"/>
      <c r="L387" s="247"/>
      <c r="M387" s="248"/>
      <c r="N387" s="249"/>
      <c r="O387" s="249"/>
      <c r="P387" s="249"/>
      <c r="Q387" s="249"/>
      <c r="R387" s="249"/>
      <c r="S387" s="249"/>
      <c r="T387" s="250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1" t="s">
        <v>153</v>
      </c>
      <c r="AU387" s="251" t="s">
        <v>151</v>
      </c>
      <c r="AV387" s="14" t="s">
        <v>151</v>
      </c>
      <c r="AW387" s="14" t="s">
        <v>31</v>
      </c>
      <c r="AX387" s="14" t="s">
        <v>75</v>
      </c>
      <c r="AY387" s="251" t="s">
        <v>142</v>
      </c>
    </row>
    <row r="388" s="13" customFormat="1">
      <c r="A388" s="13"/>
      <c r="B388" s="230"/>
      <c r="C388" s="231"/>
      <c r="D388" s="232" t="s">
        <v>153</v>
      </c>
      <c r="E388" s="233" t="s">
        <v>1</v>
      </c>
      <c r="F388" s="234" t="s">
        <v>1442</v>
      </c>
      <c r="G388" s="231"/>
      <c r="H388" s="233" t="s">
        <v>1</v>
      </c>
      <c r="I388" s="235"/>
      <c r="J388" s="231"/>
      <c r="K388" s="231"/>
      <c r="L388" s="236"/>
      <c r="M388" s="237"/>
      <c r="N388" s="238"/>
      <c r="O388" s="238"/>
      <c r="P388" s="238"/>
      <c r="Q388" s="238"/>
      <c r="R388" s="238"/>
      <c r="S388" s="238"/>
      <c r="T388" s="239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0" t="s">
        <v>153</v>
      </c>
      <c r="AU388" s="240" t="s">
        <v>151</v>
      </c>
      <c r="AV388" s="13" t="s">
        <v>83</v>
      </c>
      <c r="AW388" s="13" t="s">
        <v>31</v>
      </c>
      <c r="AX388" s="13" t="s">
        <v>75</v>
      </c>
      <c r="AY388" s="240" t="s">
        <v>142</v>
      </c>
    </row>
    <row r="389" s="14" customFormat="1">
      <c r="A389" s="14"/>
      <c r="B389" s="241"/>
      <c r="C389" s="242"/>
      <c r="D389" s="232" t="s">
        <v>153</v>
      </c>
      <c r="E389" s="243" t="s">
        <v>1</v>
      </c>
      <c r="F389" s="244" t="s">
        <v>1443</v>
      </c>
      <c r="G389" s="242"/>
      <c r="H389" s="245">
        <v>76</v>
      </c>
      <c r="I389" s="246"/>
      <c r="J389" s="242"/>
      <c r="K389" s="242"/>
      <c r="L389" s="247"/>
      <c r="M389" s="248"/>
      <c r="N389" s="249"/>
      <c r="O389" s="249"/>
      <c r="P389" s="249"/>
      <c r="Q389" s="249"/>
      <c r="R389" s="249"/>
      <c r="S389" s="249"/>
      <c r="T389" s="250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1" t="s">
        <v>153</v>
      </c>
      <c r="AU389" s="251" t="s">
        <v>151</v>
      </c>
      <c r="AV389" s="14" t="s">
        <v>151</v>
      </c>
      <c r="AW389" s="14" t="s">
        <v>31</v>
      </c>
      <c r="AX389" s="14" t="s">
        <v>75</v>
      </c>
      <c r="AY389" s="251" t="s">
        <v>142</v>
      </c>
    </row>
    <row r="390" s="13" customFormat="1">
      <c r="A390" s="13"/>
      <c r="B390" s="230"/>
      <c r="C390" s="231"/>
      <c r="D390" s="232" t="s">
        <v>153</v>
      </c>
      <c r="E390" s="233" t="s">
        <v>1</v>
      </c>
      <c r="F390" s="234" t="s">
        <v>1444</v>
      </c>
      <c r="G390" s="231"/>
      <c r="H390" s="233" t="s">
        <v>1</v>
      </c>
      <c r="I390" s="235"/>
      <c r="J390" s="231"/>
      <c r="K390" s="231"/>
      <c r="L390" s="236"/>
      <c r="M390" s="237"/>
      <c r="N390" s="238"/>
      <c r="O390" s="238"/>
      <c r="P390" s="238"/>
      <c r="Q390" s="238"/>
      <c r="R390" s="238"/>
      <c r="S390" s="238"/>
      <c r="T390" s="239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0" t="s">
        <v>153</v>
      </c>
      <c r="AU390" s="240" t="s">
        <v>151</v>
      </c>
      <c r="AV390" s="13" t="s">
        <v>83</v>
      </c>
      <c r="AW390" s="13" t="s">
        <v>31</v>
      </c>
      <c r="AX390" s="13" t="s">
        <v>75</v>
      </c>
      <c r="AY390" s="240" t="s">
        <v>142</v>
      </c>
    </row>
    <row r="391" s="14" customFormat="1">
      <c r="A391" s="14"/>
      <c r="B391" s="241"/>
      <c r="C391" s="242"/>
      <c r="D391" s="232" t="s">
        <v>153</v>
      </c>
      <c r="E391" s="243" t="s">
        <v>1</v>
      </c>
      <c r="F391" s="244" t="s">
        <v>1445</v>
      </c>
      <c r="G391" s="242"/>
      <c r="H391" s="245">
        <v>63</v>
      </c>
      <c r="I391" s="246"/>
      <c r="J391" s="242"/>
      <c r="K391" s="242"/>
      <c r="L391" s="247"/>
      <c r="M391" s="248"/>
      <c r="N391" s="249"/>
      <c r="O391" s="249"/>
      <c r="P391" s="249"/>
      <c r="Q391" s="249"/>
      <c r="R391" s="249"/>
      <c r="S391" s="249"/>
      <c r="T391" s="250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1" t="s">
        <v>153</v>
      </c>
      <c r="AU391" s="251" t="s">
        <v>151</v>
      </c>
      <c r="AV391" s="14" t="s">
        <v>151</v>
      </c>
      <c r="AW391" s="14" t="s">
        <v>31</v>
      </c>
      <c r="AX391" s="14" t="s">
        <v>75</v>
      </c>
      <c r="AY391" s="251" t="s">
        <v>142</v>
      </c>
    </row>
    <row r="392" s="13" customFormat="1">
      <c r="A392" s="13"/>
      <c r="B392" s="230"/>
      <c r="C392" s="231"/>
      <c r="D392" s="232" t="s">
        <v>153</v>
      </c>
      <c r="E392" s="233" t="s">
        <v>1</v>
      </c>
      <c r="F392" s="234" t="s">
        <v>1446</v>
      </c>
      <c r="G392" s="231"/>
      <c r="H392" s="233" t="s">
        <v>1</v>
      </c>
      <c r="I392" s="235"/>
      <c r="J392" s="231"/>
      <c r="K392" s="231"/>
      <c r="L392" s="236"/>
      <c r="M392" s="237"/>
      <c r="N392" s="238"/>
      <c r="O392" s="238"/>
      <c r="P392" s="238"/>
      <c r="Q392" s="238"/>
      <c r="R392" s="238"/>
      <c r="S392" s="238"/>
      <c r="T392" s="239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0" t="s">
        <v>153</v>
      </c>
      <c r="AU392" s="240" t="s">
        <v>151</v>
      </c>
      <c r="AV392" s="13" t="s">
        <v>83</v>
      </c>
      <c r="AW392" s="13" t="s">
        <v>31</v>
      </c>
      <c r="AX392" s="13" t="s">
        <v>75</v>
      </c>
      <c r="AY392" s="240" t="s">
        <v>142</v>
      </c>
    </row>
    <row r="393" s="14" customFormat="1">
      <c r="A393" s="14"/>
      <c r="B393" s="241"/>
      <c r="C393" s="242"/>
      <c r="D393" s="232" t="s">
        <v>153</v>
      </c>
      <c r="E393" s="243" t="s">
        <v>1</v>
      </c>
      <c r="F393" s="244" t="s">
        <v>1447</v>
      </c>
      <c r="G393" s="242"/>
      <c r="H393" s="245">
        <v>69</v>
      </c>
      <c r="I393" s="246"/>
      <c r="J393" s="242"/>
      <c r="K393" s="242"/>
      <c r="L393" s="247"/>
      <c r="M393" s="248"/>
      <c r="N393" s="249"/>
      <c r="O393" s="249"/>
      <c r="P393" s="249"/>
      <c r="Q393" s="249"/>
      <c r="R393" s="249"/>
      <c r="S393" s="249"/>
      <c r="T393" s="250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1" t="s">
        <v>153</v>
      </c>
      <c r="AU393" s="251" t="s">
        <v>151</v>
      </c>
      <c r="AV393" s="14" t="s">
        <v>151</v>
      </c>
      <c r="AW393" s="14" t="s">
        <v>31</v>
      </c>
      <c r="AX393" s="14" t="s">
        <v>75</v>
      </c>
      <c r="AY393" s="251" t="s">
        <v>142</v>
      </c>
    </row>
    <row r="394" s="13" customFormat="1">
      <c r="A394" s="13"/>
      <c r="B394" s="230"/>
      <c r="C394" s="231"/>
      <c r="D394" s="232" t="s">
        <v>153</v>
      </c>
      <c r="E394" s="233" t="s">
        <v>1</v>
      </c>
      <c r="F394" s="234" t="s">
        <v>1448</v>
      </c>
      <c r="G394" s="231"/>
      <c r="H394" s="233" t="s">
        <v>1</v>
      </c>
      <c r="I394" s="235"/>
      <c r="J394" s="231"/>
      <c r="K394" s="231"/>
      <c r="L394" s="236"/>
      <c r="M394" s="237"/>
      <c r="N394" s="238"/>
      <c r="O394" s="238"/>
      <c r="P394" s="238"/>
      <c r="Q394" s="238"/>
      <c r="R394" s="238"/>
      <c r="S394" s="238"/>
      <c r="T394" s="239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0" t="s">
        <v>153</v>
      </c>
      <c r="AU394" s="240" t="s">
        <v>151</v>
      </c>
      <c r="AV394" s="13" t="s">
        <v>83</v>
      </c>
      <c r="AW394" s="13" t="s">
        <v>31</v>
      </c>
      <c r="AX394" s="13" t="s">
        <v>75</v>
      </c>
      <c r="AY394" s="240" t="s">
        <v>142</v>
      </c>
    </row>
    <row r="395" s="14" customFormat="1">
      <c r="A395" s="14"/>
      <c r="B395" s="241"/>
      <c r="C395" s="242"/>
      <c r="D395" s="232" t="s">
        <v>153</v>
      </c>
      <c r="E395" s="243" t="s">
        <v>1</v>
      </c>
      <c r="F395" s="244" t="s">
        <v>1449</v>
      </c>
      <c r="G395" s="242"/>
      <c r="H395" s="245">
        <v>56</v>
      </c>
      <c r="I395" s="246"/>
      <c r="J395" s="242"/>
      <c r="K395" s="242"/>
      <c r="L395" s="247"/>
      <c r="M395" s="248"/>
      <c r="N395" s="249"/>
      <c r="O395" s="249"/>
      <c r="P395" s="249"/>
      <c r="Q395" s="249"/>
      <c r="R395" s="249"/>
      <c r="S395" s="249"/>
      <c r="T395" s="250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1" t="s">
        <v>153</v>
      </c>
      <c r="AU395" s="251" t="s">
        <v>151</v>
      </c>
      <c r="AV395" s="14" t="s">
        <v>151</v>
      </c>
      <c r="AW395" s="14" t="s">
        <v>31</v>
      </c>
      <c r="AX395" s="14" t="s">
        <v>75</v>
      </c>
      <c r="AY395" s="251" t="s">
        <v>142</v>
      </c>
    </row>
    <row r="396" s="13" customFormat="1">
      <c r="A396" s="13"/>
      <c r="B396" s="230"/>
      <c r="C396" s="231"/>
      <c r="D396" s="232" t="s">
        <v>153</v>
      </c>
      <c r="E396" s="233" t="s">
        <v>1</v>
      </c>
      <c r="F396" s="234" t="s">
        <v>1450</v>
      </c>
      <c r="G396" s="231"/>
      <c r="H396" s="233" t="s">
        <v>1</v>
      </c>
      <c r="I396" s="235"/>
      <c r="J396" s="231"/>
      <c r="K396" s="231"/>
      <c r="L396" s="236"/>
      <c r="M396" s="237"/>
      <c r="N396" s="238"/>
      <c r="O396" s="238"/>
      <c r="P396" s="238"/>
      <c r="Q396" s="238"/>
      <c r="R396" s="238"/>
      <c r="S396" s="238"/>
      <c r="T396" s="239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0" t="s">
        <v>153</v>
      </c>
      <c r="AU396" s="240" t="s">
        <v>151</v>
      </c>
      <c r="AV396" s="13" t="s">
        <v>83</v>
      </c>
      <c r="AW396" s="13" t="s">
        <v>31</v>
      </c>
      <c r="AX396" s="13" t="s">
        <v>75</v>
      </c>
      <c r="AY396" s="240" t="s">
        <v>142</v>
      </c>
    </row>
    <row r="397" s="14" customFormat="1">
      <c r="A397" s="14"/>
      <c r="B397" s="241"/>
      <c r="C397" s="242"/>
      <c r="D397" s="232" t="s">
        <v>153</v>
      </c>
      <c r="E397" s="243" t="s">
        <v>1</v>
      </c>
      <c r="F397" s="244" t="s">
        <v>1451</v>
      </c>
      <c r="G397" s="242"/>
      <c r="H397" s="245">
        <v>3</v>
      </c>
      <c r="I397" s="246"/>
      <c r="J397" s="242"/>
      <c r="K397" s="242"/>
      <c r="L397" s="247"/>
      <c r="M397" s="248"/>
      <c r="N397" s="249"/>
      <c r="O397" s="249"/>
      <c r="P397" s="249"/>
      <c r="Q397" s="249"/>
      <c r="R397" s="249"/>
      <c r="S397" s="249"/>
      <c r="T397" s="250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1" t="s">
        <v>153</v>
      </c>
      <c r="AU397" s="251" t="s">
        <v>151</v>
      </c>
      <c r="AV397" s="14" t="s">
        <v>151</v>
      </c>
      <c r="AW397" s="14" t="s">
        <v>31</v>
      </c>
      <c r="AX397" s="14" t="s">
        <v>75</v>
      </c>
      <c r="AY397" s="251" t="s">
        <v>142</v>
      </c>
    </row>
    <row r="398" s="13" customFormat="1">
      <c r="A398" s="13"/>
      <c r="B398" s="230"/>
      <c r="C398" s="231"/>
      <c r="D398" s="232" t="s">
        <v>153</v>
      </c>
      <c r="E398" s="233" t="s">
        <v>1</v>
      </c>
      <c r="F398" s="234" t="s">
        <v>1452</v>
      </c>
      <c r="G398" s="231"/>
      <c r="H398" s="233" t="s">
        <v>1</v>
      </c>
      <c r="I398" s="235"/>
      <c r="J398" s="231"/>
      <c r="K398" s="231"/>
      <c r="L398" s="236"/>
      <c r="M398" s="237"/>
      <c r="N398" s="238"/>
      <c r="O398" s="238"/>
      <c r="P398" s="238"/>
      <c r="Q398" s="238"/>
      <c r="R398" s="238"/>
      <c r="S398" s="238"/>
      <c r="T398" s="239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0" t="s">
        <v>153</v>
      </c>
      <c r="AU398" s="240" t="s">
        <v>151</v>
      </c>
      <c r="AV398" s="13" t="s">
        <v>83</v>
      </c>
      <c r="AW398" s="13" t="s">
        <v>31</v>
      </c>
      <c r="AX398" s="13" t="s">
        <v>75</v>
      </c>
      <c r="AY398" s="240" t="s">
        <v>142</v>
      </c>
    </row>
    <row r="399" s="14" customFormat="1">
      <c r="A399" s="14"/>
      <c r="B399" s="241"/>
      <c r="C399" s="242"/>
      <c r="D399" s="232" t="s">
        <v>153</v>
      </c>
      <c r="E399" s="243" t="s">
        <v>1</v>
      </c>
      <c r="F399" s="244" t="s">
        <v>1453</v>
      </c>
      <c r="G399" s="242"/>
      <c r="H399" s="245">
        <v>4</v>
      </c>
      <c r="I399" s="246"/>
      <c r="J399" s="242"/>
      <c r="K399" s="242"/>
      <c r="L399" s="247"/>
      <c r="M399" s="248"/>
      <c r="N399" s="249"/>
      <c r="O399" s="249"/>
      <c r="P399" s="249"/>
      <c r="Q399" s="249"/>
      <c r="R399" s="249"/>
      <c r="S399" s="249"/>
      <c r="T399" s="250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1" t="s">
        <v>153</v>
      </c>
      <c r="AU399" s="251" t="s">
        <v>151</v>
      </c>
      <c r="AV399" s="14" t="s">
        <v>151</v>
      </c>
      <c r="AW399" s="14" t="s">
        <v>31</v>
      </c>
      <c r="AX399" s="14" t="s">
        <v>75</v>
      </c>
      <c r="AY399" s="251" t="s">
        <v>142</v>
      </c>
    </row>
    <row r="400" s="13" customFormat="1">
      <c r="A400" s="13"/>
      <c r="B400" s="230"/>
      <c r="C400" s="231"/>
      <c r="D400" s="232" t="s">
        <v>153</v>
      </c>
      <c r="E400" s="233" t="s">
        <v>1</v>
      </c>
      <c r="F400" s="234" t="s">
        <v>1460</v>
      </c>
      <c r="G400" s="231"/>
      <c r="H400" s="233" t="s">
        <v>1</v>
      </c>
      <c r="I400" s="235"/>
      <c r="J400" s="231"/>
      <c r="K400" s="231"/>
      <c r="L400" s="236"/>
      <c r="M400" s="237"/>
      <c r="N400" s="238"/>
      <c r="O400" s="238"/>
      <c r="P400" s="238"/>
      <c r="Q400" s="238"/>
      <c r="R400" s="238"/>
      <c r="S400" s="238"/>
      <c r="T400" s="239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0" t="s">
        <v>153</v>
      </c>
      <c r="AU400" s="240" t="s">
        <v>151</v>
      </c>
      <c r="AV400" s="13" t="s">
        <v>83</v>
      </c>
      <c r="AW400" s="13" t="s">
        <v>31</v>
      </c>
      <c r="AX400" s="13" t="s">
        <v>75</v>
      </c>
      <c r="AY400" s="240" t="s">
        <v>142</v>
      </c>
    </row>
    <row r="401" s="14" customFormat="1">
      <c r="A401" s="14"/>
      <c r="B401" s="241"/>
      <c r="C401" s="242"/>
      <c r="D401" s="232" t="s">
        <v>153</v>
      </c>
      <c r="E401" s="243" t="s">
        <v>1</v>
      </c>
      <c r="F401" s="244" t="s">
        <v>1461</v>
      </c>
      <c r="G401" s="242"/>
      <c r="H401" s="245">
        <v>12</v>
      </c>
      <c r="I401" s="246"/>
      <c r="J401" s="242"/>
      <c r="K401" s="242"/>
      <c r="L401" s="247"/>
      <c r="M401" s="248"/>
      <c r="N401" s="249"/>
      <c r="O401" s="249"/>
      <c r="P401" s="249"/>
      <c r="Q401" s="249"/>
      <c r="R401" s="249"/>
      <c r="S401" s="249"/>
      <c r="T401" s="250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1" t="s">
        <v>153</v>
      </c>
      <c r="AU401" s="251" t="s">
        <v>151</v>
      </c>
      <c r="AV401" s="14" t="s">
        <v>151</v>
      </c>
      <c r="AW401" s="14" t="s">
        <v>31</v>
      </c>
      <c r="AX401" s="14" t="s">
        <v>75</v>
      </c>
      <c r="AY401" s="251" t="s">
        <v>142</v>
      </c>
    </row>
    <row r="402" s="13" customFormat="1">
      <c r="A402" s="13"/>
      <c r="B402" s="230"/>
      <c r="C402" s="231"/>
      <c r="D402" s="232" t="s">
        <v>153</v>
      </c>
      <c r="E402" s="233" t="s">
        <v>1</v>
      </c>
      <c r="F402" s="234" t="s">
        <v>1473</v>
      </c>
      <c r="G402" s="231"/>
      <c r="H402" s="233" t="s">
        <v>1</v>
      </c>
      <c r="I402" s="235"/>
      <c r="J402" s="231"/>
      <c r="K402" s="231"/>
      <c r="L402" s="236"/>
      <c r="M402" s="237"/>
      <c r="N402" s="238"/>
      <c r="O402" s="238"/>
      <c r="P402" s="238"/>
      <c r="Q402" s="238"/>
      <c r="R402" s="238"/>
      <c r="S402" s="238"/>
      <c r="T402" s="239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0" t="s">
        <v>153</v>
      </c>
      <c r="AU402" s="240" t="s">
        <v>151</v>
      </c>
      <c r="AV402" s="13" t="s">
        <v>83</v>
      </c>
      <c r="AW402" s="13" t="s">
        <v>31</v>
      </c>
      <c r="AX402" s="13" t="s">
        <v>75</v>
      </c>
      <c r="AY402" s="240" t="s">
        <v>142</v>
      </c>
    </row>
    <row r="403" s="14" customFormat="1">
      <c r="A403" s="14"/>
      <c r="B403" s="241"/>
      <c r="C403" s="242"/>
      <c r="D403" s="232" t="s">
        <v>153</v>
      </c>
      <c r="E403" s="243" t="s">
        <v>1</v>
      </c>
      <c r="F403" s="244" t="s">
        <v>332</v>
      </c>
      <c r="G403" s="242"/>
      <c r="H403" s="245">
        <v>30</v>
      </c>
      <c r="I403" s="246"/>
      <c r="J403" s="242"/>
      <c r="K403" s="242"/>
      <c r="L403" s="247"/>
      <c r="M403" s="248"/>
      <c r="N403" s="249"/>
      <c r="O403" s="249"/>
      <c r="P403" s="249"/>
      <c r="Q403" s="249"/>
      <c r="R403" s="249"/>
      <c r="S403" s="249"/>
      <c r="T403" s="250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1" t="s">
        <v>153</v>
      </c>
      <c r="AU403" s="251" t="s">
        <v>151</v>
      </c>
      <c r="AV403" s="14" t="s">
        <v>151</v>
      </c>
      <c r="AW403" s="14" t="s">
        <v>31</v>
      </c>
      <c r="AX403" s="14" t="s">
        <v>75</v>
      </c>
      <c r="AY403" s="251" t="s">
        <v>142</v>
      </c>
    </row>
    <row r="404" s="15" customFormat="1">
      <c r="A404" s="15"/>
      <c r="B404" s="252"/>
      <c r="C404" s="253"/>
      <c r="D404" s="232" t="s">
        <v>153</v>
      </c>
      <c r="E404" s="254" t="s">
        <v>1</v>
      </c>
      <c r="F404" s="255" t="s">
        <v>166</v>
      </c>
      <c r="G404" s="253"/>
      <c r="H404" s="256">
        <v>956</v>
      </c>
      <c r="I404" s="257"/>
      <c r="J404" s="253"/>
      <c r="K404" s="253"/>
      <c r="L404" s="258"/>
      <c r="M404" s="259"/>
      <c r="N404" s="260"/>
      <c r="O404" s="260"/>
      <c r="P404" s="260"/>
      <c r="Q404" s="260"/>
      <c r="R404" s="260"/>
      <c r="S404" s="260"/>
      <c r="T404" s="261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62" t="s">
        <v>153</v>
      </c>
      <c r="AU404" s="262" t="s">
        <v>151</v>
      </c>
      <c r="AV404" s="15" t="s">
        <v>150</v>
      </c>
      <c r="AW404" s="15" t="s">
        <v>31</v>
      </c>
      <c r="AX404" s="15" t="s">
        <v>83</v>
      </c>
      <c r="AY404" s="262" t="s">
        <v>142</v>
      </c>
    </row>
    <row r="405" s="2" customFormat="1" ht="24.15" customHeight="1">
      <c r="A405" s="38"/>
      <c r="B405" s="39"/>
      <c r="C405" s="218" t="s">
        <v>407</v>
      </c>
      <c r="D405" s="218" t="s">
        <v>145</v>
      </c>
      <c r="E405" s="219" t="s">
        <v>1474</v>
      </c>
      <c r="F405" s="220" t="s">
        <v>1475</v>
      </c>
      <c r="G405" s="221" t="s">
        <v>148</v>
      </c>
      <c r="H405" s="222">
        <v>16</v>
      </c>
      <c r="I405" s="223"/>
      <c r="J405" s="222">
        <f>ROUND(I405*H405,2)</f>
        <v>0</v>
      </c>
      <c r="K405" s="220" t="s">
        <v>149</v>
      </c>
      <c r="L405" s="44"/>
      <c r="M405" s="224" t="s">
        <v>1</v>
      </c>
      <c r="N405" s="225" t="s">
        <v>41</v>
      </c>
      <c r="O405" s="91"/>
      <c r="P405" s="226">
        <f>O405*H405</f>
        <v>0</v>
      </c>
      <c r="Q405" s="226">
        <v>0.023099999999999999</v>
      </c>
      <c r="R405" s="226">
        <f>Q405*H405</f>
        <v>0.36959999999999998</v>
      </c>
      <c r="S405" s="226">
        <v>0</v>
      </c>
      <c r="T405" s="227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28" t="s">
        <v>150</v>
      </c>
      <c r="AT405" s="228" t="s">
        <v>145</v>
      </c>
      <c r="AU405" s="228" t="s">
        <v>151</v>
      </c>
      <c r="AY405" s="17" t="s">
        <v>142</v>
      </c>
      <c r="BE405" s="229">
        <f>IF(N405="základní",J405,0)</f>
        <v>0</v>
      </c>
      <c r="BF405" s="229">
        <f>IF(N405="snížená",J405,0)</f>
        <v>0</v>
      </c>
      <c r="BG405" s="229">
        <f>IF(N405="zákl. přenesená",J405,0)</f>
        <v>0</v>
      </c>
      <c r="BH405" s="229">
        <f>IF(N405="sníž. přenesená",J405,0)</f>
        <v>0</v>
      </c>
      <c r="BI405" s="229">
        <f>IF(N405="nulová",J405,0)</f>
        <v>0</v>
      </c>
      <c r="BJ405" s="17" t="s">
        <v>151</v>
      </c>
      <c r="BK405" s="229">
        <f>ROUND(I405*H405,2)</f>
        <v>0</v>
      </c>
      <c r="BL405" s="17" t="s">
        <v>150</v>
      </c>
      <c r="BM405" s="228" t="s">
        <v>1476</v>
      </c>
    </row>
    <row r="406" s="13" customFormat="1">
      <c r="A406" s="13"/>
      <c r="B406" s="230"/>
      <c r="C406" s="231"/>
      <c r="D406" s="232" t="s">
        <v>153</v>
      </c>
      <c r="E406" s="233" t="s">
        <v>1</v>
      </c>
      <c r="F406" s="234" t="s">
        <v>1477</v>
      </c>
      <c r="G406" s="231"/>
      <c r="H406" s="233" t="s">
        <v>1</v>
      </c>
      <c r="I406" s="235"/>
      <c r="J406" s="231"/>
      <c r="K406" s="231"/>
      <c r="L406" s="236"/>
      <c r="M406" s="237"/>
      <c r="N406" s="238"/>
      <c r="O406" s="238"/>
      <c r="P406" s="238"/>
      <c r="Q406" s="238"/>
      <c r="R406" s="238"/>
      <c r="S406" s="238"/>
      <c r="T406" s="239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0" t="s">
        <v>153</v>
      </c>
      <c r="AU406" s="240" t="s">
        <v>151</v>
      </c>
      <c r="AV406" s="13" t="s">
        <v>83</v>
      </c>
      <c r="AW406" s="13" t="s">
        <v>31</v>
      </c>
      <c r="AX406" s="13" t="s">
        <v>75</v>
      </c>
      <c r="AY406" s="240" t="s">
        <v>142</v>
      </c>
    </row>
    <row r="407" s="13" customFormat="1">
      <c r="A407" s="13"/>
      <c r="B407" s="230"/>
      <c r="C407" s="231"/>
      <c r="D407" s="232" t="s">
        <v>153</v>
      </c>
      <c r="E407" s="233" t="s">
        <v>1</v>
      </c>
      <c r="F407" s="234" t="s">
        <v>1463</v>
      </c>
      <c r="G407" s="231"/>
      <c r="H407" s="233" t="s">
        <v>1</v>
      </c>
      <c r="I407" s="235"/>
      <c r="J407" s="231"/>
      <c r="K407" s="231"/>
      <c r="L407" s="236"/>
      <c r="M407" s="237"/>
      <c r="N407" s="238"/>
      <c r="O407" s="238"/>
      <c r="P407" s="238"/>
      <c r="Q407" s="238"/>
      <c r="R407" s="238"/>
      <c r="S407" s="238"/>
      <c r="T407" s="239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0" t="s">
        <v>153</v>
      </c>
      <c r="AU407" s="240" t="s">
        <v>151</v>
      </c>
      <c r="AV407" s="13" t="s">
        <v>83</v>
      </c>
      <c r="AW407" s="13" t="s">
        <v>31</v>
      </c>
      <c r="AX407" s="13" t="s">
        <v>75</v>
      </c>
      <c r="AY407" s="240" t="s">
        <v>142</v>
      </c>
    </row>
    <row r="408" s="14" customFormat="1">
      <c r="A408" s="14"/>
      <c r="B408" s="241"/>
      <c r="C408" s="242"/>
      <c r="D408" s="232" t="s">
        <v>153</v>
      </c>
      <c r="E408" s="243" t="s">
        <v>1</v>
      </c>
      <c r="F408" s="244" t="s">
        <v>210</v>
      </c>
      <c r="G408" s="242"/>
      <c r="H408" s="245">
        <v>16</v>
      </c>
      <c r="I408" s="246"/>
      <c r="J408" s="242"/>
      <c r="K408" s="242"/>
      <c r="L408" s="247"/>
      <c r="M408" s="248"/>
      <c r="N408" s="249"/>
      <c r="O408" s="249"/>
      <c r="P408" s="249"/>
      <c r="Q408" s="249"/>
      <c r="R408" s="249"/>
      <c r="S408" s="249"/>
      <c r="T408" s="250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1" t="s">
        <v>153</v>
      </c>
      <c r="AU408" s="251" t="s">
        <v>151</v>
      </c>
      <c r="AV408" s="14" t="s">
        <v>151</v>
      </c>
      <c r="AW408" s="14" t="s">
        <v>31</v>
      </c>
      <c r="AX408" s="14" t="s">
        <v>83</v>
      </c>
      <c r="AY408" s="251" t="s">
        <v>142</v>
      </c>
    </row>
    <row r="409" s="2" customFormat="1" ht="24.15" customHeight="1">
      <c r="A409" s="38"/>
      <c r="B409" s="39"/>
      <c r="C409" s="218" t="s">
        <v>289</v>
      </c>
      <c r="D409" s="218" t="s">
        <v>145</v>
      </c>
      <c r="E409" s="219" t="s">
        <v>1478</v>
      </c>
      <c r="F409" s="220" t="s">
        <v>1479</v>
      </c>
      <c r="G409" s="221" t="s">
        <v>148</v>
      </c>
      <c r="H409" s="222">
        <v>887</v>
      </c>
      <c r="I409" s="223"/>
      <c r="J409" s="222">
        <f>ROUND(I409*H409,2)</f>
        <v>0</v>
      </c>
      <c r="K409" s="220" t="s">
        <v>149</v>
      </c>
      <c r="L409" s="44"/>
      <c r="M409" s="224" t="s">
        <v>1</v>
      </c>
      <c r="N409" s="225" t="s">
        <v>41</v>
      </c>
      <c r="O409" s="91"/>
      <c r="P409" s="226">
        <f>O409*H409</f>
        <v>0</v>
      </c>
      <c r="Q409" s="226">
        <v>0.023099999999999999</v>
      </c>
      <c r="R409" s="226">
        <f>Q409*H409</f>
        <v>20.489699999999999</v>
      </c>
      <c r="S409" s="226">
        <v>0</v>
      </c>
      <c r="T409" s="227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28" t="s">
        <v>150</v>
      </c>
      <c r="AT409" s="228" t="s">
        <v>145</v>
      </c>
      <c r="AU409" s="228" t="s">
        <v>151</v>
      </c>
      <c r="AY409" s="17" t="s">
        <v>142</v>
      </c>
      <c r="BE409" s="229">
        <f>IF(N409="základní",J409,0)</f>
        <v>0</v>
      </c>
      <c r="BF409" s="229">
        <f>IF(N409="snížená",J409,0)</f>
        <v>0</v>
      </c>
      <c r="BG409" s="229">
        <f>IF(N409="zákl. přenesená",J409,0)</f>
        <v>0</v>
      </c>
      <c r="BH409" s="229">
        <f>IF(N409="sníž. přenesená",J409,0)</f>
        <v>0</v>
      </c>
      <c r="BI409" s="229">
        <f>IF(N409="nulová",J409,0)</f>
        <v>0</v>
      </c>
      <c r="BJ409" s="17" t="s">
        <v>151</v>
      </c>
      <c r="BK409" s="229">
        <f>ROUND(I409*H409,2)</f>
        <v>0</v>
      </c>
      <c r="BL409" s="17" t="s">
        <v>150</v>
      </c>
      <c r="BM409" s="228" t="s">
        <v>1480</v>
      </c>
    </row>
    <row r="410" s="13" customFormat="1">
      <c r="A410" s="13"/>
      <c r="B410" s="230"/>
      <c r="C410" s="231"/>
      <c r="D410" s="232" t="s">
        <v>153</v>
      </c>
      <c r="E410" s="233" t="s">
        <v>1</v>
      </c>
      <c r="F410" s="234" t="s">
        <v>1477</v>
      </c>
      <c r="G410" s="231"/>
      <c r="H410" s="233" t="s">
        <v>1</v>
      </c>
      <c r="I410" s="235"/>
      <c r="J410" s="231"/>
      <c r="K410" s="231"/>
      <c r="L410" s="236"/>
      <c r="M410" s="237"/>
      <c r="N410" s="238"/>
      <c r="O410" s="238"/>
      <c r="P410" s="238"/>
      <c r="Q410" s="238"/>
      <c r="R410" s="238"/>
      <c r="S410" s="238"/>
      <c r="T410" s="239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0" t="s">
        <v>153</v>
      </c>
      <c r="AU410" s="240" t="s">
        <v>151</v>
      </c>
      <c r="AV410" s="13" t="s">
        <v>83</v>
      </c>
      <c r="AW410" s="13" t="s">
        <v>31</v>
      </c>
      <c r="AX410" s="13" t="s">
        <v>75</v>
      </c>
      <c r="AY410" s="240" t="s">
        <v>142</v>
      </c>
    </row>
    <row r="411" s="13" customFormat="1">
      <c r="A411" s="13"/>
      <c r="B411" s="230"/>
      <c r="C411" s="231"/>
      <c r="D411" s="232" t="s">
        <v>153</v>
      </c>
      <c r="E411" s="233" t="s">
        <v>1</v>
      </c>
      <c r="F411" s="234" t="s">
        <v>1373</v>
      </c>
      <c r="G411" s="231"/>
      <c r="H411" s="233" t="s">
        <v>1</v>
      </c>
      <c r="I411" s="235"/>
      <c r="J411" s="231"/>
      <c r="K411" s="231"/>
      <c r="L411" s="236"/>
      <c r="M411" s="237"/>
      <c r="N411" s="238"/>
      <c r="O411" s="238"/>
      <c r="P411" s="238"/>
      <c r="Q411" s="238"/>
      <c r="R411" s="238"/>
      <c r="S411" s="238"/>
      <c r="T411" s="239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0" t="s">
        <v>153</v>
      </c>
      <c r="AU411" s="240" t="s">
        <v>151</v>
      </c>
      <c r="AV411" s="13" t="s">
        <v>83</v>
      </c>
      <c r="AW411" s="13" t="s">
        <v>31</v>
      </c>
      <c r="AX411" s="13" t="s">
        <v>75</v>
      </c>
      <c r="AY411" s="240" t="s">
        <v>142</v>
      </c>
    </row>
    <row r="412" s="13" customFormat="1">
      <c r="A412" s="13"/>
      <c r="B412" s="230"/>
      <c r="C412" s="231"/>
      <c r="D412" s="232" t="s">
        <v>153</v>
      </c>
      <c r="E412" s="233" t="s">
        <v>1</v>
      </c>
      <c r="F412" s="234" t="s">
        <v>1440</v>
      </c>
      <c r="G412" s="231"/>
      <c r="H412" s="233" t="s">
        <v>1</v>
      </c>
      <c r="I412" s="235"/>
      <c r="J412" s="231"/>
      <c r="K412" s="231"/>
      <c r="L412" s="236"/>
      <c r="M412" s="237"/>
      <c r="N412" s="238"/>
      <c r="O412" s="238"/>
      <c r="P412" s="238"/>
      <c r="Q412" s="238"/>
      <c r="R412" s="238"/>
      <c r="S412" s="238"/>
      <c r="T412" s="239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0" t="s">
        <v>153</v>
      </c>
      <c r="AU412" s="240" t="s">
        <v>151</v>
      </c>
      <c r="AV412" s="13" t="s">
        <v>83</v>
      </c>
      <c r="AW412" s="13" t="s">
        <v>31</v>
      </c>
      <c r="AX412" s="13" t="s">
        <v>75</v>
      </c>
      <c r="AY412" s="240" t="s">
        <v>142</v>
      </c>
    </row>
    <row r="413" s="14" customFormat="1">
      <c r="A413" s="14"/>
      <c r="B413" s="241"/>
      <c r="C413" s="242"/>
      <c r="D413" s="232" t="s">
        <v>153</v>
      </c>
      <c r="E413" s="243" t="s">
        <v>1</v>
      </c>
      <c r="F413" s="244" t="s">
        <v>1441</v>
      </c>
      <c r="G413" s="242"/>
      <c r="H413" s="245">
        <v>643</v>
      </c>
      <c r="I413" s="246"/>
      <c r="J413" s="242"/>
      <c r="K413" s="242"/>
      <c r="L413" s="247"/>
      <c r="M413" s="248"/>
      <c r="N413" s="249"/>
      <c r="O413" s="249"/>
      <c r="P413" s="249"/>
      <c r="Q413" s="249"/>
      <c r="R413" s="249"/>
      <c r="S413" s="249"/>
      <c r="T413" s="250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1" t="s">
        <v>153</v>
      </c>
      <c r="AU413" s="251" t="s">
        <v>151</v>
      </c>
      <c r="AV413" s="14" t="s">
        <v>151</v>
      </c>
      <c r="AW413" s="14" t="s">
        <v>31</v>
      </c>
      <c r="AX413" s="14" t="s">
        <v>75</v>
      </c>
      <c r="AY413" s="251" t="s">
        <v>142</v>
      </c>
    </row>
    <row r="414" s="13" customFormat="1">
      <c r="A414" s="13"/>
      <c r="B414" s="230"/>
      <c r="C414" s="231"/>
      <c r="D414" s="232" t="s">
        <v>153</v>
      </c>
      <c r="E414" s="233" t="s">
        <v>1</v>
      </c>
      <c r="F414" s="234" t="s">
        <v>1442</v>
      </c>
      <c r="G414" s="231"/>
      <c r="H414" s="233" t="s">
        <v>1</v>
      </c>
      <c r="I414" s="235"/>
      <c r="J414" s="231"/>
      <c r="K414" s="231"/>
      <c r="L414" s="236"/>
      <c r="M414" s="237"/>
      <c r="N414" s="238"/>
      <c r="O414" s="238"/>
      <c r="P414" s="238"/>
      <c r="Q414" s="238"/>
      <c r="R414" s="238"/>
      <c r="S414" s="238"/>
      <c r="T414" s="239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0" t="s">
        <v>153</v>
      </c>
      <c r="AU414" s="240" t="s">
        <v>151</v>
      </c>
      <c r="AV414" s="13" t="s">
        <v>83</v>
      </c>
      <c r="AW414" s="13" t="s">
        <v>31</v>
      </c>
      <c r="AX414" s="13" t="s">
        <v>75</v>
      </c>
      <c r="AY414" s="240" t="s">
        <v>142</v>
      </c>
    </row>
    <row r="415" s="14" customFormat="1">
      <c r="A415" s="14"/>
      <c r="B415" s="241"/>
      <c r="C415" s="242"/>
      <c r="D415" s="232" t="s">
        <v>153</v>
      </c>
      <c r="E415" s="243" t="s">
        <v>1</v>
      </c>
      <c r="F415" s="244" t="s">
        <v>1443</v>
      </c>
      <c r="G415" s="242"/>
      <c r="H415" s="245">
        <v>76</v>
      </c>
      <c r="I415" s="246"/>
      <c r="J415" s="242"/>
      <c r="K415" s="242"/>
      <c r="L415" s="247"/>
      <c r="M415" s="248"/>
      <c r="N415" s="249"/>
      <c r="O415" s="249"/>
      <c r="P415" s="249"/>
      <c r="Q415" s="249"/>
      <c r="R415" s="249"/>
      <c r="S415" s="249"/>
      <c r="T415" s="250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1" t="s">
        <v>153</v>
      </c>
      <c r="AU415" s="251" t="s">
        <v>151</v>
      </c>
      <c r="AV415" s="14" t="s">
        <v>151</v>
      </c>
      <c r="AW415" s="14" t="s">
        <v>31</v>
      </c>
      <c r="AX415" s="14" t="s">
        <v>75</v>
      </c>
      <c r="AY415" s="251" t="s">
        <v>142</v>
      </c>
    </row>
    <row r="416" s="13" customFormat="1">
      <c r="A416" s="13"/>
      <c r="B416" s="230"/>
      <c r="C416" s="231"/>
      <c r="D416" s="232" t="s">
        <v>153</v>
      </c>
      <c r="E416" s="233" t="s">
        <v>1</v>
      </c>
      <c r="F416" s="234" t="s">
        <v>1444</v>
      </c>
      <c r="G416" s="231"/>
      <c r="H416" s="233" t="s">
        <v>1</v>
      </c>
      <c r="I416" s="235"/>
      <c r="J416" s="231"/>
      <c r="K416" s="231"/>
      <c r="L416" s="236"/>
      <c r="M416" s="237"/>
      <c r="N416" s="238"/>
      <c r="O416" s="238"/>
      <c r="P416" s="238"/>
      <c r="Q416" s="238"/>
      <c r="R416" s="238"/>
      <c r="S416" s="238"/>
      <c r="T416" s="239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0" t="s">
        <v>153</v>
      </c>
      <c r="AU416" s="240" t="s">
        <v>151</v>
      </c>
      <c r="AV416" s="13" t="s">
        <v>83</v>
      </c>
      <c r="AW416" s="13" t="s">
        <v>31</v>
      </c>
      <c r="AX416" s="13" t="s">
        <v>75</v>
      </c>
      <c r="AY416" s="240" t="s">
        <v>142</v>
      </c>
    </row>
    <row r="417" s="14" customFormat="1">
      <c r="A417" s="14"/>
      <c r="B417" s="241"/>
      <c r="C417" s="242"/>
      <c r="D417" s="232" t="s">
        <v>153</v>
      </c>
      <c r="E417" s="243" t="s">
        <v>1</v>
      </c>
      <c r="F417" s="244" t="s">
        <v>1445</v>
      </c>
      <c r="G417" s="242"/>
      <c r="H417" s="245">
        <v>63</v>
      </c>
      <c r="I417" s="246"/>
      <c r="J417" s="242"/>
      <c r="K417" s="242"/>
      <c r="L417" s="247"/>
      <c r="M417" s="248"/>
      <c r="N417" s="249"/>
      <c r="O417" s="249"/>
      <c r="P417" s="249"/>
      <c r="Q417" s="249"/>
      <c r="R417" s="249"/>
      <c r="S417" s="249"/>
      <c r="T417" s="250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1" t="s">
        <v>153</v>
      </c>
      <c r="AU417" s="251" t="s">
        <v>151</v>
      </c>
      <c r="AV417" s="14" t="s">
        <v>151</v>
      </c>
      <c r="AW417" s="14" t="s">
        <v>31</v>
      </c>
      <c r="AX417" s="14" t="s">
        <v>75</v>
      </c>
      <c r="AY417" s="251" t="s">
        <v>142</v>
      </c>
    </row>
    <row r="418" s="13" customFormat="1">
      <c r="A418" s="13"/>
      <c r="B418" s="230"/>
      <c r="C418" s="231"/>
      <c r="D418" s="232" t="s">
        <v>153</v>
      </c>
      <c r="E418" s="233" t="s">
        <v>1</v>
      </c>
      <c r="F418" s="234" t="s">
        <v>1448</v>
      </c>
      <c r="G418" s="231"/>
      <c r="H418" s="233" t="s">
        <v>1</v>
      </c>
      <c r="I418" s="235"/>
      <c r="J418" s="231"/>
      <c r="K418" s="231"/>
      <c r="L418" s="236"/>
      <c r="M418" s="237"/>
      <c r="N418" s="238"/>
      <c r="O418" s="238"/>
      <c r="P418" s="238"/>
      <c r="Q418" s="238"/>
      <c r="R418" s="238"/>
      <c r="S418" s="238"/>
      <c r="T418" s="239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0" t="s">
        <v>153</v>
      </c>
      <c r="AU418" s="240" t="s">
        <v>151</v>
      </c>
      <c r="AV418" s="13" t="s">
        <v>83</v>
      </c>
      <c r="AW418" s="13" t="s">
        <v>31</v>
      </c>
      <c r="AX418" s="13" t="s">
        <v>75</v>
      </c>
      <c r="AY418" s="240" t="s">
        <v>142</v>
      </c>
    </row>
    <row r="419" s="14" customFormat="1">
      <c r="A419" s="14"/>
      <c r="B419" s="241"/>
      <c r="C419" s="242"/>
      <c r="D419" s="232" t="s">
        <v>153</v>
      </c>
      <c r="E419" s="243" t="s">
        <v>1</v>
      </c>
      <c r="F419" s="244" t="s">
        <v>1449</v>
      </c>
      <c r="G419" s="242"/>
      <c r="H419" s="245">
        <v>56</v>
      </c>
      <c r="I419" s="246"/>
      <c r="J419" s="242"/>
      <c r="K419" s="242"/>
      <c r="L419" s="247"/>
      <c r="M419" s="248"/>
      <c r="N419" s="249"/>
      <c r="O419" s="249"/>
      <c r="P419" s="249"/>
      <c r="Q419" s="249"/>
      <c r="R419" s="249"/>
      <c r="S419" s="249"/>
      <c r="T419" s="250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1" t="s">
        <v>153</v>
      </c>
      <c r="AU419" s="251" t="s">
        <v>151</v>
      </c>
      <c r="AV419" s="14" t="s">
        <v>151</v>
      </c>
      <c r="AW419" s="14" t="s">
        <v>31</v>
      </c>
      <c r="AX419" s="14" t="s">
        <v>75</v>
      </c>
      <c r="AY419" s="251" t="s">
        <v>142</v>
      </c>
    </row>
    <row r="420" s="13" customFormat="1">
      <c r="A420" s="13"/>
      <c r="B420" s="230"/>
      <c r="C420" s="231"/>
      <c r="D420" s="232" t="s">
        <v>153</v>
      </c>
      <c r="E420" s="233" t="s">
        <v>1</v>
      </c>
      <c r="F420" s="234" t="s">
        <v>1450</v>
      </c>
      <c r="G420" s="231"/>
      <c r="H420" s="233" t="s">
        <v>1</v>
      </c>
      <c r="I420" s="235"/>
      <c r="J420" s="231"/>
      <c r="K420" s="231"/>
      <c r="L420" s="236"/>
      <c r="M420" s="237"/>
      <c r="N420" s="238"/>
      <c r="O420" s="238"/>
      <c r="P420" s="238"/>
      <c r="Q420" s="238"/>
      <c r="R420" s="238"/>
      <c r="S420" s="238"/>
      <c r="T420" s="239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0" t="s">
        <v>153</v>
      </c>
      <c r="AU420" s="240" t="s">
        <v>151</v>
      </c>
      <c r="AV420" s="13" t="s">
        <v>83</v>
      </c>
      <c r="AW420" s="13" t="s">
        <v>31</v>
      </c>
      <c r="AX420" s="13" t="s">
        <v>75</v>
      </c>
      <c r="AY420" s="240" t="s">
        <v>142</v>
      </c>
    </row>
    <row r="421" s="14" customFormat="1">
      <c r="A421" s="14"/>
      <c r="B421" s="241"/>
      <c r="C421" s="242"/>
      <c r="D421" s="232" t="s">
        <v>153</v>
      </c>
      <c r="E421" s="243" t="s">
        <v>1</v>
      </c>
      <c r="F421" s="244" t="s">
        <v>1451</v>
      </c>
      <c r="G421" s="242"/>
      <c r="H421" s="245">
        <v>3</v>
      </c>
      <c r="I421" s="246"/>
      <c r="J421" s="242"/>
      <c r="K421" s="242"/>
      <c r="L421" s="247"/>
      <c r="M421" s="248"/>
      <c r="N421" s="249"/>
      <c r="O421" s="249"/>
      <c r="P421" s="249"/>
      <c r="Q421" s="249"/>
      <c r="R421" s="249"/>
      <c r="S421" s="249"/>
      <c r="T421" s="250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1" t="s">
        <v>153</v>
      </c>
      <c r="AU421" s="251" t="s">
        <v>151</v>
      </c>
      <c r="AV421" s="14" t="s">
        <v>151</v>
      </c>
      <c r="AW421" s="14" t="s">
        <v>31</v>
      </c>
      <c r="AX421" s="14" t="s">
        <v>75</v>
      </c>
      <c r="AY421" s="251" t="s">
        <v>142</v>
      </c>
    </row>
    <row r="422" s="13" customFormat="1">
      <c r="A422" s="13"/>
      <c r="B422" s="230"/>
      <c r="C422" s="231"/>
      <c r="D422" s="232" t="s">
        <v>153</v>
      </c>
      <c r="E422" s="233" t="s">
        <v>1</v>
      </c>
      <c r="F422" s="234" t="s">
        <v>1452</v>
      </c>
      <c r="G422" s="231"/>
      <c r="H422" s="233" t="s">
        <v>1</v>
      </c>
      <c r="I422" s="235"/>
      <c r="J422" s="231"/>
      <c r="K422" s="231"/>
      <c r="L422" s="236"/>
      <c r="M422" s="237"/>
      <c r="N422" s="238"/>
      <c r="O422" s="238"/>
      <c r="P422" s="238"/>
      <c r="Q422" s="238"/>
      <c r="R422" s="238"/>
      <c r="S422" s="238"/>
      <c r="T422" s="239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0" t="s">
        <v>153</v>
      </c>
      <c r="AU422" s="240" t="s">
        <v>151</v>
      </c>
      <c r="AV422" s="13" t="s">
        <v>83</v>
      </c>
      <c r="AW422" s="13" t="s">
        <v>31</v>
      </c>
      <c r="AX422" s="13" t="s">
        <v>75</v>
      </c>
      <c r="AY422" s="240" t="s">
        <v>142</v>
      </c>
    </row>
    <row r="423" s="14" customFormat="1">
      <c r="A423" s="14"/>
      <c r="B423" s="241"/>
      <c r="C423" s="242"/>
      <c r="D423" s="232" t="s">
        <v>153</v>
      </c>
      <c r="E423" s="243" t="s">
        <v>1</v>
      </c>
      <c r="F423" s="244" t="s">
        <v>1453</v>
      </c>
      <c r="G423" s="242"/>
      <c r="H423" s="245">
        <v>4</v>
      </c>
      <c r="I423" s="246"/>
      <c r="J423" s="242"/>
      <c r="K423" s="242"/>
      <c r="L423" s="247"/>
      <c r="M423" s="248"/>
      <c r="N423" s="249"/>
      <c r="O423" s="249"/>
      <c r="P423" s="249"/>
      <c r="Q423" s="249"/>
      <c r="R423" s="249"/>
      <c r="S423" s="249"/>
      <c r="T423" s="250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1" t="s">
        <v>153</v>
      </c>
      <c r="AU423" s="251" t="s">
        <v>151</v>
      </c>
      <c r="AV423" s="14" t="s">
        <v>151</v>
      </c>
      <c r="AW423" s="14" t="s">
        <v>31</v>
      </c>
      <c r="AX423" s="14" t="s">
        <v>75</v>
      </c>
      <c r="AY423" s="251" t="s">
        <v>142</v>
      </c>
    </row>
    <row r="424" s="13" customFormat="1">
      <c r="A424" s="13"/>
      <c r="B424" s="230"/>
      <c r="C424" s="231"/>
      <c r="D424" s="232" t="s">
        <v>153</v>
      </c>
      <c r="E424" s="233" t="s">
        <v>1</v>
      </c>
      <c r="F424" s="234" t="s">
        <v>1460</v>
      </c>
      <c r="G424" s="231"/>
      <c r="H424" s="233" t="s">
        <v>1</v>
      </c>
      <c r="I424" s="235"/>
      <c r="J424" s="231"/>
      <c r="K424" s="231"/>
      <c r="L424" s="236"/>
      <c r="M424" s="237"/>
      <c r="N424" s="238"/>
      <c r="O424" s="238"/>
      <c r="P424" s="238"/>
      <c r="Q424" s="238"/>
      <c r="R424" s="238"/>
      <c r="S424" s="238"/>
      <c r="T424" s="239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0" t="s">
        <v>153</v>
      </c>
      <c r="AU424" s="240" t="s">
        <v>151</v>
      </c>
      <c r="AV424" s="13" t="s">
        <v>83</v>
      </c>
      <c r="AW424" s="13" t="s">
        <v>31</v>
      </c>
      <c r="AX424" s="13" t="s">
        <v>75</v>
      </c>
      <c r="AY424" s="240" t="s">
        <v>142</v>
      </c>
    </row>
    <row r="425" s="14" customFormat="1">
      <c r="A425" s="14"/>
      <c r="B425" s="241"/>
      <c r="C425" s="242"/>
      <c r="D425" s="232" t="s">
        <v>153</v>
      </c>
      <c r="E425" s="243" t="s">
        <v>1</v>
      </c>
      <c r="F425" s="244" t="s">
        <v>1461</v>
      </c>
      <c r="G425" s="242"/>
      <c r="H425" s="245">
        <v>12</v>
      </c>
      <c r="I425" s="246"/>
      <c r="J425" s="242"/>
      <c r="K425" s="242"/>
      <c r="L425" s="247"/>
      <c r="M425" s="248"/>
      <c r="N425" s="249"/>
      <c r="O425" s="249"/>
      <c r="P425" s="249"/>
      <c r="Q425" s="249"/>
      <c r="R425" s="249"/>
      <c r="S425" s="249"/>
      <c r="T425" s="250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1" t="s">
        <v>153</v>
      </c>
      <c r="AU425" s="251" t="s">
        <v>151</v>
      </c>
      <c r="AV425" s="14" t="s">
        <v>151</v>
      </c>
      <c r="AW425" s="14" t="s">
        <v>31</v>
      </c>
      <c r="AX425" s="14" t="s">
        <v>75</v>
      </c>
      <c r="AY425" s="251" t="s">
        <v>142</v>
      </c>
    </row>
    <row r="426" s="13" customFormat="1">
      <c r="A426" s="13"/>
      <c r="B426" s="230"/>
      <c r="C426" s="231"/>
      <c r="D426" s="232" t="s">
        <v>153</v>
      </c>
      <c r="E426" s="233" t="s">
        <v>1</v>
      </c>
      <c r="F426" s="234" t="s">
        <v>1473</v>
      </c>
      <c r="G426" s="231"/>
      <c r="H426" s="233" t="s">
        <v>1</v>
      </c>
      <c r="I426" s="235"/>
      <c r="J426" s="231"/>
      <c r="K426" s="231"/>
      <c r="L426" s="236"/>
      <c r="M426" s="237"/>
      <c r="N426" s="238"/>
      <c r="O426" s="238"/>
      <c r="P426" s="238"/>
      <c r="Q426" s="238"/>
      <c r="R426" s="238"/>
      <c r="S426" s="238"/>
      <c r="T426" s="239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0" t="s">
        <v>153</v>
      </c>
      <c r="AU426" s="240" t="s">
        <v>151</v>
      </c>
      <c r="AV426" s="13" t="s">
        <v>83</v>
      </c>
      <c r="AW426" s="13" t="s">
        <v>31</v>
      </c>
      <c r="AX426" s="13" t="s">
        <v>75</v>
      </c>
      <c r="AY426" s="240" t="s">
        <v>142</v>
      </c>
    </row>
    <row r="427" s="14" customFormat="1">
      <c r="A427" s="14"/>
      <c r="B427" s="241"/>
      <c r="C427" s="242"/>
      <c r="D427" s="232" t="s">
        <v>153</v>
      </c>
      <c r="E427" s="243" t="s">
        <v>1</v>
      </c>
      <c r="F427" s="244" t="s">
        <v>332</v>
      </c>
      <c r="G427" s="242"/>
      <c r="H427" s="245">
        <v>30</v>
      </c>
      <c r="I427" s="246"/>
      <c r="J427" s="242"/>
      <c r="K427" s="242"/>
      <c r="L427" s="247"/>
      <c r="M427" s="248"/>
      <c r="N427" s="249"/>
      <c r="O427" s="249"/>
      <c r="P427" s="249"/>
      <c r="Q427" s="249"/>
      <c r="R427" s="249"/>
      <c r="S427" s="249"/>
      <c r="T427" s="250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1" t="s">
        <v>153</v>
      </c>
      <c r="AU427" s="251" t="s">
        <v>151</v>
      </c>
      <c r="AV427" s="14" t="s">
        <v>151</v>
      </c>
      <c r="AW427" s="14" t="s">
        <v>31</v>
      </c>
      <c r="AX427" s="14" t="s">
        <v>75</v>
      </c>
      <c r="AY427" s="251" t="s">
        <v>142</v>
      </c>
    </row>
    <row r="428" s="15" customFormat="1">
      <c r="A428" s="15"/>
      <c r="B428" s="252"/>
      <c r="C428" s="253"/>
      <c r="D428" s="232" t="s">
        <v>153</v>
      </c>
      <c r="E428" s="254" t="s">
        <v>1</v>
      </c>
      <c r="F428" s="255" t="s">
        <v>166</v>
      </c>
      <c r="G428" s="253"/>
      <c r="H428" s="256">
        <v>887</v>
      </c>
      <c r="I428" s="257"/>
      <c r="J428" s="253"/>
      <c r="K428" s="253"/>
      <c r="L428" s="258"/>
      <c r="M428" s="259"/>
      <c r="N428" s="260"/>
      <c r="O428" s="260"/>
      <c r="P428" s="260"/>
      <c r="Q428" s="260"/>
      <c r="R428" s="260"/>
      <c r="S428" s="260"/>
      <c r="T428" s="261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62" t="s">
        <v>153</v>
      </c>
      <c r="AU428" s="262" t="s">
        <v>151</v>
      </c>
      <c r="AV428" s="15" t="s">
        <v>150</v>
      </c>
      <c r="AW428" s="15" t="s">
        <v>31</v>
      </c>
      <c r="AX428" s="15" t="s">
        <v>83</v>
      </c>
      <c r="AY428" s="262" t="s">
        <v>142</v>
      </c>
    </row>
    <row r="429" s="2" customFormat="1" ht="24.15" customHeight="1">
      <c r="A429" s="38"/>
      <c r="B429" s="39"/>
      <c r="C429" s="218" t="s">
        <v>429</v>
      </c>
      <c r="D429" s="218" t="s">
        <v>145</v>
      </c>
      <c r="E429" s="219" t="s">
        <v>1481</v>
      </c>
      <c r="F429" s="220" t="s">
        <v>1482</v>
      </c>
      <c r="G429" s="221" t="s">
        <v>148</v>
      </c>
      <c r="H429" s="222">
        <v>199</v>
      </c>
      <c r="I429" s="223"/>
      <c r="J429" s="222">
        <f>ROUND(I429*H429,2)</f>
        <v>0</v>
      </c>
      <c r="K429" s="220" t="s">
        <v>149</v>
      </c>
      <c r="L429" s="44"/>
      <c r="M429" s="224" t="s">
        <v>1</v>
      </c>
      <c r="N429" s="225" t="s">
        <v>41</v>
      </c>
      <c r="O429" s="91"/>
      <c r="P429" s="226">
        <f>O429*H429</f>
        <v>0</v>
      </c>
      <c r="Q429" s="226">
        <v>0.0315</v>
      </c>
      <c r="R429" s="226">
        <f>Q429*H429</f>
        <v>6.2685000000000004</v>
      </c>
      <c r="S429" s="226">
        <v>0</v>
      </c>
      <c r="T429" s="227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28" t="s">
        <v>150</v>
      </c>
      <c r="AT429" s="228" t="s">
        <v>145</v>
      </c>
      <c r="AU429" s="228" t="s">
        <v>151</v>
      </c>
      <c r="AY429" s="17" t="s">
        <v>142</v>
      </c>
      <c r="BE429" s="229">
        <f>IF(N429="základní",J429,0)</f>
        <v>0</v>
      </c>
      <c r="BF429" s="229">
        <f>IF(N429="snížená",J429,0)</f>
        <v>0</v>
      </c>
      <c r="BG429" s="229">
        <f>IF(N429="zákl. přenesená",J429,0)</f>
        <v>0</v>
      </c>
      <c r="BH429" s="229">
        <f>IF(N429="sníž. přenesená",J429,0)</f>
        <v>0</v>
      </c>
      <c r="BI429" s="229">
        <f>IF(N429="nulová",J429,0)</f>
        <v>0</v>
      </c>
      <c r="BJ429" s="17" t="s">
        <v>151</v>
      </c>
      <c r="BK429" s="229">
        <f>ROUND(I429*H429,2)</f>
        <v>0</v>
      </c>
      <c r="BL429" s="17" t="s">
        <v>150</v>
      </c>
      <c r="BM429" s="228" t="s">
        <v>1483</v>
      </c>
    </row>
    <row r="430" s="13" customFormat="1">
      <c r="A430" s="13"/>
      <c r="B430" s="230"/>
      <c r="C430" s="231"/>
      <c r="D430" s="232" t="s">
        <v>153</v>
      </c>
      <c r="E430" s="233" t="s">
        <v>1</v>
      </c>
      <c r="F430" s="234" t="s">
        <v>1373</v>
      </c>
      <c r="G430" s="231"/>
      <c r="H430" s="233" t="s">
        <v>1</v>
      </c>
      <c r="I430" s="235"/>
      <c r="J430" s="231"/>
      <c r="K430" s="231"/>
      <c r="L430" s="236"/>
      <c r="M430" s="237"/>
      <c r="N430" s="238"/>
      <c r="O430" s="238"/>
      <c r="P430" s="238"/>
      <c r="Q430" s="238"/>
      <c r="R430" s="238"/>
      <c r="S430" s="238"/>
      <c r="T430" s="239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0" t="s">
        <v>153</v>
      </c>
      <c r="AU430" s="240" t="s">
        <v>151</v>
      </c>
      <c r="AV430" s="13" t="s">
        <v>83</v>
      </c>
      <c r="AW430" s="13" t="s">
        <v>31</v>
      </c>
      <c r="AX430" s="13" t="s">
        <v>75</v>
      </c>
      <c r="AY430" s="240" t="s">
        <v>142</v>
      </c>
    </row>
    <row r="431" s="13" customFormat="1">
      <c r="A431" s="13"/>
      <c r="B431" s="230"/>
      <c r="C431" s="231"/>
      <c r="D431" s="232" t="s">
        <v>153</v>
      </c>
      <c r="E431" s="233" t="s">
        <v>1</v>
      </c>
      <c r="F431" s="234" t="s">
        <v>1454</v>
      </c>
      <c r="G431" s="231"/>
      <c r="H431" s="233" t="s">
        <v>1</v>
      </c>
      <c r="I431" s="235"/>
      <c r="J431" s="231"/>
      <c r="K431" s="231"/>
      <c r="L431" s="236"/>
      <c r="M431" s="237"/>
      <c r="N431" s="238"/>
      <c r="O431" s="238"/>
      <c r="P431" s="238"/>
      <c r="Q431" s="238"/>
      <c r="R431" s="238"/>
      <c r="S431" s="238"/>
      <c r="T431" s="239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0" t="s">
        <v>153</v>
      </c>
      <c r="AU431" s="240" t="s">
        <v>151</v>
      </c>
      <c r="AV431" s="13" t="s">
        <v>83</v>
      </c>
      <c r="AW431" s="13" t="s">
        <v>31</v>
      </c>
      <c r="AX431" s="13" t="s">
        <v>75</v>
      </c>
      <c r="AY431" s="240" t="s">
        <v>142</v>
      </c>
    </row>
    <row r="432" s="14" customFormat="1">
      <c r="A432" s="14"/>
      <c r="B432" s="241"/>
      <c r="C432" s="242"/>
      <c r="D432" s="232" t="s">
        <v>153</v>
      </c>
      <c r="E432" s="243" t="s">
        <v>1</v>
      </c>
      <c r="F432" s="244" t="s">
        <v>1455</v>
      </c>
      <c r="G432" s="242"/>
      <c r="H432" s="245">
        <v>146</v>
      </c>
      <c r="I432" s="246"/>
      <c r="J432" s="242"/>
      <c r="K432" s="242"/>
      <c r="L432" s="247"/>
      <c r="M432" s="248"/>
      <c r="N432" s="249"/>
      <c r="O432" s="249"/>
      <c r="P432" s="249"/>
      <c r="Q432" s="249"/>
      <c r="R432" s="249"/>
      <c r="S432" s="249"/>
      <c r="T432" s="250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1" t="s">
        <v>153</v>
      </c>
      <c r="AU432" s="251" t="s">
        <v>151</v>
      </c>
      <c r="AV432" s="14" t="s">
        <v>151</v>
      </c>
      <c r="AW432" s="14" t="s">
        <v>31</v>
      </c>
      <c r="AX432" s="14" t="s">
        <v>75</v>
      </c>
      <c r="AY432" s="251" t="s">
        <v>142</v>
      </c>
    </row>
    <row r="433" s="13" customFormat="1">
      <c r="A433" s="13"/>
      <c r="B433" s="230"/>
      <c r="C433" s="231"/>
      <c r="D433" s="232" t="s">
        <v>153</v>
      </c>
      <c r="E433" s="233" t="s">
        <v>1</v>
      </c>
      <c r="F433" s="234" t="s">
        <v>1456</v>
      </c>
      <c r="G433" s="231"/>
      <c r="H433" s="233" t="s">
        <v>1</v>
      </c>
      <c r="I433" s="235"/>
      <c r="J433" s="231"/>
      <c r="K433" s="231"/>
      <c r="L433" s="236"/>
      <c r="M433" s="237"/>
      <c r="N433" s="238"/>
      <c r="O433" s="238"/>
      <c r="P433" s="238"/>
      <c r="Q433" s="238"/>
      <c r="R433" s="238"/>
      <c r="S433" s="238"/>
      <c r="T433" s="239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0" t="s">
        <v>153</v>
      </c>
      <c r="AU433" s="240" t="s">
        <v>151</v>
      </c>
      <c r="AV433" s="13" t="s">
        <v>83</v>
      </c>
      <c r="AW433" s="13" t="s">
        <v>31</v>
      </c>
      <c r="AX433" s="13" t="s">
        <v>75</v>
      </c>
      <c r="AY433" s="240" t="s">
        <v>142</v>
      </c>
    </row>
    <row r="434" s="14" customFormat="1">
      <c r="A434" s="14"/>
      <c r="B434" s="241"/>
      <c r="C434" s="242"/>
      <c r="D434" s="232" t="s">
        <v>153</v>
      </c>
      <c r="E434" s="243" t="s">
        <v>1</v>
      </c>
      <c r="F434" s="244" t="s">
        <v>1457</v>
      </c>
      <c r="G434" s="242"/>
      <c r="H434" s="245">
        <v>53</v>
      </c>
      <c r="I434" s="246"/>
      <c r="J434" s="242"/>
      <c r="K434" s="242"/>
      <c r="L434" s="247"/>
      <c r="M434" s="248"/>
      <c r="N434" s="249"/>
      <c r="O434" s="249"/>
      <c r="P434" s="249"/>
      <c r="Q434" s="249"/>
      <c r="R434" s="249"/>
      <c r="S434" s="249"/>
      <c r="T434" s="250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1" t="s">
        <v>153</v>
      </c>
      <c r="AU434" s="251" t="s">
        <v>151</v>
      </c>
      <c r="AV434" s="14" t="s">
        <v>151</v>
      </c>
      <c r="AW434" s="14" t="s">
        <v>31</v>
      </c>
      <c r="AX434" s="14" t="s">
        <v>75</v>
      </c>
      <c r="AY434" s="251" t="s">
        <v>142</v>
      </c>
    </row>
    <row r="435" s="15" customFormat="1">
      <c r="A435" s="15"/>
      <c r="B435" s="252"/>
      <c r="C435" s="253"/>
      <c r="D435" s="232" t="s">
        <v>153</v>
      </c>
      <c r="E435" s="254" t="s">
        <v>1</v>
      </c>
      <c r="F435" s="255" t="s">
        <v>166</v>
      </c>
      <c r="G435" s="253"/>
      <c r="H435" s="256">
        <v>199</v>
      </c>
      <c r="I435" s="257"/>
      <c r="J435" s="253"/>
      <c r="K435" s="253"/>
      <c r="L435" s="258"/>
      <c r="M435" s="259"/>
      <c r="N435" s="260"/>
      <c r="O435" s="260"/>
      <c r="P435" s="260"/>
      <c r="Q435" s="260"/>
      <c r="R435" s="260"/>
      <c r="S435" s="260"/>
      <c r="T435" s="261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62" t="s">
        <v>153</v>
      </c>
      <c r="AU435" s="262" t="s">
        <v>151</v>
      </c>
      <c r="AV435" s="15" t="s">
        <v>150</v>
      </c>
      <c r="AW435" s="15" t="s">
        <v>31</v>
      </c>
      <c r="AX435" s="15" t="s">
        <v>83</v>
      </c>
      <c r="AY435" s="262" t="s">
        <v>142</v>
      </c>
    </row>
    <row r="436" s="2" customFormat="1" ht="44.25" customHeight="1">
      <c r="A436" s="38"/>
      <c r="B436" s="39"/>
      <c r="C436" s="218" t="s">
        <v>435</v>
      </c>
      <c r="D436" s="218" t="s">
        <v>145</v>
      </c>
      <c r="E436" s="219" t="s">
        <v>1484</v>
      </c>
      <c r="F436" s="220" t="s">
        <v>1485</v>
      </c>
      <c r="G436" s="221" t="s">
        <v>148</v>
      </c>
      <c r="H436" s="222">
        <v>57</v>
      </c>
      <c r="I436" s="223"/>
      <c r="J436" s="222">
        <f>ROUND(I436*H436,2)</f>
        <v>0</v>
      </c>
      <c r="K436" s="220" t="s">
        <v>149</v>
      </c>
      <c r="L436" s="44"/>
      <c r="M436" s="224" t="s">
        <v>1</v>
      </c>
      <c r="N436" s="225" t="s">
        <v>41</v>
      </c>
      <c r="O436" s="91"/>
      <c r="P436" s="226">
        <f>O436*H436</f>
        <v>0</v>
      </c>
      <c r="Q436" s="226">
        <v>0.0085199999999999998</v>
      </c>
      <c r="R436" s="226">
        <f>Q436*H436</f>
        <v>0.48563999999999996</v>
      </c>
      <c r="S436" s="226">
        <v>0</v>
      </c>
      <c r="T436" s="227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28" t="s">
        <v>150</v>
      </c>
      <c r="AT436" s="228" t="s">
        <v>145</v>
      </c>
      <c r="AU436" s="228" t="s">
        <v>151</v>
      </c>
      <c r="AY436" s="17" t="s">
        <v>142</v>
      </c>
      <c r="BE436" s="229">
        <f>IF(N436="základní",J436,0)</f>
        <v>0</v>
      </c>
      <c r="BF436" s="229">
        <f>IF(N436="snížená",J436,0)</f>
        <v>0</v>
      </c>
      <c r="BG436" s="229">
        <f>IF(N436="zákl. přenesená",J436,0)</f>
        <v>0</v>
      </c>
      <c r="BH436" s="229">
        <f>IF(N436="sníž. přenesená",J436,0)</f>
        <v>0</v>
      </c>
      <c r="BI436" s="229">
        <f>IF(N436="nulová",J436,0)</f>
        <v>0</v>
      </c>
      <c r="BJ436" s="17" t="s">
        <v>151</v>
      </c>
      <c r="BK436" s="229">
        <f>ROUND(I436*H436,2)</f>
        <v>0</v>
      </c>
      <c r="BL436" s="17" t="s">
        <v>150</v>
      </c>
      <c r="BM436" s="228" t="s">
        <v>1486</v>
      </c>
    </row>
    <row r="437" s="13" customFormat="1">
      <c r="A437" s="13"/>
      <c r="B437" s="230"/>
      <c r="C437" s="231"/>
      <c r="D437" s="232" t="s">
        <v>153</v>
      </c>
      <c r="E437" s="233" t="s">
        <v>1</v>
      </c>
      <c r="F437" s="234" t="s">
        <v>1373</v>
      </c>
      <c r="G437" s="231"/>
      <c r="H437" s="233" t="s">
        <v>1</v>
      </c>
      <c r="I437" s="235"/>
      <c r="J437" s="231"/>
      <c r="K437" s="231"/>
      <c r="L437" s="236"/>
      <c r="M437" s="237"/>
      <c r="N437" s="238"/>
      <c r="O437" s="238"/>
      <c r="P437" s="238"/>
      <c r="Q437" s="238"/>
      <c r="R437" s="238"/>
      <c r="S437" s="238"/>
      <c r="T437" s="239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0" t="s">
        <v>153</v>
      </c>
      <c r="AU437" s="240" t="s">
        <v>151</v>
      </c>
      <c r="AV437" s="13" t="s">
        <v>83</v>
      </c>
      <c r="AW437" s="13" t="s">
        <v>31</v>
      </c>
      <c r="AX437" s="13" t="s">
        <v>75</v>
      </c>
      <c r="AY437" s="240" t="s">
        <v>142</v>
      </c>
    </row>
    <row r="438" s="13" customFormat="1">
      <c r="A438" s="13"/>
      <c r="B438" s="230"/>
      <c r="C438" s="231"/>
      <c r="D438" s="232" t="s">
        <v>153</v>
      </c>
      <c r="E438" s="233" t="s">
        <v>1</v>
      </c>
      <c r="F438" s="234" t="s">
        <v>1487</v>
      </c>
      <c r="G438" s="231"/>
      <c r="H438" s="233" t="s">
        <v>1</v>
      </c>
      <c r="I438" s="235"/>
      <c r="J438" s="231"/>
      <c r="K438" s="231"/>
      <c r="L438" s="236"/>
      <c r="M438" s="237"/>
      <c r="N438" s="238"/>
      <c r="O438" s="238"/>
      <c r="P438" s="238"/>
      <c r="Q438" s="238"/>
      <c r="R438" s="238"/>
      <c r="S438" s="238"/>
      <c r="T438" s="239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0" t="s">
        <v>153</v>
      </c>
      <c r="AU438" s="240" t="s">
        <v>151</v>
      </c>
      <c r="AV438" s="13" t="s">
        <v>83</v>
      </c>
      <c r="AW438" s="13" t="s">
        <v>31</v>
      </c>
      <c r="AX438" s="13" t="s">
        <v>75</v>
      </c>
      <c r="AY438" s="240" t="s">
        <v>142</v>
      </c>
    </row>
    <row r="439" s="13" customFormat="1">
      <c r="A439" s="13"/>
      <c r="B439" s="230"/>
      <c r="C439" s="231"/>
      <c r="D439" s="232" t="s">
        <v>153</v>
      </c>
      <c r="E439" s="233" t="s">
        <v>1</v>
      </c>
      <c r="F439" s="234" t="s">
        <v>1454</v>
      </c>
      <c r="G439" s="231"/>
      <c r="H439" s="233" t="s">
        <v>1</v>
      </c>
      <c r="I439" s="235"/>
      <c r="J439" s="231"/>
      <c r="K439" s="231"/>
      <c r="L439" s="236"/>
      <c r="M439" s="237"/>
      <c r="N439" s="238"/>
      <c r="O439" s="238"/>
      <c r="P439" s="238"/>
      <c r="Q439" s="238"/>
      <c r="R439" s="238"/>
      <c r="S439" s="238"/>
      <c r="T439" s="239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0" t="s">
        <v>153</v>
      </c>
      <c r="AU439" s="240" t="s">
        <v>151</v>
      </c>
      <c r="AV439" s="13" t="s">
        <v>83</v>
      </c>
      <c r="AW439" s="13" t="s">
        <v>31</v>
      </c>
      <c r="AX439" s="13" t="s">
        <v>75</v>
      </c>
      <c r="AY439" s="240" t="s">
        <v>142</v>
      </c>
    </row>
    <row r="440" s="14" customFormat="1">
      <c r="A440" s="14"/>
      <c r="B440" s="241"/>
      <c r="C440" s="242"/>
      <c r="D440" s="232" t="s">
        <v>153</v>
      </c>
      <c r="E440" s="243" t="s">
        <v>1</v>
      </c>
      <c r="F440" s="244" t="s">
        <v>315</v>
      </c>
      <c r="G440" s="242"/>
      <c r="H440" s="245">
        <v>27</v>
      </c>
      <c r="I440" s="246"/>
      <c r="J440" s="242"/>
      <c r="K440" s="242"/>
      <c r="L440" s="247"/>
      <c r="M440" s="248"/>
      <c r="N440" s="249"/>
      <c r="O440" s="249"/>
      <c r="P440" s="249"/>
      <c r="Q440" s="249"/>
      <c r="R440" s="249"/>
      <c r="S440" s="249"/>
      <c r="T440" s="250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1" t="s">
        <v>153</v>
      </c>
      <c r="AU440" s="251" t="s">
        <v>151</v>
      </c>
      <c r="AV440" s="14" t="s">
        <v>151</v>
      </c>
      <c r="AW440" s="14" t="s">
        <v>31</v>
      </c>
      <c r="AX440" s="14" t="s">
        <v>75</v>
      </c>
      <c r="AY440" s="251" t="s">
        <v>142</v>
      </c>
    </row>
    <row r="441" s="13" customFormat="1">
      <c r="A441" s="13"/>
      <c r="B441" s="230"/>
      <c r="C441" s="231"/>
      <c r="D441" s="232" t="s">
        <v>153</v>
      </c>
      <c r="E441" s="233" t="s">
        <v>1</v>
      </c>
      <c r="F441" s="234" t="s">
        <v>1488</v>
      </c>
      <c r="G441" s="231"/>
      <c r="H441" s="233" t="s">
        <v>1</v>
      </c>
      <c r="I441" s="235"/>
      <c r="J441" s="231"/>
      <c r="K441" s="231"/>
      <c r="L441" s="236"/>
      <c r="M441" s="237"/>
      <c r="N441" s="238"/>
      <c r="O441" s="238"/>
      <c r="P441" s="238"/>
      <c r="Q441" s="238"/>
      <c r="R441" s="238"/>
      <c r="S441" s="238"/>
      <c r="T441" s="239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0" t="s">
        <v>153</v>
      </c>
      <c r="AU441" s="240" t="s">
        <v>151</v>
      </c>
      <c r="AV441" s="13" t="s">
        <v>83</v>
      </c>
      <c r="AW441" s="13" t="s">
        <v>31</v>
      </c>
      <c r="AX441" s="13" t="s">
        <v>75</v>
      </c>
      <c r="AY441" s="240" t="s">
        <v>142</v>
      </c>
    </row>
    <row r="442" s="14" customFormat="1">
      <c r="A442" s="14"/>
      <c r="B442" s="241"/>
      <c r="C442" s="242"/>
      <c r="D442" s="232" t="s">
        <v>153</v>
      </c>
      <c r="E442" s="243" t="s">
        <v>1</v>
      </c>
      <c r="F442" s="244" t="s">
        <v>332</v>
      </c>
      <c r="G442" s="242"/>
      <c r="H442" s="245">
        <v>30</v>
      </c>
      <c r="I442" s="246"/>
      <c r="J442" s="242"/>
      <c r="K442" s="242"/>
      <c r="L442" s="247"/>
      <c r="M442" s="248"/>
      <c r="N442" s="249"/>
      <c r="O442" s="249"/>
      <c r="P442" s="249"/>
      <c r="Q442" s="249"/>
      <c r="R442" s="249"/>
      <c r="S442" s="249"/>
      <c r="T442" s="250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1" t="s">
        <v>153</v>
      </c>
      <c r="AU442" s="251" t="s">
        <v>151</v>
      </c>
      <c r="AV442" s="14" t="s">
        <v>151</v>
      </c>
      <c r="AW442" s="14" t="s">
        <v>31</v>
      </c>
      <c r="AX442" s="14" t="s">
        <v>75</v>
      </c>
      <c r="AY442" s="251" t="s">
        <v>142</v>
      </c>
    </row>
    <row r="443" s="15" customFormat="1">
      <c r="A443" s="15"/>
      <c r="B443" s="252"/>
      <c r="C443" s="253"/>
      <c r="D443" s="232" t="s">
        <v>153</v>
      </c>
      <c r="E443" s="254" t="s">
        <v>1</v>
      </c>
      <c r="F443" s="255" t="s">
        <v>166</v>
      </c>
      <c r="G443" s="253"/>
      <c r="H443" s="256">
        <v>57</v>
      </c>
      <c r="I443" s="257"/>
      <c r="J443" s="253"/>
      <c r="K443" s="253"/>
      <c r="L443" s="258"/>
      <c r="M443" s="259"/>
      <c r="N443" s="260"/>
      <c r="O443" s="260"/>
      <c r="P443" s="260"/>
      <c r="Q443" s="260"/>
      <c r="R443" s="260"/>
      <c r="S443" s="260"/>
      <c r="T443" s="261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62" t="s">
        <v>153</v>
      </c>
      <c r="AU443" s="262" t="s">
        <v>151</v>
      </c>
      <c r="AV443" s="15" t="s">
        <v>150</v>
      </c>
      <c r="AW443" s="15" t="s">
        <v>31</v>
      </c>
      <c r="AX443" s="15" t="s">
        <v>83</v>
      </c>
      <c r="AY443" s="262" t="s">
        <v>142</v>
      </c>
    </row>
    <row r="444" s="2" customFormat="1" ht="24.15" customHeight="1">
      <c r="A444" s="38"/>
      <c r="B444" s="39"/>
      <c r="C444" s="267" t="s">
        <v>440</v>
      </c>
      <c r="D444" s="267" t="s">
        <v>225</v>
      </c>
      <c r="E444" s="268" t="s">
        <v>1489</v>
      </c>
      <c r="F444" s="269" t="s">
        <v>1490</v>
      </c>
      <c r="G444" s="270" t="s">
        <v>148</v>
      </c>
      <c r="H444" s="271">
        <v>29</v>
      </c>
      <c r="I444" s="272"/>
      <c r="J444" s="271">
        <f>ROUND(I444*H444,2)</f>
        <v>0</v>
      </c>
      <c r="K444" s="269" t="s">
        <v>149</v>
      </c>
      <c r="L444" s="273"/>
      <c r="M444" s="274" t="s">
        <v>1</v>
      </c>
      <c r="N444" s="275" t="s">
        <v>41</v>
      </c>
      <c r="O444" s="91"/>
      <c r="P444" s="226">
        <f>O444*H444</f>
        <v>0</v>
      </c>
      <c r="Q444" s="226">
        <v>0.0030000000000000001</v>
      </c>
      <c r="R444" s="226">
        <f>Q444*H444</f>
        <v>0.087000000000000008</v>
      </c>
      <c r="S444" s="226">
        <v>0</v>
      </c>
      <c r="T444" s="227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28" t="s">
        <v>218</v>
      </c>
      <c r="AT444" s="228" t="s">
        <v>225</v>
      </c>
      <c r="AU444" s="228" t="s">
        <v>151</v>
      </c>
      <c r="AY444" s="17" t="s">
        <v>142</v>
      </c>
      <c r="BE444" s="229">
        <f>IF(N444="základní",J444,0)</f>
        <v>0</v>
      </c>
      <c r="BF444" s="229">
        <f>IF(N444="snížená",J444,0)</f>
        <v>0</v>
      </c>
      <c r="BG444" s="229">
        <f>IF(N444="zákl. přenesená",J444,0)</f>
        <v>0</v>
      </c>
      <c r="BH444" s="229">
        <f>IF(N444="sníž. přenesená",J444,0)</f>
        <v>0</v>
      </c>
      <c r="BI444" s="229">
        <f>IF(N444="nulová",J444,0)</f>
        <v>0</v>
      </c>
      <c r="BJ444" s="17" t="s">
        <v>151</v>
      </c>
      <c r="BK444" s="229">
        <f>ROUND(I444*H444,2)</f>
        <v>0</v>
      </c>
      <c r="BL444" s="17" t="s">
        <v>150</v>
      </c>
      <c r="BM444" s="228" t="s">
        <v>1491</v>
      </c>
    </row>
    <row r="445" s="14" customFormat="1">
      <c r="A445" s="14"/>
      <c r="B445" s="241"/>
      <c r="C445" s="242"/>
      <c r="D445" s="232" t="s">
        <v>153</v>
      </c>
      <c r="E445" s="243" t="s">
        <v>1</v>
      </c>
      <c r="F445" s="244" t="s">
        <v>1492</v>
      </c>
      <c r="G445" s="242"/>
      <c r="H445" s="245">
        <v>29</v>
      </c>
      <c r="I445" s="246"/>
      <c r="J445" s="242"/>
      <c r="K445" s="242"/>
      <c r="L445" s="247"/>
      <c r="M445" s="248"/>
      <c r="N445" s="249"/>
      <c r="O445" s="249"/>
      <c r="P445" s="249"/>
      <c r="Q445" s="249"/>
      <c r="R445" s="249"/>
      <c r="S445" s="249"/>
      <c r="T445" s="250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1" t="s">
        <v>153</v>
      </c>
      <c r="AU445" s="251" t="s">
        <v>151</v>
      </c>
      <c r="AV445" s="14" t="s">
        <v>151</v>
      </c>
      <c r="AW445" s="14" t="s">
        <v>31</v>
      </c>
      <c r="AX445" s="14" t="s">
        <v>83</v>
      </c>
      <c r="AY445" s="251" t="s">
        <v>142</v>
      </c>
    </row>
    <row r="446" s="2" customFormat="1" ht="16.5" customHeight="1">
      <c r="A446" s="38"/>
      <c r="B446" s="39"/>
      <c r="C446" s="267" t="s">
        <v>445</v>
      </c>
      <c r="D446" s="267" t="s">
        <v>225</v>
      </c>
      <c r="E446" s="268" t="s">
        <v>1493</v>
      </c>
      <c r="F446" s="269" t="s">
        <v>1494</v>
      </c>
      <c r="G446" s="270" t="s">
        <v>148</v>
      </c>
      <c r="H446" s="271">
        <v>31.5</v>
      </c>
      <c r="I446" s="272"/>
      <c r="J446" s="271">
        <f>ROUND(I446*H446,2)</f>
        <v>0</v>
      </c>
      <c r="K446" s="269" t="s">
        <v>149</v>
      </c>
      <c r="L446" s="273"/>
      <c r="M446" s="274" t="s">
        <v>1</v>
      </c>
      <c r="N446" s="275" t="s">
        <v>41</v>
      </c>
      <c r="O446" s="91"/>
      <c r="P446" s="226">
        <f>O446*H446</f>
        <v>0</v>
      </c>
      <c r="Q446" s="226">
        <v>0.0014</v>
      </c>
      <c r="R446" s="226">
        <f>Q446*H446</f>
        <v>0.0441</v>
      </c>
      <c r="S446" s="226">
        <v>0</v>
      </c>
      <c r="T446" s="227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28" t="s">
        <v>218</v>
      </c>
      <c r="AT446" s="228" t="s">
        <v>225</v>
      </c>
      <c r="AU446" s="228" t="s">
        <v>151</v>
      </c>
      <c r="AY446" s="17" t="s">
        <v>142</v>
      </c>
      <c r="BE446" s="229">
        <f>IF(N446="základní",J446,0)</f>
        <v>0</v>
      </c>
      <c r="BF446" s="229">
        <f>IF(N446="snížená",J446,0)</f>
        <v>0</v>
      </c>
      <c r="BG446" s="229">
        <f>IF(N446="zákl. přenesená",J446,0)</f>
        <v>0</v>
      </c>
      <c r="BH446" s="229">
        <f>IF(N446="sníž. přenesená",J446,0)</f>
        <v>0</v>
      </c>
      <c r="BI446" s="229">
        <f>IF(N446="nulová",J446,0)</f>
        <v>0</v>
      </c>
      <c r="BJ446" s="17" t="s">
        <v>151</v>
      </c>
      <c r="BK446" s="229">
        <f>ROUND(I446*H446,2)</f>
        <v>0</v>
      </c>
      <c r="BL446" s="17" t="s">
        <v>150</v>
      </c>
      <c r="BM446" s="228" t="s">
        <v>1495</v>
      </c>
    </row>
    <row r="447" s="13" customFormat="1">
      <c r="A447" s="13"/>
      <c r="B447" s="230"/>
      <c r="C447" s="231"/>
      <c r="D447" s="232" t="s">
        <v>153</v>
      </c>
      <c r="E447" s="233" t="s">
        <v>1</v>
      </c>
      <c r="F447" s="234" t="s">
        <v>1488</v>
      </c>
      <c r="G447" s="231"/>
      <c r="H447" s="233" t="s">
        <v>1</v>
      </c>
      <c r="I447" s="235"/>
      <c r="J447" s="231"/>
      <c r="K447" s="231"/>
      <c r="L447" s="236"/>
      <c r="M447" s="237"/>
      <c r="N447" s="238"/>
      <c r="O447" s="238"/>
      <c r="P447" s="238"/>
      <c r="Q447" s="238"/>
      <c r="R447" s="238"/>
      <c r="S447" s="238"/>
      <c r="T447" s="239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0" t="s">
        <v>153</v>
      </c>
      <c r="AU447" s="240" t="s">
        <v>151</v>
      </c>
      <c r="AV447" s="13" t="s">
        <v>83</v>
      </c>
      <c r="AW447" s="13" t="s">
        <v>31</v>
      </c>
      <c r="AX447" s="13" t="s">
        <v>75</v>
      </c>
      <c r="AY447" s="240" t="s">
        <v>142</v>
      </c>
    </row>
    <row r="448" s="14" customFormat="1">
      <c r="A448" s="14"/>
      <c r="B448" s="241"/>
      <c r="C448" s="242"/>
      <c r="D448" s="232" t="s">
        <v>153</v>
      </c>
      <c r="E448" s="243" t="s">
        <v>1</v>
      </c>
      <c r="F448" s="244" t="s">
        <v>1496</v>
      </c>
      <c r="G448" s="242"/>
      <c r="H448" s="245">
        <v>31.5</v>
      </c>
      <c r="I448" s="246"/>
      <c r="J448" s="242"/>
      <c r="K448" s="242"/>
      <c r="L448" s="247"/>
      <c r="M448" s="248"/>
      <c r="N448" s="249"/>
      <c r="O448" s="249"/>
      <c r="P448" s="249"/>
      <c r="Q448" s="249"/>
      <c r="R448" s="249"/>
      <c r="S448" s="249"/>
      <c r="T448" s="250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1" t="s">
        <v>153</v>
      </c>
      <c r="AU448" s="251" t="s">
        <v>151</v>
      </c>
      <c r="AV448" s="14" t="s">
        <v>151</v>
      </c>
      <c r="AW448" s="14" t="s">
        <v>31</v>
      </c>
      <c r="AX448" s="14" t="s">
        <v>83</v>
      </c>
      <c r="AY448" s="251" t="s">
        <v>142</v>
      </c>
    </row>
    <row r="449" s="2" customFormat="1" ht="44.25" customHeight="1">
      <c r="A449" s="38"/>
      <c r="B449" s="39"/>
      <c r="C449" s="218" t="s">
        <v>455</v>
      </c>
      <c r="D449" s="218" t="s">
        <v>145</v>
      </c>
      <c r="E449" s="219" t="s">
        <v>1497</v>
      </c>
      <c r="F449" s="220" t="s">
        <v>1498</v>
      </c>
      <c r="G449" s="221" t="s">
        <v>148</v>
      </c>
      <c r="H449" s="222">
        <v>172</v>
      </c>
      <c r="I449" s="223"/>
      <c r="J449" s="222">
        <f>ROUND(I449*H449,2)</f>
        <v>0</v>
      </c>
      <c r="K449" s="220" t="s">
        <v>149</v>
      </c>
      <c r="L449" s="44"/>
      <c r="M449" s="224" t="s">
        <v>1</v>
      </c>
      <c r="N449" s="225" t="s">
        <v>41</v>
      </c>
      <c r="O449" s="91"/>
      <c r="P449" s="226">
        <f>O449*H449</f>
        <v>0</v>
      </c>
      <c r="Q449" s="226">
        <v>0.0086</v>
      </c>
      <c r="R449" s="226">
        <f>Q449*H449</f>
        <v>1.4792000000000001</v>
      </c>
      <c r="S449" s="226">
        <v>0</v>
      </c>
      <c r="T449" s="227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28" t="s">
        <v>150</v>
      </c>
      <c r="AT449" s="228" t="s">
        <v>145</v>
      </c>
      <c r="AU449" s="228" t="s">
        <v>151</v>
      </c>
      <c r="AY449" s="17" t="s">
        <v>142</v>
      </c>
      <c r="BE449" s="229">
        <f>IF(N449="základní",J449,0)</f>
        <v>0</v>
      </c>
      <c r="BF449" s="229">
        <f>IF(N449="snížená",J449,0)</f>
        <v>0</v>
      </c>
      <c r="BG449" s="229">
        <f>IF(N449="zákl. přenesená",J449,0)</f>
        <v>0</v>
      </c>
      <c r="BH449" s="229">
        <f>IF(N449="sníž. přenesená",J449,0)</f>
        <v>0</v>
      </c>
      <c r="BI449" s="229">
        <f>IF(N449="nulová",J449,0)</f>
        <v>0</v>
      </c>
      <c r="BJ449" s="17" t="s">
        <v>151</v>
      </c>
      <c r="BK449" s="229">
        <f>ROUND(I449*H449,2)</f>
        <v>0</v>
      </c>
      <c r="BL449" s="17" t="s">
        <v>150</v>
      </c>
      <c r="BM449" s="228" t="s">
        <v>1499</v>
      </c>
    </row>
    <row r="450" s="13" customFormat="1">
      <c r="A450" s="13"/>
      <c r="B450" s="230"/>
      <c r="C450" s="231"/>
      <c r="D450" s="232" t="s">
        <v>153</v>
      </c>
      <c r="E450" s="233" t="s">
        <v>1</v>
      </c>
      <c r="F450" s="234" t="s">
        <v>1373</v>
      </c>
      <c r="G450" s="231"/>
      <c r="H450" s="233" t="s">
        <v>1</v>
      </c>
      <c r="I450" s="235"/>
      <c r="J450" s="231"/>
      <c r="K450" s="231"/>
      <c r="L450" s="236"/>
      <c r="M450" s="237"/>
      <c r="N450" s="238"/>
      <c r="O450" s="238"/>
      <c r="P450" s="238"/>
      <c r="Q450" s="238"/>
      <c r="R450" s="238"/>
      <c r="S450" s="238"/>
      <c r="T450" s="239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0" t="s">
        <v>153</v>
      </c>
      <c r="AU450" s="240" t="s">
        <v>151</v>
      </c>
      <c r="AV450" s="13" t="s">
        <v>83</v>
      </c>
      <c r="AW450" s="13" t="s">
        <v>31</v>
      </c>
      <c r="AX450" s="13" t="s">
        <v>75</v>
      </c>
      <c r="AY450" s="240" t="s">
        <v>142</v>
      </c>
    </row>
    <row r="451" s="13" customFormat="1">
      <c r="A451" s="13"/>
      <c r="B451" s="230"/>
      <c r="C451" s="231"/>
      <c r="D451" s="232" t="s">
        <v>153</v>
      </c>
      <c r="E451" s="233" t="s">
        <v>1</v>
      </c>
      <c r="F451" s="234" t="s">
        <v>1500</v>
      </c>
      <c r="G451" s="231"/>
      <c r="H451" s="233" t="s">
        <v>1</v>
      </c>
      <c r="I451" s="235"/>
      <c r="J451" s="231"/>
      <c r="K451" s="231"/>
      <c r="L451" s="236"/>
      <c r="M451" s="237"/>
      <c r="N451" s="238"/>
      <c r="O451" s="238"/>
      <c r="P451" s="238"/>
      <c r="Q451" s="238"/>
      <c r="R451" s="238"/>
      <c r="S451" s="238"/>
      <c r="T451" s="239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0" t="s">
        <v>153</v>
      </c>
      <c r="AU451" s="240" t="s">
        <v>151</v>
      </c>
      <c r="AV451" s="13" t="s">
        <v>83</v>
      </c>
      <c r="AW451" s="13" t="s">
        <v>31</v>
      </c>
      <c r="AX451" s="13" t="s">
        <v>75</v>
      </c>
      <c r="AY451" s="240" t="s">
        <v>142</v>
      </c>
    </row>
    <row r="452" s="13" customFormat="1">
      <c r="A452" s="13"/>
      <c r="B452" s="230"/>
      <c r="C452" s="231"/>
      <c r="D452" s="232" t="s">
        <v>153</v>
      </c>
      <c r="E452" s="233" t="s">
        <v>1</v>
      </c>
      <c r="F452" s="234" t="s">
        <v>1454</v>
      </c>
      <c r="G452" s="231"/>
      <c r="H452" s="233" t="s">
        <v>1</v>
      </c>
      <c r="I452" s="235"/>
      <c r="J452" s="231"/>
      <c r="K452" s="231"/>
      <c r="L452" s="236"/>
      <c r="M452" s="237"/>
      <c r="N452" s="238"/>
      <c r="O452" s="238"/>
      <c r="P452" s="238"/>
      <c r="Q452" s="238"/>
      <c r="R452" s="238"/>
      <c r="S452" s="238"/>
      <c r="T452" s="239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0" t="s">
        <v>153</v>
      </c>
      <c r="AU452" s="240" t="s">
        <v>151</v>
      </c>
      <c r="AV452" s="13" t="s">
        <v>83</v>
      </c>
      <c r="AW452" s="13" t="s">
        <v>31</v>
      </c>
      <c r="AX452" s="13" t="s">
        <v>75</v>
      </c>
      <c r="AY452" s="240" t="s">
        <v>142</v>
      </c>
    </row>
    <row r="453" s="14" customFormat="1">
      <c r="A453" s="14"/>
      <c r="B453" s="241"/>
      <c r="C453" s="242"/>
      <c r="D453" s="232" t="s">
        <v>153</v>
      </c>
      <c r="E453" s="243" t="s">
        <v>1</v>
      </c>
      <c r="F453" s="244" t="s">
        <v>1501</v>
      </c>
      <c r="G453" s="242"/>
      <c r="H453" s="245">
        <v>119</v>
      </c>
      <c r="I453" s="246"/>
      <c r="J453" s="242"/>
      <c r="K453" s="242"/>
      <c r="L453" s="247"/>
      <c r="M453" s="248"/>
      <c r="N453" s="249"/>
      <c r="O453" s="249"/>
      <c r="P453" s="249"/>
      <c r="Q453" s="249"/>
      <c r="R453" s="249"/>
      <c r="S453" s="249"/>
      <c r="T453" s="250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1" t="s">
        <v>153</v>
      </c>
      <c r="AU453" s="251" t="s">
        <v>151</v>
      </c>
      <c r="AV453" s="14" t="s">
        <v>151</v>
      </c>
      <c r="AW453" s="14" t="s">
        <v>31</v>
      </c>
      <c r="AX453" s="14" t="s">
        <v>75</v>
      </c>
      <c r="AY453" s="251" t="s">
        <v>142</v>
      </c>
    </row>
    <row r="454" s="13" customFormat="1">
      <c r="A454" s="13"/>
      <c r="B454" s="230"/>
      <c r="C454" s="231"/>
      <c r="D454" s="232" t="s">
        <v>153</v>
      </c>
      <c r="E454" s="233" t="s">
        <v>1</v>
      </c>
      <c r="F454" s="234" t="s">
        <v>1456</v>
      </c>
      <c r="G454" s="231"/>
      <c r="H454" s="233" t="s">
        <v>1</v>
      </c>
      <c r="I454" s="235"/>
      <c r="J454" s="231"/>
      <c r="K454" s="231"/>
      <c r="L454" s="236"/>
      <c r="M454" s="237"/>
      <c r="N454" s="238"/>
      <c r="O454" s="238"/>
      <c r="P454" s="238"/>
      <c r="Q454" s="238"/>
      <c r="R454" s="238"/>
      <c r="S454" s="238"/>
      <c r="T454" s="239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0" t="s">
        <v>153</v>
      </c>
      <c r="AU454" s="240" t="s">
        <v>151</v>
      </c>
      <c r="AV454" s="13" t="s">
        <v>83</v>
      </c>
      <c r="AW454" s="13" t="s">
        <v>31</v>
      </c>
      <c r="AX454" s="13" t="s">
        <v>75</v>
      </c>
      <c r="AY454" s="240" t="s">
        <v>142</v>
      </c>
    </row>
    <row r="455" s="14" customFormat="1">
      <c r="A455" s="14"/>
      <c r="B455" s="241"/>
      <c r="C455" s="242"/>
      <c r="D455" s="232" t="s">
        <v>153</v>
      </c>
      <c r="E455" s="243" t="s">
        <v>1</v>
      </c>
      <c r="F455" s="244" t="s">
        <v>1457</v>
      </c>
      <c r="G455" s="242"/>
      <c r="H455" s="245">
        <v>53</v>
      </c>
      <c r="I455" s="246"/>
      <c r="J455" s="242"/>
      <c r="K455" s="242"/>
      <c r="L455" s="247"/>
      <c r="M455" s="248"/>
      <c r="N455" s="249"/>
      <c r="O455" s="249"/>
      <c r="P455" s="249"/>
      <c r="Q455" s="249"/>
      <c r="R455" s="249"/>
      <c r="S455" s="249"/>
      <c r="T455" s="250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1" t="s">
        <v>153</v>
      </c>
      <c r="AU455" s="251" t="s">
        <v>151</v>
      </c>
      <c r="AV455" s="14" t="s">
        <v>151</v>
      </c>
      <c r="AW455" s="14" t="s">
        <v>31</v>
      </c>
      <c r="AX455" s="14" t="s">
        <v>75</v>
      </c>
      <c r="AY455" s="251" t="s">
        <v>142</v>
      </c>
    </row>
    <row r="456" s="15" customFormat="1">
      <c r="A456" s="15"/>
      <c r="B456" s="252"/>
      <c r="C456" s="253"/>
      <c r="D456" s="232" t="s">
        <v>153</v>
      </c>
      <c r="E456" s="254" t="s">
        <v>1</v>
      </c>
      <c r="F456" s="255" t="s">
        <v>166</v>
      </c>
      <c r="G456" s="253"/>
      <c r="H456" s="256">
        <v>172</v>
      </c>
      <c r="I456" s="257"/>
      <c r="J456" s="253"/>
      <c r="K456" s="253"/>
      <c r="L456" s="258"/>
      <c r="M456" s="259"/>
      <c r="N456" s="260"/>
      <c r="O456" s="260"/>
      <c r="P456" s="260"/>
      <c r="Q456" s="260"/>
      <c r="R456" s="260"/>
      <c r="S456" s="260"/>
      <c r="T456" s="261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62" t="s">
        <v>153</v>
      </c>
      <c r="AU456" s="262" t="s">
        <v>151</v>
      </c>
      <c r="AV456" s="15" t="s">
        <v>150</v>
      </c>
      <c r="AW456" s="15" t="s">
        <v>31</v>
      </c>
      <c r="AX456" s="15" t="s">
        <v>83</v>
      </c>
      <c r="AY456" s="262" t="s">
        <v>142</v>
      </c>
    </row>
    <row r="457" s="2" customFormat="1" ht="24.15" customHeight="1">
      <c r="A457" s="38"/>
      <c r="B457" s="39"/>
      <c r="C457" s="267" t="s">
        <v>463</v>
      </c>
      <c r="D457" s="267" t="s">
        <v>225</v>
      </c>
      <c r="E457" s="268" t="s">
        <v>1502</v>
      </c>
      <c r="F457" s="269" t="s">
        <v>1503</v>
      </c>
      <c r="G457" s="270" t="s">
        <v>148</v>
      </c>
      <c r="H457" s="271">
        <v>181</v>
      </c>
      <c r="I457" s="272"/>
      <c r="J457" s="271">
        <f>ROUND(I457*H457,2)</f>
        <v>0</v>
      </c>
      <c r="K457" s="269" t="s">
        <v>1</v>
      </c>
      <c r="L457" s="273"/>
      <c r="M457" s="274" t="s">
        <v>1</v>
      </c>
      <c r="N457" s="275" t="s">
        <v>41</v>
      </c>
      <c r="O457" s="91"/>
      <c r="P457" s="226">
        <f>O457*H457</f>
        <v>0</v>
      </c>
      <c r="Q457" s="226">
        <v>0.0020999999999999999</v>
      </c>
      <c r="R457" s="226">
        <f>Q457*H457</f>
        <v>0.38009999999999999</v>
      </c>
      <c r="S457" s="226">
        <v>0</v>
      </c>
      <c r="T457" s="227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28" t="s">
        <v>218</v>
      </c>
      <c r="AT457" s="228" t="s">
        <v>225</v>
      </c>
      <c r="AU457" s="228" t="s">
        <v>151</v>
      </c>
      <c r="AY457" s="17" t="s">
        <v>142</v>
      </c>
      <c r="BE457" s="229">
        <f>IF(N457="základní",J457,0)</f>
        <v>0</v>
      </c>
      <c r="BF457" s="229">
        <f>IF(N457="snížená",J457,0)</f>
        <v>0</v>
      </c>
      <c r="BG457" s="229">
        <f>IF(N457="zákl. přenesená",J457,0)</f>
        <v>0</v>
      </c>
      <c r="BH457" s="229">
        <f>IF(N457="sníž. přenesená",J457,0)</f>
        <v>0</v>
      </c>
      <c r="BI457" s="229">
        <f>IF(N457="nulová",J457,0)</f>
        <v>0</v>
      </c>
      <c r="BJ457" s="17" t="s">
        <v>151</v>
      </c>
      <c r="BK457" s="229">
        <f>ROUND(I457*H457,2)</f>
        <v>0</v>
      </c>
      <c r="BL457" s="17" t="s">
        <v>150</v>
      </c>
      <c r="BM457" s="228" t="s">
        <v>1504</v>
      </c>
    </row>
    <row r="458" s="14" customFormat="1">
      <c r="A458" s="14"/>
      <c r="B458" s="241"/>
      <c r="C458" s="242"/>
      <c r="D458" s="232" t="s">
        <v>153</v>
      </c>
      <c r="E458" s="243" t="s">
        <v>1</v>
      </c>
      <c r="F458" s="244" t="s">
        <v>1505</v>
      </c>
      <c r="G458" s="242"/>
      <c r="H458" s="245">
        <v>181</v>
      </c>
      <c r="I458" s="246"/>
      <c r="J458" s="242"/>
      <c r="K458" s="242"/>
      <c r="L458" s="247"/>
      <c r="M458" s="248"/>
      <c r="N458" s="249"/>
      <c r="O458" s="249"/>
      <c r="P458" s="249"/>
      <c r="Q458" s="249"/>
      <c r="R458" s="249"/>
      <c r="S458" s="249"/>
      <c r="T458" s="250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1" t="s">
        <v>153</v>
      </c>
      <c r="AU458" s="251" t="s">
        <v>151</v>
      </c>
      <c r="AV458" s="14" t="s">
        <v>151</v>
      </c>
      <c r="AW458" s="14" t="s">
        <v>31</v>
      </c>
      <c r="AX458" s="14" t="s">
        <v>83</v>
      </c>
      <c r="AY458" s="251" t="s">
        <v>142</v>
      </c>
    </row>
    <row r="459" s="2" customFormat="1" ht="44.25" customHeight="1">
      <c r="A459" s="38"/>
      <c r="B459" s="39"/>
      <c r="C459" s="218" t="s">
        <v>468</v>
      </c>
      <c r="D459" s="218" t="s">
        <v>145</v>
      </c>
      <c r="E459" s="219" t="s">
        <v>1506</v>
      </c>
      <c r="F459" s="220" t="s">
        <v>1507</v>
      </c>
      <c r="G459" s="221" t="s">
        <v>148</v>
      </c>
      <c r="H459" s="222">
        <v>60</v>
      </c>
      <c r="I459" s="223"/>
      <c r="J459" s="222">
        <f>ROUND(I459*H459,2)</f>
        <v>0</v>
      </c>
      <c r="K459" s="220" t="s">
        <v>149</v>
      </c>
      <c r="L459" s="44"/>
      <c r="M459" s="224" t="s">
        <v>1</v>
      </c>
      <c r="N459" s="225" t="s">
        <v>41</v>
      </c>
      <c r="O459" s="91"/>
      <c r="P459" s="226">
        <f>O459*H459</f>
        <v>0</v>
      </c>
      <c r="Q459" s="226">
        <v>0.011520000000000001</v>
      </c>
      <c r="R459" s="226">
        <f>Q459*H459</f>
        <v>0.69120000000000004</v>
      </c>
      <c r="S459" s="226">
        <v>0</v>
      </c>
      <c r="T459" s="227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28" t="s">
        <v>150</v>
      </c>
      <c r="AT459" s="228" t="s">
        <v>145</v>
      </c>
      <c r="AU459" s="228" t="s">
        <v>151</v>
      </c>
      <c r="AY459" s="17" t="s">
        <v>142</v>
      </c>
      <c r="BE459" s="229">
        <f>IF(N459="základní",J459,0)</f>
        <v>0</v>
      </c>
      <c r="BF459" s="229">
        <f>IF(N459="snížená",J459,0)</f>
        <v>0</v>
      </c>
      <c r="BG459" s="229">
        <f>IF(N459="zákl. přenesená",J459,0)</f>
        <v>0</v>
      </c>
      <c r="BH459" s="229">
        <f>IF(N459="sníž. přenesená",J459,0)</f>
        <v>0</v>
      </c>
      <c r="BI459" s="229">
        <f>IF(N459="nulová",J459,0)</f>
        <v>0</v>
      </c>
      <c r="BJ459" s="17" t="s">
        <v>151</v>
      </c>
      <c r="BK459" s="229">
        <f>ROUND(I459*H459,2)</f>
        <v>0</v>
      </c>
      <c r="BL459" s="17" t="s">
        <v>150</v>
      </c>
      <c r="BM459" s="228" t="s">
        <v>1508</v>
      </c>
    </row>
    <row r="460" s="13" customFormat="1">
      <c r="A460" s="13"/>
      <c r="B460" s="230"/>
      <c r="C460" s="231"/>
      <c r="D460" s="232" t="s">
        <v>153</v>
      </c>
      <c r="E460" s="233" t="s">
        <v>1</v>
      </c>
      <c r="F460" s="234" t="s">
        <v>1373</v>
      </c>
      <c r="G460" s="231"/>
      <c r="H460" s="233" t="s">
        <v>1</v>
      </c>
      <c r="I460" s="235"/>
      <c r="J460" s="231"/>
      <c r="K460" s="231"/>
      <c r="L460" s="236"/>
      <c r="M460" s="237"/>
      <c r="N460" s="238"/>
      <c r="O460" s="238"/>
      <c r="P460" s="238"/>
      <c r="Q460" s="238"/>
      <c r="R460" s="238"/>
      <c r="S460" s="238"/>
      <c r="T460" s="239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0" t="s">
        <v>153</v>
      </c>
      <c r="AU460" s="240" t="s">
        <v>151</v>
      </c>
      <c r="AV460" s="13" t="s">
        <v>83</v>
      </c>
      <c r="AW460" s="13" t="s">
        <v>31</v>
      </c>
      <c r="AX460" s="13" t="s">
        <v>75</v>
      </c>
      <c r="AY460" s="240" t="s">
        <v>142</v>
      </c>
    </row>
    <row r="461" s="13" customFormat="1">
      <c r="A461" s="13"/>
      <c r="B461" s="230"/>
      <c r="C461" s="231"/>
      <c r="D461" s="232" t="s">
        <v>153</v>
      </c>
      <c r="E461" s="233" t="s">
        <v>1</v>
      </c>
      <c r="F461" s="234" t="s">
        <v>1448</v>
      </c>
      <c r="G461" s="231"/>
      <c r="H461" s="233" t="s">
        <v>1</v>
      </c>
      <c r="I461" s="235"/>
      <c r="J461" s="231"/>
      <c r="K461" s="231"/>
      <c r="L461" s="236"/>
      <c r="M461" s="237"/>
      <c r="N461" s="238"/>
      <c r="O461" s="238"/>
      <c r="P461" s="238"/>
      <c r="Q461" s="238"/>
      <c r="R461" s="238"/>
      <c r="S461" s="238"/>
      <c r="T461" s="239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0" t="s">
        <v>153</v>
      </c>
      <c r="AU461" s="240" t="s">
        <v>151</v>
      </c>
      <c r="AV461" s="13" t="s">
        <v>83</v>
      </c>
      <c r="AW461" s="13" t="s">
        <v>31</v>
      </c>
      <c r="AX461" s="13" t="s">
        <v>75</v>
      </c>
      <c r="AY461" s="240" t="s">
        <v>142</v>
      </c>
    </row>
    <row r="462" s="14" customFormat="1">
      <c r="A462" s="14"/>
      <c r="B462" s="241"/>
      <c r="C462" s="242"/>
      <c r="D462" s="232" t="s">
        <v>153</v>
      </c>
      <c r="E462" s="243" t="s">
        <v>1</v>
      </c>
      <c r="F462" s="244" t="s">
        <v>1449</v>
      </c>
      <c r="G462" s="242"/>
      <c r="H462" s="245">
        <v>56</v>
      </c>
      <c r="I462" s="246"/>
      <c r="J462" s="242"/>
      <c r="K462" s="242"/>
      <c r="L462" s="247"/>
      <c r="M462" s="248"/>
      <c r="N462" s="249"/>
      <c r="O462" s="249"/>
      <c r="P462" s="249"/>
      <c r="Q462" s="249"/>
      <c r="R462" s="249"/>
      <c r="S462" s="249"/>
      <c r="T462" s="250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1" t="s">
        <v>153</v>
      </c>
      <c r="AU462" s="251" t="s">
        <v>151</v>
      </c>
      <c r="AV462" s="14" t="s">
        <v>151</v>
      </c>
      <c r="AW462" s="14" t="s">
        <v>31</v>
      </c>
      <c r="AX462" s="14" t="s">
        <v>75</v>
      </c>
      <c r="AY462" s="251" t="s">
        <v>142</v>
      </c>
    </row>
    <row r="463" s="13" customFormat="1">
      <c r="A463" s="13"/>
      <c r="B463" s="230"/>
      <c r="C463" s="231"/>
      <c r="D463" s="232" t="s">
        <v>153</v>
      </c>
      <c r="E463" s="233" t="s">
        <v>1</v>
      </c>
      <c r="F463" s="234" t="s">
        <v>1452</v>
      </c>
      <c r="G463" s="231"/>
      <c r="H463" s="233" t="s">
        <v>1</v>
      </c>
      <c r="I463" s="235"/>
      <c r="J463" s="231"/>
      <c r="K463" s="231"/>
      <c r="L463" s="236"/>
      <c r="M463" s="237"/>
      <c r="N463" s="238"/>
      <c r="O463" s="238"/>
      <c r="P463" s="238"/>
      <c r="Q463" s="238"/>
      <c r="R463" s="238"/>
      <c r="S463" s="238"/>
      <c r="T463" s="239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0" t="s">
        <v>153</v>
      </c>
      <c r="AU463" s="240" t="s">
        <v>151</v>
      </c>
      <c r="AV463" s="13" t="s">
        <v>83</v>
      </c>
      <c r="AW463" s="13" t="s">
        <v>31</v>
      </c>
      <c r="AX463" s="13" t="s">
        <v>75</v>
      </c>
      <c r="AY463" s="240" t="s">
        <v>142</v>
      </c>
    </row>
    <row r="464" s="14" customFormat="1">
      <c r="A464" s="14"/>
      <c r="B464" s="241"/>
      <c r="C464" s="242"/>
      <c r="D464" s="232" t="s">
        <v>153</v>
      </c>
      <c r="E464" s="243" t="s">
        <v>1</v>
      </c>
      <c r="F464" s="244" t="s">
        <v>1453</v>
      </c>
      <c r="G464" s="242"/>
      <c r="H464" s="245">
        <v>4</v>
      </c>
      <c r="I464" s="246"/>
      <c r="J464" s="242"/>
      <c r="K464" s="242"/>
      <c r="L464" s="247"/>
      <c r="M464" s="248"/>
      <c r="N464" s="249"/>
      <c r="O464" s="249"/>
      <c r="P464" s="249"/>
      <c r="Q464" s="249"/>
      <c r="R464" s="249"/>
      <c r="S464" s="249"/>
      <c r="T464" s="250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1" t="s">
        <v>153</v>
      </c>
      <c r="AU464" s="251" t="s">
        <v>151</v>
      </c>
      <c r="AV464" s="14" t="s">
        <v>151</v>
      </c>
      <c r="AW464" s="14" t="s">
        <v>31</v>
      </c>
      <c r="AX464" s="14" t="s">
        <v>75</v>
      </c>
      <c r="AY464" s="251" t="s">
        <v>142</v>
      </c>
    </row>
    <row r="465" s="15" customFormat="1">
      <c r="A465" s="15"/>
      <c r="B465" s="252"/>
      <c r="C465" s="253"/>
      <c r="D465" s="232" t="s">
        <v>153</v>
      </c>
      <c r="E465" s="254" t="s">
        <v>1</v>
      </c>
      <c r="F465" s="255" t="s">
        <v>166</v>
      </c>
      <c r="G465" s="253"/>
      <c r="H465" s="256">
        <v>60</v>
      </c>
      <c r="I465" s="257"/>
      <c r="J465" s="253"/>
      <c r="K465" s="253"/>
      <c r="L465" s="258"/>
      <c r="M465" s="259"/>
      <c r="N465" s="260"/>
      <c r="O465" s="260"/>
      <c r="P465" s="260"/>
      <c r="Q465" s="260"/>
      <c r="R465" s="260"/>
      <c r="S465" s="260"/>
      <c r="T465" s="261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62" t="s">
        <v>153</v>
      </c>
      <c r="AU465" s="262" t="s">
        <v>151</v>
      </c>
      <c r="AV465" s="15" t="s">
        <v>150</v>
      </c>
      <c r="AW465" s="15" t="s">
        <v>31</v>
      </c>
      <c r="AX465" s="15" t="s">
        <v>83</v>
      </c>
      <c r="AY465" s="262" t="s">
        <v>142</v>
      </c>
    </row>
    <row r="466" s="2" customFormat="1" ht="24.15" customHeight="1">
      <c r="A466" s="38"/>
      <c r="B466" s="39"/>
      <c r="C466" s="267" t="s">
        <v>477</v>
      </c>
      <c r="D466" s="267" t="s">
        <v>225</v>
      </c>
      <c r="E466" s="268" t="s">
        <v>1509</v>
      </c>
      <c r="F466" s="269" t="s">
        <v>1510</v>
      </c>
      <c r="G466" s="270" t="s">
        <v>148</v>
      </c>
      <c r="H466" s="271">
        <v>63</v>
      </c>
      <c r="I466" s="272"/>
      <c r="J466" s="271">
        <f>ROUND(I466*H466,2)</f>
        <v>0</v>
      </c>
      <c r="K466" s="269" t="s">
        <v>149</v>
      </c>
      <c r="L466" s="273"/>
      <c r="M466" s="274" t="s">
        <v>1</v>
      </c>
      <c r="N466" s="275" t="s">
        <v>41</v>
      </c>
      <c r="O466" s="91"/>
      <c r="P466" s="226">
        <f>O466*H466</f>
        <v>0</v>
      </c>
      <c r="Q466" s="226">
        <v>0.01</v>
      </c>
      <c r="R466" s="226">
        <f>Q466*H466</f>
        <v>0.63</v>
      </c>
      <c r="S466" s="226">
        <v>0</v>
      </c>
      <c r="T466" s="227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28" t="s">
        <v>218</v>
      </c>
      <c r="AT466" s="228" t="s">
        <v>225</v>
      </c>
      <c r="AU466" s="228" t="s">
        <v>151</v>
      </c>
      <c r="AY466" s="17" t="s">
        <v>142</v>
      </c>
      <c r="BE466" s="229">
        <f>IF(N466="základní",J466,0)</f>
        <v>0</v>
      </c>
      <c r="BF466" s="229">
        <f>IF(N466="snížená",J466,0)</f>
        <v>0</v>
      </c>
      <c r="BG466" s="229">
        <f>IF(N466="zákl. přenesená",J466,0)</f>
        <v>0</v>
      </c>
      <c r="BH466" s="229">
        <f>IF(N466="sníž. přenesená",J466,0)</f>
        <v>0</v>
      </c>
      <c r="BI466" s="229">
        <f>IF(N466="nulová",J466,0)</f>
        <v>0</v>
      </c>
      <c r="BJ466" s="17" t="s">
        <v>151</v>
      </c>
      <c r="BK466" s="229">
        <f>ROUND(I466*H466,2)</f>
        <v>0</v>
      </c>
      <c r="BL466" s="17" t="s">
        <v>150</v>
      </c>
      <c r="BM466" s="228" t="s">
        <v>1511</v>
      </c>
    </row>
    <row r="467" s="13" customFormat="1">
      <c r="A467" s="13"/>
      <c r="B467" s="230"/>
      <c r="C467" s="231"/>
      <c r="D467" s="232" t="s">
        <v>153</v>
      </c>
      <c r="E467" s="233" t="s">
        <v>1</v>
      </c>
      <c r="F467" s="234" t="s">
        <v>1373</v>
      </c>
      <c r="G467" s="231"/>
      <c r="H467" s="233" t="s">
        <v>1</v>
      </c>
      <c r="I467" s="235"/>
      <c r="J467" s="231"/>
      <c r="K467" s="231"/>
      <c r="L467" s="236"/>
      <c r="M467" s="237"/>
      <c r="N467" s="238"/>
      <c r="O467" s="238"/>
      <c r="P467" s="238"/>
      <c r="Q467" s="238"/>
      <c r="R467" s="238"/>
      <c r="S467" s="238"/>
      <c r="T467" s="239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0" t="s">
        <v>153</v>
      </c>
      <c r="AU467" s="240" t="s">
        <v>151</v>
      </c>
      <c r="AV467" s="13" t="s">
        <v>83</v>
      </c>
      <c r="AW467" s="13" t="s">
        <v>31</v>
      </c>
      <c r="AX467" s="13" t="s">
        <v>75</v>
      </c>
      <c r="AY467" s="240" t="s">
        <v>142</v>
      </c>
    </row>
    <row r="468" s="13" customFormat="1">
      <c r="A468" s="13"/>
      <c r="B468" s="230"/>
      <c r="C468" s="231"/>
      <c r="D468" s="232" t="s">
        <v>153</v>
      </c>
      <c r="E468" s="233" t="s">
        <v>1</v>
      </c>
      <c r="F468" s="234" t="s">
        <v>1512</v>
      </c>
      <c r="G468" s="231"/>
      <c r="H468" s="233" t="s">
        <v>1</v>
      </c>
      <c r="I468" s="235"/>
      <c r="J468" s="231"/>
      <c r="K468" s="231"/>
      <c r="L468" s="236"/>
      <c r="M468" s="237"/>
      <c r="N468" s="238"/>
      <c r="O468" s="238"/>
      <c r="P468" s="238"/>
      <c r="Q468" s="238"/>
      <c r="R468" s="238"/>
      <c r="S468" s="238"/>
      <c r="T468" s="239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0" t="s">
        <v>153</v>
      </c>
      <c r="AU468" s="240" t="s">
        <v>151</v>
      </c>
      <c r="AV468" s="13" t="s">
        <v>83</v>
      </c>
      <c r="AW468" s="13" t="s">
        <v>31</v>
      </c>
      <c r="AX468" s="13" t="s">
        <v>75</v>
      </c>
      <c r="AY468" s="240" t="s">
        <v>142</v>
      </c>
    </row>
    <row r="469" s="14" customFormat="1">
      <c r="A469" s="14"/>
      <c r="B469" s="241"/>
      <c r="C469" s="242"/>
      <c r="D469" s="232" t="s">
        <v>153</v>
      </c>
      <c r="E469" s="243" t="s">
        <v>1</v>
      </c>
      <c r="F469" s="244" t="s">
        <v>1513</v>
      </c>
      <c r="G469" s="242"/>
      <c r="H469" s="245">
        <v>63</v>
      </c>
      <c r="I469" s="246"/>
      <c r="J469" s="242"/>
      <c r="K469" s="242"/>
      <c r="L469" s="247"/>
      <c r="M469" s="248"/>
      <c r="N469" s="249"/>
      <c r="O469" s="249"/>
      <c r="P469" s="249"/>
      <c r="Q469" s="249"/>
      <c r="R469" s="249"/>
      <c r="S469" s="249"/>
      <c r="T469" s="250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1" t="s">
        <v>153</v>
      </c>
      <c r="AU469" s="251" t="s">
        <v>151</v>
      </c>
      <c r="AV469" s="14" t="s">
        <v>151</v>
      </c>
      <c r="AW469" s="14" t="s">
        <v>31</v>
      </c>
      <c r="AX469" s="14" t="s">
        <v>83</v>
      </c>
      <c r="AY469" s="251" t="s">
        <v>142</v>
      </c>
    </row>
    <row r="470" s="2" customFormat="1" ht="49.05" customHeight="1">
      <c r="A470" s="38"/>
      <c r="B470" s="39"/>
      <c r="C470" s="218" t="s">
        <v>481</v>
      </c>
      <c r="D470" s="218" t="s">
        <v>145</v>
      </c>
      <c r="E470" s="219" t="s">
        <v>1514</v>
      </c>
      <c r="F470" s="220" t="s">
        <v>1515</v>
      </c>
      <c r="G470" s="221" t="s">
        <v>148</v>
      </c>
      <c r="H470" s="222">
        <v>16</v>
      </c>
      <c r="I470" s="223"/>
      <c r="J470" s="222">
        <f>ROUND(I470*H470,2)</f>
        <v>0</v>
      </c>
      <c r="K470" s="220" t="s">
        <v>149</v>
      </c>
      <c r="L470" s="44"/>
      <c r="M470" s="224" t="s">
        <v>1</v>
      </c>
      <c r="N470" s="225" t="s">
        <v>41</v>
      </c>
      <c r="O470" s="91"/>
      <c r="P470" s="226">
        <f>O470*H470</f>
        <v>0</v>
      </c>
      <c r="Q470" s="226">
        <v>0.0118</v>
      </c>
      <c r="R470" s="226">
        <f>Q470*H470</f>
        <v>0.1888</v>
      </c>
      <c r="S470" s="226">
        <v>0</v>
      </c>
      <c r="T470" s="227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28" t="s">
        <v>150</v>
      </c>
      <c r="AT470" s="228" t="s">
        <v>145</v>
      </c>
      <c r="AU470" s="228" t="s">
        <v>151</v>
      </c>
      <c r="AY470" s="17" t="s">
        <v>142</v>
      </c>
      <c r="BE470" s="229">
        <f>IF(N470="základní",J470,0)</f>
        <v>0</v>
      </c>
      <c r="BF470" s="229">
        <f>IF(N470="snížená",J470,0)</f>
        <v>0</v>
      </c>
      <c r="BG470" s="229">
        <f>IF(N470="zákl. přenesená",J470,0)</f>
        <v>0</v>
      </c>
      <c r="BH470" s="229">
        <f>IF(N470="sníž. přenesená",J470,0)</f>
        <v>0</v>
      </c>
      <c r="BI470" s="229">
        <f>IF(N470="nulová",J470,0)</f>
        <v>0</v>
      </c>
      <c r="BJ470" s="17" t="s">
        <v>151</v>
      </c>
      <c r="BK470" s="229">
        <f>ROUND(I470*H470,2)</f>
        <v>0</v>
      </c>
      <c r="BL470" s="17" t="s">
        <v>150</v>
      </c>
      <c r="BM470" s="228" t="s">
        <v>1516</v>
      </c>
    </row>
    <row r="471" s="13" customFormat="1">
      <c r="A471" s="13"/>
      <c r="B471" s="230"/>
      <c r="C471" s="231"/>
      <c r="D471" s="232" t="s">
        <v>153</v>
      </c>
      <c r="E471" s="233" t="s">
        <v>1</v>
      </c>
      <c r="F471" s="234" t="s">
        <v>1463</v>
      </c>
      <c r="G471" s="231"/>
      <c r="H471" s="233" t="s">
        <v>1</v>
      </c>
      <c r="I471" s="235"/>
      <c r="J471" s="231"/>
      <c r="K471" s="231"/>
      <c r="L471" s="236"/>
      <c r="M471" s="237"/>
      <c r="N471" s="238"/>
      <c r="O471" s="238"/>
      <c r="P471" s="238"/>
      <c r="Q471" s="238"/>
      <c r="R471" s="238"/>
      <c r="S471" s="238"/>
      <c r="T471" s="239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0" t="s">
        <v>153</v>
      </c>
      <c r="AU471" s="240" t="s">
        <v>151</v>
      </c>
      <c r="AV471" s="13" t="s">
        <v>83</v>
      </c>
      <c r="AW471" s="13" t="s">
        <v>31</v>
      </c>
      <c r="AX471" s="13" t="s">
        <v>75</v>
      </c>
      <c r="AY471" s="240" t="s">
        <v>142</v>
      </c>
    </row>
    <row r="472" s="13" customFormat="1">
      <c r="A472" s="13"/>
      <c r="B472" s="230"/>
      <c r="C472" s="231"/>
      <c r="D472" s="232" t="s">
        <v>153</v>
      </c>
      <c r="E472" s="233" t="s">
        <v>1</v>
      </c>
      <c r="F472" s="234" t="s">
        <v>840</v>
      </c>
      <c r="G472" s="231"/>
      <c r="H472" s="233" t="s">
        <v>1</v>
      </c>
      <c r="I472" s="235"/>
      <c r="J472" s="231"/>
      <c r="K472" s="231"/>
      <c r="L472" s="236"/>
      <c r="M472" s="237"/>
      <c r="N472" s="238"/>
      <c r="O472" s="238"/>
      <c r="P472" s="238"/>
      <c r="Q472" s="238"/>
      <c r="R472" s="238"/>
      <c r="S472" s="238"/>
      <c r="T472" s="239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0" t="s">
        <v>153</v>
      </c>
      <c r="AU472" s="240" t="s">
        <v>151</v>
      </c>
      <c r="AV472" s="13" t="s">
        <v>83</v>
      </c>
      <c r="AW472" s="13" t="s">
        <v>31</v>
      </c>
      <c r="AX472" s="13" t="s">
        <v>75</v>
      </c>
      <c r="AY472" s="240" t="s">
        <v>142</v>
      </c>
    </row>
    <row r="473" s="14" customFormat="1">
      <c r="A473" s="14"/>
      <c r="B473" s="241"/>
      <c r="C473" s="242"/>
      <c r="D473" s="232" t="s">
        <v>153</v>
      </c>
      <c r="E473" s="243" t="s">
        <v>1</v>
      </c>
      <c r="F473" s="244" t="s">
        <v>210</v>
      </c>
      <c r="G473" s="242"/>
      <c r="H473" s="245">
        <v>16</v>
      </c>
      <c r="I473" s="246"/>
      <c r="J473" s="242"/>
      <c r="K473" s="242"/>
      <c r="L473" s="247"/>
      <c r="M473" s="248"/>
      <c r="N473" s="249"/>
      <c r="O473" s="249"/>
      <c r="P473" s="249"/>
      <c r="Q473" s="249"/>
      <c r="R473" s="249"/>
      <c r="S473" s="249"/>
      <c r="T473" s="250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1" t="s">
        <v>153</v>
      </c>
      <c r="AU473" s="251" t="s">
        <v>151</v>
      </c>
      <c r="AV473" s="14" t="s">
        <v>151</v>
      </c>
      <c r="AW473" s="14" t="s">
        <v>31</v>
      </c>
      <c r="AX473" s="14" t="s">
        <v>83</v>
      </c>
      <c r="AY473" s="251" t="s">
        <v>142</v>
      </c>
    </row>
    <row r="474" s="2" customFormat="1" ht="49.05" customHeight="1">
      <c r="A474" s="38"/>
      <c r="B474" s="39"/>
      <c r="C474" s="218" t="s">
        <v>487</v>
      </c>
      <c r="D474" s="218" t="s">
        <v>145</v>
      </c>
      <c r="E474" s="219" t="s">
        <v>1517</v>
      </c>
      <c r="F474" s="220" t="s">
        <v>1518</v>
      </c>
      <c r="G474" s="221" t="s">
        <v>148</v>
      </c>
      <c r="H474" s="222">
        <v>734</v>
      </c>
      <c r="I474" s="223"/>
      <c r="J474" s="222">
        <f>ROUND(I474*H474,2)</f>
        <v>0</v>
      </c>
      <c r="K474" s="220" t="s">
        <v>149</v>
      </c>
      <c r="L474" s="44"/>
      <c r="M474" s="224" t="s">
        <v>1</v>
      </c>
      <c r="N474" s="225" t="s">
        <v>41</v>
      </c>
      <c r="O474" s="91"/>
      <c r="P474" s="226">
        <f>O474*H474</f>
        <v>0</v>
      </c>
      <c r="Q474" s="226">
        <v>0.011679999999999999</v>
      </c>
      <c r="R474" s="226">
        <f>Q474*H474</f>
        <v>8.5731199999999994</v>
      </c>
      <c r="S474" s="226">
        <v>0</v>
      </c>
      <c r="T474" s="227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28" t="s">
        <v>150</v>
      </c>
      <c r="AT474" s="228" t="s">
        <v>145</v>
      </c>
      <c r="AU474" s="228" t="s">
        <v>151</v>
      </c>
      <c r="AY474" s="17" t="s">
        <v>142</v>
      </c>
      <c r="BE474" s="229">
        <f>IF(N474="základní",J474,0)</f>
        <v>0</v>
      </c>
      <c r="BF474" s="229">
        <f>IF(N474="snížená",J474,0)</f>
        <v>0</v>
      </c>
      <c r="BG474" s="229">
        <f>IF(N474="zákl. přenesená",J474,0)</f>
        <v>0</v>
      </c>
      <c r="BH474" s="229">
        <f>IF(N474="sníž. přenesená",J474,0)</f>
        <v>0</v>
      </c>
      <c r="BI474" s="229">
        <f>IF(N474="nulová",J474,0)</f>
        <v>0</v>
      </c>
      <c r="BJ474" s="17" t="s">
        <v>151</v>
      </c>
      <c r="BK474" s="229">
        <f>ROUND(I474*H474,2)</f>
        <v>0</v>
      </c>
      <c r="BL474" s="17" t="s">
        <v>150</v>
      </c>
      <c r="BM474" s="228" t="s">
        <v>1519</v>
      </c>
    </row>
    <row r="475" s="13" customFormat="1">
      <c r="A475" s="13"/>
      <c r="B475" s="230"/>
      <c r="C475" s="231"/>
      <c r="D475" s="232" t="s">
        <v>153</v>
      </c>
      <c r="E475" s="233" t="s">
        <v>1</v>
      </c>
      <c r="F475" s="234" t="s">
        <v>1373</v>
      </c>
      <c r="G475" s="231"/>
      <c r="H475" s="233" t="s">
        <v>1</v>
      </c>
      <c r="I475" s="235"/>
      <c r="J475" s="231"/>
      <c r="K475" s="231"/>
      <c r="L475" s="236"/>
      <c r="M475" s="237"/>
      <c r="N475" s="238"/>
      <c r="O475" s="238"/>
      <c r="P475" s="238"/>
      <c r="Q475" s="238"/>
      <c r="R475" s="238"/>
      <c r="S475" s="238"/>
      <c r="T475" s="239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0" t="s">
        <v>153</v>
      </c>
      <c r="AU475" s="240" t="s">
        <v>151</v>
      </c>
      <c r="AV475" s="13" t="s">
        <v>83</v>
      </c>
      <c r="AW475" s="13" t="s">
        <v>31</v>
      </c>
      <c r="AX475" s="13" t="s">
        <v>75</v>
      </c>
      <c r="AY475" s="240" t="s">
        <v>142</v>
      </c>
    </row>
    <row r="476" s="13" customFormat="1">
      <c r="A476" s="13"/>
      <c r="B476" s="230"/>
      <c r="C476" s="231"/>
      <c r="D476" s="232" t="s">
        <v>153</v>
      </c>
      <c r="E476" s="233" t="s">
        <v>1</v>
      </c>
      <c r="F476" s="234" t="s">
        <v>1440</v>
      </c>
      <c r="G476" s="231"/>
      <c r="H476" s="233" t="s">
        <v>1</v>
      </c>
      <c r="I476" s="235"/>
      <c r="J476" s="231"/>
      <c r="K476" s="231"/>
      <c r="L476" s="236"/>
      <c r="M476" s="237"/>
      <c r="N476" s="238"/>
      <c r="O476" s="238"/>
      <c r="P476" s="238"/>
      <c r="Q476" s="238"/>
      <c r="R476" s="238"/>
      <c r="S476" s="238"/>
      <c r="T476" s="239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0" t="s">
        <v>153</v>
      </c>
      <c r="AU476" s="240" t="s">
        <v>151</v>
      </c>
      <c r="AV476" s="13" t="s">
        <v>83</v>
      </c>
      <c r="AW476" s="13" t="s">
        <v>31</v>
      </c>
      <c r="AX476" s="13" t="s">
        <v>75</v>
      </c>
      <c r="AY476" s="240" t="s">
        <v>142</v>
      </c>
    </row>
    <row r="477" s="14" customFormat="1">
      <c r="A477" s="14"/>
      <c r="B477" s="241"/>
      <c r="C477" s="242"/>
      <c r="D477" s="232" t="s">
        <v>153</v>
      </c>
      <c r="E477" s="243" t="s">
        <v>1</v>
      </c>
      <c r="F477" s="244" t="s">
        <v>1441</v>
      </c>
      <c r="G477" s="242"/>
      <c r="H477" s="245">
        <v>643</v>
      </c>
      <c r="I477" s="246"/>
      <c r="J477" s="242"/>
      <c r="K477" s="242"/>
      <c r="L477" s="247"/>
      <c r="M477" s="248"/>
      <c r="N477" s="249"/>
      <c r="O477" s="249"/>
      <c r="P477" s="249"/>
      <c r="Q477" s="249"/>
      <c r="R477" s="249"/>
      <c r="S477" s="249"/>
      <c r="T477" s="250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1" t="s">
        <v>153</v>
      </c>
      <c r="AU477" s="251" t="s">
        <v>151</v>
      </c>
      <c r="AV477" s="14" t="s">
        <v>151</v>
      </c>
      <c r="AW477" s="14" t="s">
        <v>31</v>
      </c>
      <c r="AX477" s="14" t="s">
        <v>75</v>
      </c>
      <c r="AY477" s="251" t="s">
        <v>142</v>
      </c>
    </row>
    <row r="478" s="13" customFormat="1">
      <c r="A478" s="13"/>
      <c r="B478" s="230"/>
      <c r="C478" s="231"/>
      <c r="D478" s="232" t="s">
        <v>153</v>
      </c>
      <c r="E478" s="233" t="s">
        <v>1</v>
      </c>
      <c r="F478" s="234" t="s">
        <v>1442</v>
      </c>
      <c r="G478" s="231"/>
      <c r="H478" s="233" t="s">
        <v>1</v>
      </c>
      <c r="I478" s="235"/>
      <c r="J478" s="231"/>
      <c r="K478" s="231"/>
      <c r="L478" s="236"/>
      <c r="M478" s="237"/>
      <c r="N478" s="238"/>
      <c r="O478" s="238"/>
      <c r="P478" s="238"/>
      <c r="Q478" s="238"/>
      <c r="R478" s="238"/>
      <c r="S478" s="238"/>
      <c r="T478" s="239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0" t="s">
        <v>153</v>
      </c>
      <c r="AU478" s="240" t="s">
        <v>151</v>
      </c>
      <c r="AV478" s="13" t="s">
        <v>83</v>
      </c>
      <c r="AW478" s="13" t="s">
        <v>31</v>
      </c>
      <c r="AX478" s="13" t="s">
        <v>75</v>
      </c>
      <c r="AY478" s="240" t="s">
        <v>142</v>
      </c>
    </row>
    <row r="479" s="14" customFormat="1">
      <c r="A479" s="14"/>
      <c r="B479" s="241"/>
      <c r="C479" s="242"/>
      <c r="D479" s="232" t="s">
        <v>153</v>
      </c>
      <c r="E479" s="243" t="s">
        <v>1</v>
      </c>
      <c r="F479" s="244" t="s">
        <v>1443</v>
      </c>
      <c r="G479" s="242"/>
      <c r="H479" s="245">
        <v>76</v>
      </c>
      <c r="I479" s="246"/>
      <c r="J479" s="242"/>
      <c r="K479" s="242"/>
      <c r="L479" s="247"/>
      <c r="M479" s="248"/>
      <c r="N479" s="249"/>
      <c r="O479" s="249"/>
      <c r="P479" s="249"/>
      <c r="Q479" s="249"/>
      <c r="R479" s="249"/>
      <c r="S479" s="249"/>
      <c r="T479" s="250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1" t="s">
        <v>153</v>
      </c>
      <c r="AU479" s="251" t="s">
        <v>151</v>
      </c>
      <c r="AV479" s="14" t="s">
        <v>151</v>
      </c>
      <c r="AW479" s="14" t="s">
        <v>31</v>
      </c>
      <c r="AX479" s="14" t="s">
        <v>75</v>
      </c>
      <c r="AY479" s="251" t="s">
        <v>142</v>
      </c>
    </row>
    <row r="480" s="13" customFormat="1">
      <c r="A480" s="13"/>
      <c r="B480" s="230"/>
      <c r="C480" s="231"/>
      <c r="D480" s="232" t="s">
        <v>153</v>
      </c>
      <c r="E480" s="233" t="s">
        <v>1</v>
      </c>
      <c r="F480" s="234" t="s">
        <v>1450</v>
      </c>
      <c r="G480" s="231"/>
      <c r="H480" s="233" t="s">
        <v>1</v>
      </c>
      <c r="I480" s="235"/>
      <c r="J480" s="231"/>
      <c r="K480" s="231"/>
      <c r="L480" s="236"/>
      <c r="M480" s="237"/>
      <c r="N480" s="238"/>
      <c r="O480" s="238"/>
      <c r="P480" s="238"/>
      <c r="Q480" s="238"/>
      <c r="R480" s="238"/>
      <c r="S480" s="238"/>
      <c r="T480" s="239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0" t="s">
        <v>153</v>
      </c>
      <c r="AU480" s="240" t="s">
        <v>151</v>
      </c>
      <c r="AV480" s="13" t="s">
        <v>83</v>
      </c>
      <c r="AW480" s="13" t="s">
        <v>31</v>
      </c>
      <c r="AX480" s="13" t="s">
        <v>75</v>
      </c>
      <c r="AY480" s="240" t="s">
        <v>142</v>
      </c>
    </row>
    <row r="481" s="14" customFormat="1">
      <c r="A481" s="14"/>
      <c r="B481" s="241"/>
      <c r="C481" s="242"/>
      <c r="D481" s="232" t="s">
        <v>153</v>
      </c>
      <c r="E481" s="243" t="s">
        <v>1</v>
      </c>
      <c r="F481" s="244" t="s">
        <v>1451</v>
      </c>
      <c r="G481" s="242"/>
      <c r="H481" s="245">
        <v>3</v>
      </c>
      <c r="I481" s="246"/>
      <c r="J481" s="242"/>
      <c r="K481" s="242"/>
      <c r="L481" s="247"/>
      <c r="M481" s="248"/>
      <c r="N481" s="249"/>
      <c r="O481" s="249"/>
      <c r="P481" s="249"/>
      <c r="Q481" s="249"/>
      <c r="R481" s="249"/>
      <c r="S481" s="249"/>
      <c r="T481" s="250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1" t="s">
        <v>153</v>
      </c>
      <c r="AU481" s="251" t="s">
        <v>151</v>
      </c>
      <c r="AV481" s="14" t="s">
        <v>151</v>
      </c>
      <c r="AW481" s="14" t="s">
        <v>31</v>
      </c>
      <c r="AX481" s="14" t="s">
        <v>75</v>
      </c>
      <c r="AY481" s="251" t="s">
        <v>142</v>
      </c>
    </row>
    <row r="482" s="13" customFormat="1">
      <c r="A482" s="13"/>
      <c r="B482" s="230"/>
      <c r="C482" s="231"/>
      <c r="D482" s="232" t="s">
        <v>153</v>
      </c>
      <c r="E482" s="233" t="s">
        <v>1</v>
      </c>
      <c r="F482" s="234" t="s">
        <v>1460</v>
      </c>
      <c r="G482" s="231"/>
      <c r="H482" s="233" t="s">
        <v>1</v>
      </c>
      <c r="I482" s="235"/>
      <c r="J482" s="231"/>
      <c r="K482" s="231"/>
      <c r="L482" s="236"/>
      <c r="M482" s="237"/>
      <c r="N482" s="238"/>
      <c r="O482" s="238"/>
      <c r="P482" s="238"/>
      <c r="Q482" s="238"/>
      <c r="R482" s="238"/>
      <c r="S482" s="238"/>
      <c r="T482" s="239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0" t="s">
        <v>153</v>
      </c>
      <c r="AU482" s="240" t="s">
        <v>151</v>
      </c>
      <c r="AV482" s="13" t="s">
        <v>83</v>
      </c>
      <c r="AW482" s="13" t="s">
        <v>31</v>
      </c>
      <c r="AX482" s="13" t="s">
        <v>75</v>
      </c>
      <c r="AY482" s="240" t="s">
        <v>142</v>
      </c>
    </row>
    <row r="483" s="14" customFormat="1">
      <c r="A483" s="14"/>
      <c r="B483" s="241"/>
      <c r="C483" s="242"/>
      <c r="D483" s="232" t="s">
        <v>153</v>
      </c>
      <c r="E483" s="243" t="s">
        <v>1</v>
      </c>
      <c r="F483" s="244" t="s">
        <v>1461</v>
      </c>
      <c r="G483" s="242"/>
      <c r="H483" s="245">
        <v>12</v>
      </c>
      <c r="I483" s="246"/>
      <c r="J483" s="242"/>
      <c r="K483" s="242"/>
      <c r="L483" s="247"/>
      <c r="M483" s="248"/>
      <c r="N483" s="249"/>
      <c r="O483" s="249"/>
      <c r="P483" s="249"/>
      <c r="Q483" s="249"/>
      <c r="R483" s="249"/>
      <c r="S483" s="249"/>
      <c r="T483" s="250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1" t="s">
        <v>153</v>
      </c>
      <c r="AU483" s="251" t="s">
        <v>151</v>
      </c>
      <c r="AV483" s="14" t="s">
        <v>151</v>
      </c>
      <c r="AW483" s="14" t="s">
        <v>31</v>
      </c>
      <c r="AX483" s="14" t="s">
        <v>75</v>
      </c>
      <c r="AY483" s="251" t="s">
        <v>142</v>
      </c>
    </row>
    <row r="484" s="15" customFormat="1">
      <c r="A484" s="15"/>
      <c r="B484" s="252"/>
      <c r="C484" s="253"/>
      <c r="D484" s="232" t="s">
        <v>153</v>
      </c>
      <c r="E484" s="254" t="s">
        <v>1</v>
      </c>
      <c r="F484" s="255" t="s">
        <v>166</v>
      </c>
      <c r="G484" s="253"/>
      <c r="H484" s="256">
        <v>734</v>
      </c>
      <c r="I484" s="257"/>
      <c r="J484" s="253"/>
      <c r="K484" s="253"/>
      <c r="L484" s="258"/>
      <c r="M484" s="259"/>
      <c r="N484" s="260"/>
      <c r="O484" s="260"/>
      <c r="P484" s="260"/>
      <c r="Q484" s="260"/>
      <c r="R484" s="260"/>
      <c r="S484" s="260"/>
      <c r="T484" s="261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62" t="s">
        <v>153</v>
      </c>
      <c r="AU484" s="262" t="s">
        <v>151</v>
      </c>
      <c r="AV484" s="15" t="s">
        <v>150</v>
      </c>
      <c r="AW484" s="15" t="s">
        <v>31</v>
      </c>
      <c r="AX484" s="15" t="s">
        <v>83</v>
      </c>
      <c r="AY484" s="262" t="s">
        <v>142</v>
      </c>
    </row>
    <row r="485" s="2" customFormat="1" ht="24.15" customHeight="1">
      <c r="A485" s="38"/>
      <c r="B485" s="39"/>
      <c r="C485" s="267" t="s">
        <v>491</v>
      </c>
      <c r="D485" s="267" t="s">
        <v>225</v>
      </c>
      <c r="E485" s="268" t="s">
        <v>1520</v>
      </c>
      <c r="F485" s="269" t="s">
        <v>1521</v>
      </c>
      <c r="G485" s="270" t="s">
        <v>148</v>
      </c>
      <c r="H485" s="271">
        <v>788</v>
      </c>
      <c r="I485" s="272"/>
      <c r="J485" s="271">
        <f>ROUND(I485*H485,2)</f>
        <v>0</v>
      </c>
      <c r="K485" s="269" t="s">
        <v>149</v>
      </c>
      <c r="L485" s="273"/>
      <c r="M485" s="274" t="s">
        <v>1</v>
      </c>
      <c r="N485" s="275" t="s">
        <v>41</v>
      </c>
      <c r="O485" s="91"/>
      <c r="P485" s="226">
        <f>O485*H485</f>
        <v>0</v>
      </c>
      <c r="Q485" s="226">
        <v>0.02</v>
      </c>
      <c r="R485" s="226">
        <f>Q485*H485</f>
        <v>15.76</v>
      </c>
      <c r="S485" s="226">
        <v>0</v>
      </c>
      <c r="T485" s="227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28" t="s">
        <v>218</v>
      </c>
      <c r="AT485" s="228" t="s">
        <v>225</v>
      </c>
      <c r="AU485" s="228" t="s">
        <v>151</v>
      </c>
      <c r="AY485" s="17" t="s">
        <v>142</v>
      </c>
      <c r="BE485" s="229">
        <f>IF(N485="základní",J485,0)</f>
        <v>0</v>
      </c>
      <c r="BF485" s="229">
        <f>IF(N485="snížená",J485,0)</f>
        <v>0</v>
      </c>
      <c r="BG485" s="229">
        <f>IF(N485="zákl. přenesená",J485,0)</f>
        <v>0</v>
      </c>
      <c r="BH485" s="229">
        <f>IF(N485="sníž. přenesená",J485,0)</f>
        <v>0</v>
      </c>
      <c r="BI485" s="229">
        <f>IF(N485="nulová",J485,0)</f>
        <v>0</v>
      </c>
      <c r="BJ485" s="17" t="s">
        <v>151</v>
      </c>
      <c r="BK485" s="229">
        <f>ROUND(I485*H485,2)</f>
        <v>0</v>
      </c>
      <c r="BL485" s="17" t="s">
        <v>150</v>
      </c>
      <c r="BM485" s="228" t="s">
        <v>1522</v>
      </c>
    </row>
    <row r="486" s="13" customFormat="1">
      <c r="A486" s="13"/>
      <c r="B486" s="230"/>
      <c r="C486" s="231"/>
      <c r="D486" s="232" t="s">
        <v>153</v>
      </c>
      <c r="E486" s="233" t="s">
        <v>1</v>
      </c>
      <c r="F486" s="234" t="s">
        <v>1523</v>
      </c>
      <c r="G486" s="231"/>
      <c r="H486" s="233" t="s">
        <v>1</v>
      </c>
      <c r="I486" s="235"/>
      <c r="J486" s="231"/>
      <c r="K486" s="231"/>
      <c r="L486" s="236"/>
      <c r="M486" s="237"/>
      <c r="N486" s="238"/>
      <c r="O486" s="238"/>
      <c r="P486" s="238"/>
      <c r="Q486" s="238"/>
      <c r="R486" s="238"/>
      <c r="S486" s="238"/>
      <c r="T486" s="239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0" t="s">
        <v>153</v>
      </c>
      <c r="AU486" s="240" t="s">
        <v>151</v>
      </c>
      <c r="AV486" s="13" t="s">
        <v>83</v>
      </c>
      <c r="AW486" s="13" t="s">
        <v>31</v>
      </c>
      <c r="AX486" s="13" t="s">
        <v>75</v>
      </c>
      <c r="AY486" s="240" t="s">
        <v>142</v>
      </c>
    </row>
    <row r="487" s="14" customFormat="1">
      <c r="A487" s="14"/>
      <c r="B487" s="241"/>
      <c r="C487" s="242"/>
      <c r="D487" s="232" t="s">
        <v>153</v>
      </c>
      <c r="E487" s="243" t="s">
        <v>1</v>
      </c>
      <c r="F487" s="244" t="s">
        <v>1524</v>
      </c>
      <c r="G487" s="242"/>
      <c r="H487" s="245">
        <v>788</v>
      </c>
      <c r="I487" s="246"/>
      <c r="J487" s="242"/>
      <c r="K487" s="242"/>
      <c r="L487" s="247"/>
      <c r="M487" s="248"/>
      <c r="N487" s="249"/>
      <c r="O487" s="249"/>
      <c r="P487" s="249"/>
      <c r="Q487" s="249"/>
      <c r="R487" s="249"/>
      <c r="S487" s="249"/>
      <c r="T487" s="250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1" t="s">
        <v>153</v>
      </c>
      <c r="AU487" s="251" t="s">
        <v>151</v>
      </c>
      <c r="AV487" s="14" t="s">
        <v>151</v>
      </c>
      <c r="AW487" s="14" t="s">
        <v>31</v>
      </c>
      <c r="AX487" s="14" t="s">
        <v>83</v>
      </c>
      <c r="AY487" s="251" t="s">
        <v>142</v>
      </c>
    </row>
    <row r="488" s="2" customFormat="1" ht="37.8" customHeight="1">
      <c r="A488" s="38"/>
      <c r="B488" s="39"/>
      <c r="C488" s="218" t="s">
        <v>496</v>
      </c>
      <c r="D488" s="218" t="s">
        <v>145</v>
      </c>
      <c r="E488" s="219" t="s">
        <v>1525</v>
      </c>
      <c r="F488" s="220" t="s">
        <v>1526</v>
      </c>
      <c r="G488" s="221" t="s">
        <v>148</v>
      </c>
      <c r="H488" s="222">
        <v>3</v>
      </c>
      <c r="I488" s="223"/>
      <c r="J488" s="222">
        <f>ROUND(I488*H488,2)</f>
        <v>0</v>
      </c>
      <c r="K488" s="220" t="s">
        <v>149</v>
      </c>
      <c r="L488" s="44"/>
      <c r="M488" s="224" t="s">
        <v>1</v>
      </c>
      <c r="N488" s="225" t="s">
        <v>41</v>
      </c>
      <c r="O488" s="91"/>
      <c r="P488" s="226">
        <f>O488*H488</f>
        <v>0</v>
      </c>
      <c r="Q488" s="226">
        <v>0.0062199999999999998</v>
      </c>
      <c r="R488" s="226">
        <f>Q488*H488</f>
        <v>0.01866</v>
      </c>
      <c r="S488" s="226">
        <v>0</v>
      </c>
      <c r="T488" s="227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28" t="s">
        <v>150</v>
      </c>
      <c r="AT488" s="228" t="s">
        <v>145</v>
      </c>
      <c r="AU488" s="228" t="s">
        <v>151</v>
      </c>
      <c r="AY488" s="17" t="s">
        <v>142</v>
      </c>
      <c r="BE488" s="229">
        <f>IF(N488="základní",J488,0)</f>
        <v>0</v>
      </c>
      <c r="BF488" s="229">
        <f>IF(N488="snížená",J488,0)</f>
        <v>0</v>
      </c>
      <c r="BG488" s="229">
        <f>IF(N488="zákl. přenesená",J488,0)</f>
        <v>0</v>
      </c>
      <c r="BH488" s="229">
        <f>IF(N488="sníž. přenesená",J488,0)</f>
        <v>0</v>
      </c>
      <c r="BI488" s="229">
        <f>IF(N488="nulová",J488,0)</f>
        <v>0</v>
      </c>
      <c r="BJ488" s="17" t="s">
        <v>151</v>
      </c>
      <c r="BK488" s="229">
        <f>ROUND(I488*H488,2)</f>
        <v>0</v>
      </c>
      <c r="BL488" s="17" t="s">
        <v>150</v>
      </c>
      <c r="BM488" s="228" t="s">
        <v>1527</v>
      </c>
    </row>
    <row r="489" s="13" customFormat="1">
      <c r="A489" s="13"/>
      <c r="B489" s="230"/>
      <c r="C489" s="231"/>
      <c r="D489" s="232" t="s">
        <v>153</v>
      </c>
      <c r="E489" s="233" t="s">
        <v>1</v>
      </c>
      <c r="F489" s="234" t="s">
        <v>1373</v>
      </c>
      <c r="G489" s="231"/>
      <c r="H489" s="233" t="s">
        <v>1</v>
      </c>
      <c r="I489" s="235"/>
      <c r="J489" s="231"/>
      <c r="K489" s="231"/>
      <c r="L489" s="236"/>
      <c r="M489" s="237"/>
      <c r="N489" s="238"/>
      <c r="O489" s="238"/>
      <c r="P489" s="238"/>
      <c r="Q489" s="238"/>
      <c r="R489" s="238"/>
      <c r="S489" s="238"/>
      <c r="T489" s="239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0" t="s">
        <v>153</v>
      </c>
      <c r="AU489" s="240" t="s">
        <v>151</v>
      </c>
      <c r="AV489" s="13" t="s">
        <v>83</v>
      </c>
      <c r="AW489" s="13" t="s">
        <v>31</v>
      </c>
      <c r="AX489" s="13" t="s">
        <v>75</v>
      </c>
      <c r="AY489" s="240" t="s">
        <v>142</v>
      </c>
    </row>
    <row r="490" s="13" customFormat="1">
      <c r="A490" s="13"/>
      <c r="B490" s="230"/>
      <c r="C490" s="231"/>
      <c r="D490" s="232" t="s">
        <v>153</v>
      </c>
      <c r="E490" s="233" t="s">
        <v>1</v>
      </c>
      <c r="F490" s="234" t="s">
        <v>1450</v>
      </c>
      <c r="G490" s="231"/>
      <c r="H490" s="233" t="s">
        <v>1</v>
      </c>
      <c r="I490" s="235"/>
      <c r="J490" s="231"/>
      <c r="K490" s="231"/>
      <c r="L490" s="236"/>
      <c r="M490" s="237"/>
      <c r="N490" s="238"/>
      <c r="O490" s="238"/>
      <c r="P490" s="238"/>
      <c r="Q490" s="238"/>
      <c r="R490" s="238"/>
      <c r="S490" s="238"/>
      <c r="T490" s="239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0" t="s">
        <v>153</v>
      </c>
      <c r="AU490" s="240" t="s">
        <v>151</v>
      </c>
      <c r="AV490" s="13" t="s">
        <v>83</v>
      </c>
      <c r="AW490" s="13" t="s">
        <v>31</v>
      </c>
      <c r="AX490" s="13" t="s">
        <v>75</v>
      </c>
      <c r="AY490" s="240" t="s">
        <v>142</v>
      </c>
    </row>
    <row r="491" s="14" customFormat="1">
      <c r="A491" s="14"/>
      <c r="B491" s="241"/>
      <c r="C491" s="242"/>
      <c r="D491" s="232" t="s">
        <v>153</v>
      </c>
      <c r="E491" s="243" t="s">
        <v>1</v>
      </c>
      <c r="F491" s="244" t="s">
        <v>1451</v>
      </c>
      <c r="G491" s="242"/>
      <c r="H491" s="245">
        <v>3</v>
      </c>
      <c r="I491" s="246"/>
      <c r="J491" s="242"/>
      <c r="K491" s="242"/>
      <c r="L491" s="247"/>
      <c r="M491" s="248"/>
      <c r="N491" s="249"/>
      <c r="O491" s="249"/>
      <c r="P491" s="249"/>
      <c r="Q491" s="249"/>
      <c r="R491" s="249"/>
      <c r="S491" s="249"/>
      <c r="T491" s="250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1" t="s">
        <v>153</v>
      </c>
      <c r="AU491" s="251" t="s">
        <v>151</v>
      </c>
      <c r="AV491" s="14" t="s">
        <v>151</v>
      </c>
      <c r="AW491" s="14" t="s">
        <v>31</v>
      </c>
      <c r="AX491" s="14" t="s">
        <v>83</v>
      </c>
      <c r="AY491" s="251" t="s">
        <v>142</v>
      </c>
    </row>
    <row r="492" s="2" customFormat="1" ht="24.15" customHeight="1">
      <c r="A492" s="38"/>
      <c r="B492" s="39"/>
      <c r="C492" s="267" t="s">
        <v>502</v>
      </c>
      <c r="D492" s="267" t="s">
        <v>225</v>
      </c>
      <c r="E492" s="268" t="s">
        <v>1528</v>
      </c>
      <c r="F492" s="269" t="s">
        <v>1529</v>
      </c>
      <c r="G492" s="270" t="s">
        <v>148</v>
      </c>
      <c r="H492" s="271">
        <v>3.1499999999999999</v>
      </c>
      <c r="I492" s="272"/>
      <c r="J492" s="271">
        <f>ROUND(I492*H492,2)</f>
        <v>0</v>
      </c>
      <c r="K492" s="269" t="s">
        <v>149</v>
      </c>
      <c r="L492" s="273"/>
      <c r="M492" s="274" t="s">
        <v>1</v>
      </c>
      <c r="N492" s="275" t="s">
        <v>41</v>
      </c>
      <c r="O492" s="91"/>
      <c r="P492" s="226">
        <f>O492*H492</f>
        <v>0</v>
      </c>
      <c r="Q492" s="226">
        <v>0.00059999999999999995</v>
      </c>
      <c r="R492" s="226">
        <f>Q492*H492</f>
        <v>0.0018899999999999998</v>
      </c>
      <c r="S492" s="226">
        <v>0</v>
      </c>
      <c r="T492" s="227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28" t="s">
        <v>218</v>
      </c>
      <c r="AT492" s="228" t="s">
        <v>225</v>
      </c>
      <c r="AU492" s="228" t="s">
        <v>151</v>
      </c>
      <c r="AY492" s="17" t="s">
        <v>142</v>
      </c>
      <c r="BE492" s="229">
        <f>IF(N492="základní",J492,0)</f>
        <v>0</v>
      </c>
      <c r="BF492" s="229">
        <f>IF(N492="snížená",J492,0)</f>
        <v>0</v>
      </c>
      <c r="BG492" s="229">
        <f>IF(N492="zákl. přenesená",J492,0)</f>
        <v>0</v>
      </c>
      <c r="BH492" s="229">
        <f>IF(N492="sníž. přenesená",J492,0)</f>
        <v>0</v>
      </c>
      <c r="BI492" s="229">
        <f>IF(N492="nulová",J492,0)</f>
        <v>0</v>
      </c>
      <c r="BJ492" s="17" t="s">
        <v>151</v>
      </c>
      <c r="BK492" s="229">
        <f>ROUND(I492*H492,2)</f>
        <v>0</v>
      </c>
      <c r="BL492" s="17" t="s">
        <v>150</v>
      </c>
      <c r="BM492" s="228" t="s">
        <v>1530</v>
      </c>
    </row>
    <row r="493" s="14" customFormat="1">
      <c r="A493" s="14"/>
      <c r="B493" s="241"/>
      <c r="C493" s="242"/>
      <c r="D493" s="232" t="s">
        <v>153</v>
      </c>
      <c r="E493" s="243" t="s">
        <v>1</v>
      </c>
      <c r="F493" s="244" t="s">
        <v>1531</v>
      </c>
      <c r="G493" s="242"/>
      <c r="H493" s="245">
        <v>3.1499999999999999</v>
      </c>
      <c r="I493" s="246"/>
      <c r="J493" s="242"/>
      <c r="K493" s="242"/>
      <c r="L493" s="247"/>
      <c r="M493" s="248"/>
      <c r="N493" s="249"/>
      <c r="O493" s="249"/>
      <c r="P493" s="249"/>
      <c r="Q493" s="249"/>
      <c r="R493" s="249"/>
      <c r="S493" s="249"/>
      <c r="T493" s="250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1" t="s">
        <v>153</v>
      </c>
      <c r="AU493" s="251" t="s">
        <v>151</v>
      </c>
      <c r="AV493" s="14" t="s">
        <v>151</v>
      </c>
      <c r="AW493" s="14" t="s">
        <v>31</v>
      </c>
      <c r="AX493" s="14" t="s">
        <v>83</v>
      </c>
      <c r="AY493" s="251" t="s">
        <v>142</v>
      </c>
    </row>
    <row r="494" s="2" customFormat="1" ht="37.8" customHeight="1">
      <c r="A494" s="38"/>
      <c r="B494" s="39"/>
      <c r="C494" s="218" t="s">
        <v>506</v>
      </c>
      <c r="D494" s="218" t="s">
        <v>145</v>
      </c>
      <c r="E494" s="219" t="s">
        <v>1532</v>
      </c>
      <c r="F494" s="220" t="s">
        <v>1533</v>
      </c>
      <c r="G494" s="221" t="s">
        <v>189</v>
      </c>
      <c r="H494" s="222">
        <v>170</v>
      </c>
      <c r="I494" s="223"/>
      <c r="J494" s="222">
        <f>ROUND(I494*H494,2)</f>
        <v>0</v>
      </c>
      <c r="K494" s="220" t="s">
        <v>149</v>
      </c>
      <c r="L494" s="44"/>
      <c r="M494" s="224" t="s">
        <v>1</v>
      </c>
      <c r="N494" s="225" t="s">
        <v>41</v>
      </c>
      <c r="O494" s="91"/>
      <c r="P494" s="226">
        <f>O494*H494</f>
        <v>0</v>
      </c>
      <c r="Q494" s="226">
        <v>0.0017600000000000001</v>
      </c>
      <c r="R494" s="226">
        <f>Q494*H494</f>
        <v>0.29920000000000002</v>
      </c>
      <c r="S494" s="226">
        <v>0</v>
      </c>
      <c r="T494" s="227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28" t="s">
        <v>150</v>
      </c>
      <c r="AT494" s="228" t="s">
        <v>145</v>
      </c>
      <c r="AU494" s="228" t="s">
        <v>151</v>
      </c>
      <c r="AY494" s="17" t="s">
        <v>142</v>
      </c>
      <c r="BE494" s="229">
        <f>IF(N494="základní",J494,0)</f>
        <v>0</v>
      </c>
      <c r="BF494" s="229">
        <f>IF(N494="snížená",J494,0)</f>
        <v>0</v>
      </c>
      <c r="BG494" s="229">
        <f>IF(N494="zákl. přenesená",J494,0)</f>
        <v>0</v>
      </c>
      <c r="BH494" s="229">
        <f>IF(N494="sníž. přenesená",J494,0)</f>
        <v>0</v>
      </c>
      <c r="BI494" s="229">
        <f>IF(N494="nulová",J494,0)</f>
        <v>0</v>
      </c>
      <c r="BJ494" s="17" t="s">
        <v>151</v>
      </c>
      <c r="BK494" s="229">
        <f>ROUND(I494*H494,2)</f>
        <v>0</v>
      </c>
      <c r="BL494" s="17" t="s">
        <v>150</v>
      </c>
      <c r="BM494" s="228" t="s">
        <v>1534</v>
      </c>
    </row>
    <row r="495" s="13" customFormat="1">
      <c r="A495" s="13"/>
      <c r="B495" s="230"/>
      <c r="C495" s="231"/>
      <c r="D495" s="232" t="s">
        <v>153</v>
      </c>
      <c r="E495" s="233" t="s">
        <v>1</v>
      </c>
      <c r="F495" s="234" t="s">
        <v>1535</v>
      </c>
      <c r="G495" s="231"/>
      <c r="H495" s="233" t="s">
        <v>1</v>
      </c>
      <c r="I495" s="235"/>
      <c r="J495" s="231"/>
      <c r="K495" s="231"/>
      <c r="L495" s="236"/>
      <c r="M495" s="237"/>
      <c r="N495" s="238"/>
      <c r="O495" s="238"/>
      <c r="P495" s="238"/>
      <c r="Q495" s="238"/>
      <c r="R495" s="238"/>
      <c r="S495" s="238"/>
      <c r="T495" s="239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0" t="s">
        <v>153</v>
      </c>
      <c r="AU495" s="240" t="s">
        <v>151</v>
      </c>
      <c r="AV495" s="13" t="s">
        <v>83</v>
      </c>
      <c r="AW495" s="13" t="s">
        <v>31</v>
      </c>
      <c r="AX495" s="13" t="s">
        <v>75</v>
      </c>
      <c r="AY495" s="240" t="s">
        <v>142</v>
      </c>
    </row>
    <row r="496" s="14" customFormat="1">
      <c r="A496" s="14"/>
      <c r="B496" s="241"/>
      <c r="C496" s="242"/>
      <c r="D496" s="232" t="s">
        <v>153</v>
      </c>
      <c r="E496" s="243" t="s">
        <v>1</v>
      </c>
      <c r="F496" s="244" t="s">
        <v>1536</v>
      </c>
      <c r="G496" s="242"/>
      <c r="H496" s="245">
        <v>170</v>
      </c>
      <c r="I496" s="246"/>
      <c r="J496" s="242"/>
      <c r="K496" s="242"/>
      <c r="L496" s="247"/>
      <c r="M496" s="248"/>
      <c r="N496" s="249"/>
      <c r="O496" s="249"/>
      <c r="P496" s="249"/>
      <c r="Q496" s="249"/>
      <c r="R496" s="249"/>
      <c r="S496" s="249"/>
      <c r="T496" s="250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1" t="s">
        <v>153</v>
      </c>
      <c r="AU496" s="251" t="s">
        <v>151</v>
      </c>
      <c r="AV496" s="14" t="s">
        <v>151</v>
      </c>
      <c r="AW496" s="14" t="s">
        <v>31</v>
      </c>
      <c r="AX496" s="14" t="s">
        <v>83</v>
      </c>
      <c r="AY496" s="251" t="s">
        <v>142</v>
      </c>
    </row>
    <row r="497" s="2" customFormat="1" ht="24.15" customHeight="1">
      <c r="A497" s="38"/>
      <c r="B497" s="39"/>
      <c r="C497" s="218" t="s">
        <v>510</v>
      </c>
      <c r="D497" s="218" t="s">
        <v>145</v>
      </c>
      <c r="E497" s="219" t="s">
        <v>1537</v>
      </c>
      <c r="F497" s="220" t="s">
        <v>1538</v>
      </c>
      <c r="G497" s="221" t="s">
        <v>189</v>
      </c>
      <c r="H497" s="222">
        <v>170</v>
      </c>
      <c r="I497" s="223"/>
      <c r="J497" s="222">
        <f>ROUND(I497*H497,2)</f>
        <v>0</v>
      </c>
      <c r="K497" s="220" t="s">
        <v>1</v>
      </c>
      <c r="L497" s="44"/>
      <c r="M497" s="224" t="s">
        <v>1</v>
      </c>
      <c r="N497" s="225" t="s">
        <v>41</v>
      </c>
      <c r="O497" s="91"/>
      <c r="P497" s="226">
        <f>O497*H497</f>
        <v>0</v>
      </c>
      <c r="Q497" s="226">
        <v>0</v>
      </c>
      <c r="R497" s="226">
        <f>Q497*H497</f>
        <v>0</v>
      </c>
      <c r="S497" s="226">
        <v>0</v>
      </c>
      <c r="T497" s="227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28" t="s">
        <v>150</v>
      </c>
      <c r="AT497" s="228" t="s">
        <v>145</v>
      </c>
      <c r="AU497" s="228" t="s">
        <v>151</v>
      </c>
      <c r="AY497" s="17" t="s">
        <v>142</v>
      </c>
      <c r="BE497" s="229">
        <f>IF(N497="základní",J497,0)</f>
        <v>0</v>
      </c>
      <c r="BF497" s="229">
        <f>IF(N497="snížená",J497,0)</f>
        <v>0</v>
      </c>
      <c r="BG497" s="229">
        <f>IF(N497="zákl. přenesená",J497,0)</f>
        <v>0</v>
      </c>
      <c r="BH497" s="229">
        <f>IF(N497="sníž. přenesená",J497,0)</f>
        <v>0</v>
      </c>
      <c r="BI497" s="229">
        <f>IF(N497="nulová",J497,0)</f>
        <v>0</v>
      </c>
      <c r="BJ497" s="17" t="s">
        <v>151</v>
      </c>
      <c r="BK497" s="229">
        <f>ROUND(I497*H497,2)</f>
        <v>0</v>
      </c>
      <c r="BL497" s="17" t="s">
        <v>150</v>
      </c>
      <c r="BM497" s="228" t="s">
        <v>1539</v>
      </c>
    </row>
    <row r="498" s="2" customFormat="1" ht="24.15" customHeight="1">
      <c r="A498" s="38"/>
      <c r="B498" s="39"/>
      <c r="C498" s="267" t="s">
        <v>516</v>
      </c>
      <c r="D498" s="267" t="s">
        <v>225</v>
      </c>
      <c r="E498" s="268" t="s">
        <v>1540</v>
      </c>
      <c r="F498" s="269" t="s">
        <v>1541</v>
      </c>
      <c r="G498" s="270" t="s">
        <v>169</v>
      </c>
      <c r="H498" s="271">
        <v>0.67000000000000004</v>
      </c>
      <c r="I498" s="272"/>
      <c r="J498" s="271">
        <f>ROUND(I498*H498,2)</f>
        <v>0</v>
      </c>
      <c r="K498" s="269" t="s">
        <v>149</v>
      </c>
      <c r="L498" s="273"/>
      <c r="M498" s="274" t="s">
        <v>1</v>
      </c>
      <c r="N498" s="275" t="s">
        <v>41</v>
      </c>
      <c r="O498" s="91"/>
      <c r="P498" s="226">
        <f>O498*H498</f>
        <v>0</v>
      </c>
      <c r="Q498" s="226">
        <v>0.029999999999999999</v>
      </c>
      <c r="R498" s="226">
        <f>Q498*H498</f>
        <v>0.0201</v>
      </c>
      <c r="S498" s="226">
        <v>0</v>
      </c>
      <c r="T498" s="227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28" t="s">
        <v>218</v>
      </c>
      <c r="AT498" s="228" t="s">
        <v>225</v>
      </c>
      <c r="AU498" s="228" t="s">
        <v>151</v>
      </c>
      <c r="AY498" s="17" t="s">
        <v>142</v>
      </c>
      <c r="BE498" s="229">
        <f>IF(N498="základní",J498,0)</f>
        <v>0</v>
      </c>
      <c r="BF498" s="229">
        <f>IF(N498="snížená",J498,0)</f>
        <v>0</v>
      </c>
      <c r="BG498" s="229">
        <f>IF(N498="zákl. přenesená",J498,0)</f>
        <v>0</v>
      </c>
      <c r="BH498" s="229">
        <f>IF(N498="sníž. přenesená",J498,0)</f>
        <v>0</v>
      </c>
      <c r="BI498" s="229">
        <f>IF(N498="nulová",J498,0)</f>
        <v>0</v>
      </c>
      <c r="BJ498" s="17" t="s">
        <v>151</v>
      </c>
      <c r="BK498" s="229">
        <f>ROUND(I498*H498,2)</f>
        <v>0</v>
      </c>
      <c r="BL498" s="17" t="s">
        <v>150</v>
      </c>
      <c r="BM498" s="228" t="s">
        <v>1542</v>
      </c>
    </row>
    <row r="499" s="13" customFormat="1">
      <c r="A499" s="13"/>
      <c r="B499" s="230"/>
      <c r="C499" s="231"/>
      <c r="D499" s="232" t="s">
        <v>153</v>
      </c>
      <c r="E499" s="233" t="s">
        <v>1</v>
      </c>
      <c r="F499" s="234" t="s">
        <v>1535</v>
      </c>
      <c r="G499" s="231"/>
      <c r="H499" s="233" t="s">
        <v>1</v>
      </c>
      <c r="I499" s="235"/>
      <c r="J499" s="231"/>
      <c r="K499" s="231"/>
      <c r="L499" s="236"/>
      <c r="M499" s="237"/>
      <c r="N499" s="238"/>
      <c r="O499" s="238"/>
      <c r="P499" s="238"/>
      <c r="Q499" s="238"/>
      <c r="R499" s="238"/>
      <c r="S499" s="238"/>
      <c r="T499" s="239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0" t="s">
        <v>153</v>
      </c>
      <c r="AU499" s="240" t="s">
        <v>151</v>
      </c>
      <c r="AV499" s="13" t="s">
        <v>83</v>
      </c>
      <c r="AW499" s="13" t="s">
        <v>31</v>
      </c>
      <c r="AX499" s="13" t="s">
        <v>75</v>
      </c>
      <c r="AY499" s="240" t="s">
        <v>142</v>
      </c>
    </row>
    <row r="500" s="14" customFormat="1">
      <c r="A500" s="14"/>
      <c r="B500" s="241"/>
      <c r="C500" s="242"/>
      <c r="D500" s="232" t="s">
        <v>153</v>
      </c>
      <c r="E500" s="243" t="s">
        <v>1</v>
      </c>
      <c r="F500" s="244" t="s">
        <v>1543</v>
      </c>
      <c r="G500" s="242"/>
      <c r="H500" s="245">
        <v>0.67000000000000004</v>
      </c>
      <c r="I500" s="246"/>
      <c r="J500" s="242"/>
      <c r="K500" s="242"/>
      <c r="L500" s="247"/>
      <c r="M500" s="248"/>
      <c r="N500" s="249"/>
      <c r="O500" s="249"/>
      <c r="P500" s="249"/>
      <c r="Q500" s="249"/>
      <c r="R500" s="249"/>
      <c r="S500" s="249"/>
      <c r="T500" s="250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1" t="s">
        <v>153</v>
      </c>
      <c r="AU500" s="251" t="s">
        <v>151</v>
      </c>
      <c r="AV500" s="14" t="s">
        <v>151</v>
      </c>
      <c r="AW500" s="14" t="s">
        <v>31</v>
      </c>
      <c r="AX500" s="14" t="s">
        <v>83</v>
      </c>
      <c r="AY500" s="251" t="s">
        <v>142</v>
      </c>
    </row>
    <row r="501" s="2" customFormat="1" ht="37.8" customHeight="1">
      <c r="A501" s="38"/>
      <c r="B501" s="39"/>
      <c r="C501" s="218" t="s">
        <v>522</v>
      </c>
      <c r="D501" s="218" t="s">
        <v>145</v>
      </c>
      <c r="E501" s="219" t="s">
        <v>1544</v>
      </c>
      <c r="F501" s="220" t="s">
        <v>1545</v>
      </c>
      <c r="G501" s="221" t="s">
        <v>189</v>
      </c>
      <c r="H501" s="222">
        <v>418</v>
      </c>
      <c r="I501" s="223"/>
      <c r="J501" s="222">
        <f>ROUND(I501*H501,2)</f>
        <v>0</v>
      </c>
      <c r="K501" s="220" t="s">
        <v>149</v>
      </c>
      <c r="L501" s="44"/>
      <c r="M501" s="224" t="s">
        <v>1</v>
      </c>
      <c r="N501" s="225" t="s">
        <v>41</v>
      </c>
      <c r="O501" s="91"/>
      <c r="P501" s="226">
        <f>O501*H501</f>
        <v>0</v>
      </c>
      <c r="Q501" s="226">
        <v>0.0017600000000000001</v>
      </c>
      <c r="R501" s="226">
        <f>Q501*H501</f>
        <v>0.73568</v>
      </c>
      <c r="S501" s="226">
        <v>0</v>
      </c>
      <c r="T501" s="227">
        <f>S501*H501</f>
        <v>0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228" t="s">
        <v>150</v>
      </c>
      <c r="AT501" s="228" t="s">
        <v>145</v>
      </c>
      <c r="AU501" s="228" t="s">
        <v>151</v>
      </c>
      <c r="AY501" s="17" t="s">
        <v>142</v>
      </c>
      <c r="BE501" s="229">
        <f>IF(N501="základní",J501,0)</f>
        <v>0</v>
      </c>
      <c r="BF501" s="229">
        <f>IF(N501="snížená",J501,0)</f>
        <v>0</v>
      </c>
      <c r="BG501" s="229">
        <f>IF(N501="zákl. přenesená",J501,0)</f>
        <v>0</v>
      </c>
      <c r="BH501" s="229">
        <f>IF(N501="sníž. přenesená",J501,0)</f>
        <v>0</v>
      </c>
      <c r="BI501" s="229">
        <f>IF(N501="nulová",J501,0)</f>
        <v>0</v>
      </c>
      <c r="BJ501" s="17" t="s">
        <v>151</v>
      </c>
      <c r="BK501" s="229">
        <f>ROUND(I501*H501,2)</f>
        <v>0</v>
      </c>
      <c r="BL501" s="17" t="s">
        <v>150</v>
      </c>
      <c r="BM501" s="228" t="s">
        <v>1546</v>
      </c>
    </row>
    <row r="502" s="13" customFormat="1">
      <c r="A502" s="13"/>
      <c r="B502" s="230"/>
      <c r="C502" s="231"/>
      <c r="D502" s="232" t="s">
        <v>153</v>
      </c>
      <c r="E502" s="233" t="s">
        <v>1</v>
      </c>
      <c r="F502" s="234" t="s">
        <v>1373</v>
      </c>
      <c r="G502" s="231"/>
      <c r="H502" s="233" t="s">
        <v>1</v>
      </c>
      <c r="I502" s="235"/>
      <c r="J502" s="231"/>
      <c r="K502" s="231"/>
      <c r="L502" s="236"/>
      <c r="M502" s="237"/>
      <c r="N502" s="238"/>
      <c r="O502" s="238"/>
      <c r="P502" s="238"/>
      <c r="Q502" s="238"/>
      <c r="R502" s="238"/>
      <c r="S502" s="238"/>
      <c r="T502" s="239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0" t="s">
        <v>153</v>
      </c>
      <c r="AU502" s="240" t="s">
        <v>151</v>
      </c>
      <c r="AV502" s="13" t="s">
        <v>83</v>
      </c>
      <c r="AW502" s="13" t="s">
        <v>31</v>
      </c>
      <c r="AX502" s="13" t="s">
        <v>75</v>
      </c>
      <c r="AY502" s="240" t="s">
        <v>142</v>
      </c>
    </row>
    <row r="503" s="13" customFormat="1">
      <c r="A503" s="13"/>
      <c r="B503" s="230"/>
      <c r="C503" s="231"/>
      <c r="D503" s="232" t="s">
        <v>153</v>
      </c>
      <c r="E503" s="233" t="s">
        <v>1</v>
      </c>
      <c r="F503" s="234" t="s">
        <v>1444</v>
      </c>
      <c r="G503" s="231"/>
      <c r="H503" s="233" t="s">
        <v>1</v>
      </c>
      <c r="I503" s="235"/>
      <c r="J503" s="231"/>
      <c r="K503" s="231"/>
      <c r="L503" s="236"/>
      <c r="M503" s="237"/>
      <c r="N503" s="238"/>
      <c r="O503" s="238"/>
      <c r="P503" s="238"/>
      <c r="Q503" s="238"/>
      <c r="R503" s="238"/>
      <c r="S503" s="238"/>
      <c r="T503" s="239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0" t="s">
        <v>153</v>
      </c>
      <c r="AU503" s="240" t="s">
        <v>151</v>
      </c>
      <c r="AV503" s="13" t="s">
        <v>83</v>
      </c>
      <c r="AW503" s="13" t="s">
        <v>31</v>
      </c>
      <c r="AX503" s="13" t="s">
        <v>75</v>
      </c>
      <c r="AY503" s="240" t="s">
        <v>142</v>
      </c>
    </row>
    <row r="504" s="14" customFormat="1">
      <c r="A504" s="14"/>
      <c r="B504" s="241"/>
      <c r="C504" s="242"/>
      <c r="D504" s="232" t="s">
        <v>153</v>
      </c>
      <c r="E504" s="243" t="s">
        <v>1</v>
      </c>
      <c r="F504" s="244" t="s">
        <v>1547</v>
      </c>
      <c r="G504" s="242"/>
      <c r="H504" s="245">
        <v>418</v>
      </c>
      <c r="I504" s="246"/>
      <c r="J504" s="242"/>
      <c r="K504" s="242"/>
      <c r="L504" s="247"/>
      <c r="M504" s="248"/>
      <c r="N504" s="249"/>
      <c r="O504" s="249"/>
      <c r="P504" s="249"/>
      <c r="Q504" s="249"/>
      <c r="R504" s="249"/>
      <c r="S504" s="249"/>
      <c r="T504" s="250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1" t="s">
        <v>153</v>
      </c>
      <c r="AU504" s="251" t="s">
        <v>151</v>
      </c>
      <c r="AV504" s="14" t="s">
        <v>151</v>
      </c>
      <c r="AW504" s="14" t="s">
        <v>31</v>
      </c>
      <c r="AX504" s="14" t="s">
        <v>83</v>
      </c>
      <c r="AY504" s="251" t="s">
        <v>142</v>
      </c>
    </row>
    <row r="505" s="2" customFormat="1" ht="24.15" customHeight="1">
      <c r="A505" s="38"/>
      <c r="B505" s="39"/>
      <c r="C505" s="267" t="s">
        <v>528</v>
      </c>
      <c r="D505" s="267" t="s">
        <v>225</v>
      </c>
      <c r="E505" s="268" t="s">
        <v>1548</v>
      </c>
      <c r="F505" s="269" t="s">
        <v>1549</v>
      </c>
      <c r="G505" s="270" t="s">
        <v>148</v>
      </c>
      <c r="H505" s="271">
        <v>66</v>
      </c>
      <c r="I505" s="272"/>
      <c r="J505" s="271">
        <f>ROUND(I505*H505,2)</f>
        <v>0</v>
      </c>
      <c r="K505" s="269" t="s">
        <v>149</v>
      </c>
      <c r="L505" s="273"/>
      <c r="M505" s="274" t="s">
        <v>1</v>
      </c>
      <c r="N505" s="275" t="s">
        <v>41</v>
      </c>
      <c r="O505" s="91"/>
      <c r="P505" s="226">
        <f>O505*H505</f>
        <v>0</v>
      </c>
      <c r="Q505" s="226">
        <v>0.0048300000000000001</v>
      </c>
      <c r="R505" s="226">
        <f>Q505*H505</f>
        <v>0.31878000000000001</v>
      </c>
      <c r="S505" s="226">
        <v>0</v>
      </c>
      <c r="T505" s="227">
        <f>S505*H505</f>
        <v>0</v>
      </c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228" t="s">
        <v>218</v>
      </c>
      <c r="AT505" s="228" t="s">
        <v>225</v>
      </c>
      <c r="AU505" s="228" t="s">
        <v>151</v>
      </c>
      <c r="AY505" s="17" t="s">
        <v>142</v>
      </c>
      <c r="BE505" s="229">
        <f>IF(N505="základní",J505,0)</f>
        <v>0</v>
      </c>
      <c r="BF505" s="229">
        <f>IF(N505="snížená",J505,0)</f>
        <v>0</v>
      </c>
      <c r="BG505" s="229">
        <f>IF(N505="zákl. přenesená",J505,0)</f>
        <v>0</v>
      </c>
      <c r="BH505" s="229">
        <f>IF(N505="sníž. přenesená",J505,0)</f>
        <v>0</v>
      </c>
      <c r="BI505" s="229">
        <f>IF(N505="nulová",J505,0)</f>
        <v>0</v>
      </c>
      <c r="BJ505" s="17" t="s">
        <v>151</v>
      </c>
      <c r="BK505" s="229">
        <f>ROUND(I505*H505,2)</f>
        <v>0</v>
      </c>
      <c r="BL505" s="17" t="s">
        <v>150</v>
      </c>
      <c r="BM505" s="228" t="s">
        <v>1550</v>
      </c>
    </row>
    <row r="506" s="13" customFormat="1">
      <c r="A506" s="13"/>
      <c r="B506" s="230"/>
      <c r="C506" s="231"/>
      <c r="D506" s="232" t="s">
        <v>153</v>
      </c>
      <c r="E506" s="233" t="s">
        <v>1</v>
      </c>
      <c r="F506" s="234" t="s">
        <v>1551</v>
      </c>
      <c r="G506" s="231"/>
      <c r="H506" s="233" t="s">
        <v>1</v>
      </c>
      <c r="I506" s="235"/>
      <c r="J506" s="231"/>
      <c r="K506" s="231"/>
      <c r="L506" s="236"/>
      <c r="M506" s="237"/>
      <c r="N506" s="238"/>
      <c r="O506" s="238"/>
      <c r="P506" s="238"/>
      <c r="Q506" s="238"/>
      <c r="R506" s="238"/>
      <c r="S506" s="238"/>
      <c r="T506" s="239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0" t="s">
        <v>153</v>
      </c>
      <c r="AU506" s="240" t="s">
        <v>151</v>
      </c>
      <c r="AV506" s="13" t="s">
        <v>83</v>
      </c>
      <c r="AW506" s="13" t="s">
        <v>31</v>
      </c>
      <c r="AX506" s="13" t="s">
        <v>75</v>
      </c>
      <c r="AY506" s="240" t="s">
        <v>142</v>
      </c>
    </row>
    <row r="507" s="13" customFormat="1">
      <c r="A507" s="13"/>
      <c r="B507" s="230"/>
      <c r="C507" s="231"/>
      <c r="D507" s="232" t="s">
        <v>153</v>
      </c>
      <c r="E507" s="233" t="s">
        <v>1</v>
      </c>
      <c r="F507" s="234" t="s">
        <v>1552</v>
      </c>
      <c r="G507" s="231"/>
      <c r="H507" s="233" t="s">
        <v>1</v>
      </c>
      <c r="I507" s="235"/>
      <c r="J507" s="231"/>
      <c r="K507" s="231"/>
      <c r="L507" s="236"/>
      <c r="M507" s="237"/>
      <c r="N507" s="238"/>
      <c r="O507" s="238"/>
      <c r="P507" s="238"/>
      <c r="Q507" s="238"/>
      <c r="R507" s="238"/>
      <c r="S507" s="238"/>
      <c r="T507" s="239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0" t="s">
        <v>153</v>
      </c>
      <c r="AU507" s="240" t="s">
        <v>151</v>
      </c>
      <c r="AV507" s="13" t="s">
        <v>83</v>
      </c>
      <c r="AW507" s="13" t="s">
        <v>31</v>
      </c>
      <c r="AX507" s="13" t="s">
        <v>75</v>
      </c>
      <c r="AY507" s="240" t="s">
        <v>142</v>
      </c>
    </row>
    <row r="508" s="14" customFormat="1">
      <c r="A508" s="14"/>
      <c r="B508" s="241"/>
      <c r="C508" s="242"/>
      <c r="D508" s="232" t="s">
        <v>153</v>
      </c>
      <c r="E508" s="243" t="s">
        <v>1</v>
      </c>
      <c r="F508" s="244" t="s">
        <v>1553</v>
      </c>
      <c r="G508" s="242"/>
      <c r="H508" s="245">
        <v>66</v>
      </c>
      <c r="I508" s="246"/>
      <c r="J508" s="242"/>
      <c r="K508" s="242"/>
      <c r="L508" s="247"/>
      <c r="M508" s="248"/>
      <c r="N508" s="249"/>
      <c r="O508" s="249"/>
      <c r="P508" s="249"/>
      <c r="Q508" s="249"/>
      <c r="R508" s="249"/>
      <c r="S508" s="249"/>
      <c r="T508" s="250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1" t="s">
        <v>153</v>
      </c>
      <c r="AU508" s="251" t="s">
        <v>151</v>
      </c>
      <c r="AV508" s="14" t="s">
        <v>151</v>
      </c>
      <c r="AW508" s="14" t="s">
        <v>31</v>
      </c>
      <c r="AX508" s="14" t="s">
        <v>83</v>
      </c>
      <c r="AY508" s="251" t="s">
        <v>142</v>
      </c>
    </row>
    <row r="509" s="2" customFormat="1" ht="37.8" customHeight="1">
      <c r="A509" s="38"/>
      <c r="B509" s="39"/>
      <c r="C509" s="218" t="s">
        <v>535</v>
      </c>
      <c r="D509" s="218" t="s">
        <v>145</v>
      </c>
      <c r="E509" s="219" t="s">
        <v>1554</v>
      </c>
      <c r="F509" s="220" t="s">
        <v>1555</v>
      </c>
      <c r="G509" s="221" t="s">
        <v>148</v>
      </c>
      <c r="H509" s="222">
        <v>229</v>
      </c>
      <c r="I509" s="223"/>
      <c r="J509" s="222">
        <f>ROUND(I509*H509,2)</f>
        <v>0</v>
      </c>
      <c r="K509" s="220" t="s">
        <v>149</v>
      </c>
      <c r="L509" s="44"/>
      <c r="M509" s="224" t="s">
        <v>1</v>
      </c>
      <c r="N509" s="225" t="s">
        <v>41</v>
      </c>
      <c r="O509" s="91"/>
      <c r="P509" s="226">
        <f>O509*H509</f>
        <v>0</v>
      </c>
      <c r="Q509" s="226">
        <v>8.0000000000000007E-05</v>
      </c>
      <c r="R509" s="226">
        <f>Q509*H509</f>
        <v>0.018320000000000003</v>
      </c>
      <c r="S509" s="226">
        <v>0</v>
      </c>
      <c r="T509" s="227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28" t="s">
        <v>150</v>
      </c>
      <c r="AT509" s="228" t="s">
        <v>145</v>
      </c>
      <c r="AU509" s="228" t="s">
        <v>151</v>
      </c>
      <c r="AY509" s="17" t="s">
        <v>142</v>
      </c>
      <c r="BE509" s="229">
        <f>IF(N509="základní",J509,0)</f>
        <v>0</v>
      </c>
      <c r="BF509" s="229">
        <f>IF(N509="snížená",J509,0)</f>
        <v>0</v>
      </c>
      <c r="BG509" s="229">
        <f>IF(N509="zákl. přenesená",J509,0)</f>
        <v>0</v>
      </c>
      <c r="BH509" s="229">
        <f>IF(N509="sníž. přenesená",J509,0)</f>
        <v>0</v>
      </c>
      <c r="BI509" s="229">
        <f>IF(N509="nulová",J509,0)</f>
        <v>0</v>
      </c>
      <c r="BJ509" s="17" t="s">
        <v>151</v>
      </c>
      <c r="BK509" s="229">
        <f>ROUND(I509*H509,2)</f>
        <v>0</v>
      </c>
      <c r="BL509" s="17" t="s">
        <v>150</v>
      </c>
      <c r="BM509" s="228" t="s">
        <v>1556</v>
      </c>
    </row>
    <row r="510" s="14" customFormat="1">
      <c r="A510" s="14"/>
      <c r="B510" s="241"/>
      <c r="C510" s="242"/>
      <c r="D510" s="232" t="s">
        <v>153</v>
      </c>
      <c r="E510" s="243" t="s">
        <v>1</v>
      </c>
      <c r="F510" s="244" t="s">
        <v>1557</v>
      </c>
      <c r="G510" s="242"/>
      <c r="H510" s="245">
        <v>229</v>
      </c>
      <c r="I510" s="246"/>
      <c r="J510" s="242"/>
      <c r="K510" s="242"/>
      <c r="L510" s="247"/>
      <c r="M510" s="248"/>
      <c r="N510" s="249"/>
      <c r="O510" s="249"/>
      <c r="P510" s="249"/>
      <c r="Q510" s="249"/>
      <c r="R510" s="249"/>
      <c r="S510" s="249"/>
      <c r="T510" s="250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1" t="s">
        <v>153</v>
      </c>
      <c r="AU510" s="251" t="s">
        <v>151</v>
      </c>
      <c r="AV510" s="14" t="s">
        <v>151</v>
      </c>
      <c r="AW510" s="14" t="s">
        <v>31</v>
      </c>
      <c r="AX510" s="14" t="s">
        <v>83</v>
      </c>
      <c r="AY510" s="251" t="s">
        <v>142</v>
      </c>
    </row>
    <row r="511" s="2" customFormat="1" ht="37.8" customHeight="1">
      <c r="A511" s="38"/>
      <c r="B511" s="39"/>
      <c r="C511" s="218" t="s">
        <v>541</v>
      </c>
      <c r="D511" s="218" t="s">
        <v>145</v>
      </c>
      <c r="E511" s="219" t="s">
        <v>1558</v>
      </c>
      <c r="F511" s="220" t="s">
        <v>1559</v>
      </c>
      <c r="G511" s="221" t="s">
        <v>148</v>
      </c>
      <c r="H511" s="222">
        <v>873</v>
      </c>
      <c r="I511" s="223"/>
      <c r="J511" s="222">
        <f>ROUND(I511*H511,2)</f>
        <v>0</v>
      </c>
      <c r="K511" s="220" t="s">
        <v>149</v>
      </c>
      <c r="L511" s="44"/>
      <c r="M511" s="224" t="s">
        <v>1</v>
      </c>
      <c r="N511" s="225" t="s">
        <v>41</v>
      </c>
      <c r="O511" s="91"/>
      <c r="P511" s="226">
        <f>O511*H511</f>
        <v>0</v>
      </c>
      <c r="Q511" s="226">
        <v>8.0000000000000007E-05</v>
      </c>
      <c r="R511" s="226">
        <f>Q511*H511</f>
        <v>0.069839999999999999</v>
      </c>
      <c r="S511" s="226">
        <v>0</v>
      </c>
      <c r="T511" s="227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28" t="s">
        <v>150</v>
      </c>
      <c r="AT511" s="228" t="s">
        <v>145</v>
      </c>
      <c r="AU511" s="228" t="s">
        <v>151</v>
      </c>
      <c r="AY511" s="17" t="s">
        <v>142</v>
      </c>
      <c r="BE511" s="229">
        <f>IF(N511="základní",J511,0)</f>
        <v>0</v>
      </c>
      <c r="BF511" s="229">
        <f>IF(N511="snížená",J511,0)</f>
        <v>0</v>
      </c>
      <c r="BG511" s="229">
        <f>IF(N511="zákl. přenesená",J511,0)</f>
        <v>0</v>
      </c>
      <c r="BH511" s="229">
        <f>IF(N511="sníž. přenesená",J511,0)</f>
        <v>0</v>
      </c>
      <c r="BI511" s="229">
        <f>IF(N511="nulová",J511,0)</f>
        <v>0</v>
      </c>
      <c r="BJ511" s="17" t="s">
        <v>151</v>
      </c>
      <c r="BK511" s="229">
        <f>ROUND(I511*H511,2)</f>
        <v>0</v>
      </c>
      <c r="BL511" s="17" t="s">
        <v>150</v>
      </c>
      <c r="BM511" s="228" t="s">
        <v>1560</v>
      </c>
    </row>
    <row r="512" s="14" customFormat="1">
      <c r="A512" s="14"/>
      <c r="B512" s="241"/>
      <c r="C512" s="242"/>
      <c r="D512" s="232" t="s">
        <v>153</v>
      </c>
      <c r="E512" s="243" t="s">
        <v>1</v>
      </c>
      <c r="F512" s="244" t="s">
        <v>1561</v>
      </c>
      <c r="G512" s="242"/>
      <c r="H512" s="245">
        <v>873</v>
      </c>
      <c r="I512" s="246"/>
      <c r="J512" s="242"/>
      <c r="K512" s="242"/>
      <c r="L512" s="247"/>
      <c r="M512" s="248"/>
      <c r="N512" s="249"/>
      <c r="O512" s="249"/>
      <c r="P512" s="249"/>
      <c r="Q512" s="249"/>
      <c r="R512" s="249"/>
      <c r="S512" s="249"/>
      <c r="T512" s="250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1" t="s">
        <v>153</v>
      </c>
      <c r="AU512" s="251" t="s">
        <v>151</v>
      </c>
      <c r="AV512" s="14" t="s">
        <v>151</v>
      </c>
      <c r="AW512" s="14" t="s">
        <v>31</v>
      </c>
      <c r="AX512" s="14" t="s">
        <v>83</v>
      </c>
      <c r="AY512" s="251" t="s">
        <v>142</v>
      </c>
    </row>
    <row r="513" s="2" customFormat="1" ht="24.15" customHeight="1">
      <c r="A513" s="38"/>
      <c r="B513" s="39"/>
      <c r="C513" s="218" t="s">
        <v>547</v>
      </c>
      <c r="D513" s="218" t="s">
        <v>145</v>
      </c>
      <c r="E513" s="219" t="s">
        <v>1562</v>
      </c>
      <c r="F513" s="220" t="s">
        <v>1563</v>
      </c>
      <c r="G513" s="221" t="s">
        <v>148</v>
      </c>
      <c r="H513" s="222">
        <v>16</v>
      </c>
      <c r="I513" s="223"/>
      <c r="J513" s="222">
        <f>ROUND(I513*H513,2)</f>
        <v>0</v>
      </c>
      <c r="K513" s="220" t="s">
        <v>149</v>
      </c>
      <c r="L513" s="44"/>
      <c r="M513" s="224" t="s">
        <v>1</v>
      </c>
      <c r="N513" s="225" t="s">
        <v>41</v>
      </c>
      <c r="O513" s="91"/>
      <c r="P513" s="226">
        <f>O513*H513</f>
        <v>0</v>
      </c>
      <c r="Q513" s="226">
        <v>0.0033800000000000002</v>
      </c>
      <c r="R513" s="226">
        <f>Q513*H513</f>
        <v>0.054080000000000003</v>
      </c>
      <c r="S513" s="226">
        <v>0</v>
      </c>
      <c r="T513" s="227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28" t="s">
        <v>150</v>
      </c>
      <c r="AT513" s="228" t="s">
        <v>145</v>
      </c>
      <c r="AU513" s="228" t="s">
        <v>151</v>
      </c>
      <c r="AY513" s="17" t="s">
        <v>142</v>
      </c>
      <c r="BE513" s="229">
        <f>IF(N513="základní",J513,0)</f>
        <v>0</v>
      </c>
      <c r="BF513" s="229">
        <f>IF(N513="snížená",J513,0)</f>
        <v>0</v>
      </c>
      <c r="BG513" s="229">
        <f>IF(N513="zákl. přenesená",J513,0)</f>
        <v>0</v>
      </c>
      <c r="BH513" s="229">
        <f>IF(N513="sníž. přenesená",J513,0)</f>
        <v>0</v>
      </c>
      <c r="BI513" s="229">
        <f>IF(N513="nulová",J513,0)</f>
        <v>0</v>
      </c>
      <c r="BJ513" s="17" t="s">
        <v>151</v>
      </c>
      <c r="BK513" s="229">
        <f>ROUND(I513*H513,2)</f>
        <v>0</v>
      </c>
      <c r="BL513" s="17" t="s">
        <v>150</v>
      </c>
      <c r="BM513" s="228" t="s">
        <v>1564</v>
      </c>
    </row>
    <row r="514" s="13" customFormat="1">
      <c r="A514" s="13"/>
      <c r="B514" s="230"/>
      <c r="C514" s="231"/>
      <c r="D514" s="232" t="s">
        <v>153</v>
      </c>
      <c r="E514" s="233" t="s">
        <v>1</v>
      </c>
      <c r="F514" s="234" t="s">
        <v>1565</v>
      </c>
      <c r="G514" s="231"/>
      <c r="H514" s="233" t="s">
        <v>1</v>
      </c>
      <c r="I514" s="235"/>
      <c r="J514" s="231"/>
      <c r="K514" s="231"/>
      <c r="L514" s="236"/>
      <c r="M514" s="237"/>
      <c r="N514" s="238"/>
      <c r="O514" s="238"/>
      <c r="P514" s="238"/>
      <c r="Q514" s="238"/>
      <c r="R514" s="238"/>
      <c r="S514" s="238"/>
      <c r="T514" s="239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0" t="s">
        <v>153</v>
      </c>
      <c r="AU514" s="240" t="s">
        <v>151</v>
      </c>
      <c r="AV514" s="13" t="s">
        <v>83</v>
      </c>
      <c r="AW514" s="13" t="s">
        <v>31</v>
      </c>
      <c r="AX514" s="13" t="s">
        <v>75</v>
      </c>
      <c r="AY514" s="240" t="s">
        <v>142</v>
      </c>
    </row>
    <row r="515" s="14" customFormat="1">
      <c r="A515" s="14"/>
      <c r="B515" s="241"/>
      <c r="C515" s="242"/>
      <c r="D515" s="232" t="s">
        <v>153</v>
      </c>
      <c r="E515" s="243" t="s">
        <v>1</v>
      </c>
      <c r="F515" s="244" t="s">
        <v>210</v>
      </c>
      <c r="G515" s="242"/>
      <c r="H515" s="245">
        <v>16</v>
      </c>
      <c r="I515" s="246"/>
      <c r="J515" s="242"/>
      <c r="K515" s="242"/>
      <c r="L515" s="247"/>
      <c r="M515" s="248"/>
      <c r="N515" s="249"/>
      <c r="O515" s="249"/>
      <c r="P515" s="249"/>
      <c r="Q515" s="249"/>
      <c r="R515" s="249"/>
      <c r="S515" s="249"/>
      <c r="T515" s="250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1" t="s">
        <v>153</v>
      </c>
      <c r="AU515" s="251" t="s">
        <v>151</v>
      </c>
      <c r="AV515" s="14" t="s">
        <v>151</v>
      </c>
      <c r="AW515" s="14" t="s">
        <v>31</v>
      </c>
      <c r="AX515" s="14" t="s">
        <v>83</v>
      </c>
      <c r="AY515" s="251" t="s">
        <v>142</v>
      </c>
    </row>
    <row r="516" s="2" customFormat="1" ht="24.15" customHeight="1">
      <c r="A516" s="38"/>
      <c r="B516" s="39"/>
      <c r="C516" s="218" t="s">
        <v>553</v>
      </c>
      <c r="D516" s="218" t="s">
        <v>145</v>
      </c>
      <c r="E516" s="219" t="s">
        <v>1566</v>
      </c>
      <c r="F516" s="220" t="s">
        <v>1567</v>
      </c>
      <c r="G516" s="221" t="s">
        <v>148</v>
      </c>
      <c r="H516" s="222">
        <v>261</v>
      </c>
      <c r="I516" s="223"/>
      <c r="J516" s="222">
        <f>ROUND(I516*H516,2)</f>
        <v>0</v>
      </c>
      <c r="K516" s="220" t="s">
        <v>1</v>
      </c>
      <c r="L516" s="44"/>
      <c r="M516" s="224" t="s">
        <v>1</v>
      </c>
      <c r="N516" s="225" t="s">
        <v>41</v>
      </c>
      <c r="O516" s="91"/>
      <c r="P516" s="226">
        <f>O516*H516</f>
        <v>0</v>
      </c>
      <c r="Q516" s="226">
        <v>0.00182</v>
      </c>
      <c r="R516" s="226">
        <f>Q516*H516</f>
        <v>0.47502</v>
      </c>
      <c r="S516" s="226">
        <v>0</v>
      </c>
      <c r="T516" s="227">
        <f>S516*H516</f>
        <v>0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28" t="s">
        <v>150</v>
      </c>
      <c r="AT516" s="228" t="s">
        <v>145</v>
      </c>
      <c r="AU516" s="228" t="s">
        <v>151</v>
      </c>
      <c r="AY516" s="17" t="s">
        <v>142</v>
      </c>
      <c r="BE516" s="229">
        <f>IF(N516="základní",J516,0)</f>
        <v>0</v>
      </c>
      <c r="BF516" s="229">
        <f>IF(N516="snížená",J516,0)</f>
        <v>0</v>
      </c>
      <c r="BG516" s="229">
        <f>IF(N516="zákl. přenesená",J516,0)</f>
        <v>0</v>
      </c>
      <c r="BH516" s="229">
        <f>IF(N516="sníž. přenesená",J516,0)</f>
        <v>0</v>
      </c>
      <c r="BI516" s="229">
        <f>IF(N516="nulová",J516,0)</f>
        <v>0</v>
      </c>
      <c r="BJ516" s="17" t="s">
        <v>151</v>
      </c>
      <c r="BK516" s="229">
        <f>ROUND(I516*H516,2)</f>
        <v>0</v>
      </c>
      <c r="BL516" s="17" t="s">
        <v>150</v>
      </c>
      <c r="BM516" s="228" t="s">
        <v>1568</v>
      </c>
    </row>
    <row r="517" s="13" customFormat="1">
      <c r="A517" s="13"/>
      <c r="B517" s="230"/>
      <c r="C517" s="231"/>
      <c r="D517" s="232" t="s">
        <v>153</v>
      </c>
      <c r="E517" s="233" t="s">
        <v>1</v>
      </c>
      <c r="F517" s="234" t="s">
        <v>1373</v>
      </c>
      <c r="G517" s="231"/>
      <c r="H517" s="233" t="s">
        <v>1</v>
      </c>
      <c r="I517" s="235"/>
      <c r="J517" s="231"/>
      <c r="K517" s="231"/>
      <c r="L517" s="236"/>
      <c r="M517" s="237"/>
      <c r="N517" s="238"/>
      <c r="O517" s="238"/>
      <c r="P517" s="238"/>
      <c r="Q517" s="238"/>
      <c r="R517" s="238"/>
      <c r="S517" s="238"/>
      <c r="T517" s="239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0" t="s">
        <v>153</v>
      </c>
      <c r="AU517" s="240" t="s">
        <v>151</v>
      </c>
      <c r="AV517" s="13" t="s">
        <v>83</v>
      </c>
      <c r="AW517" s="13" t="s">
        <v>31</v>
      </c>
      <c r="AX517" s="13" t="s">
        <v>75</v>
      </c>
      <c r="AY517" s="240" t="s">
        <v>142</v>
      </c>
    </row>
    <row r="518" s="13" customFormat="1">
      <c r="A518" s="13"/>
      <c r="B518" s="230"/>
      <c r="C518" s="231"/>
      <c r="D518" s="232" t="s">
        <v>153</v>
      </c>
      <c r="E518" s="233" t="s">
        <v>1</v>
      </c>
      <c r="F518" s="234" t="s">
        <v>1442</v>
      </c>
      <c r="G518" s="231"/>
      <c r="H518" s="233" t="s">
        <v>1</v>
      </c>
      <c r="I518" s="235"/>
      <c r="J518" s="231"/>
      <c r="K518" s="231"/>
      <c r="L518" s="236"/>
      <c r="M518" s="237"/>
      <c r="N518" s="238"/>
      <c r="O518" s="238"/>
      <c r="P518" s="238"/>
      <c r="Q518" s="238"/>
      <c r="R518" s="238"/>
      <c r="S518" s="238"/>
      <c r="T518" s="239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0" t="s">
        <v>153</v>
      </c>
      <c r="AU518" s="240" t="s">
        <v>151</v>
      </c>
      <c r="AV518" s="13" t="s">
        <v>83</v>
      </c>
      <c r="AW518" s="13" t="s">
        <v>31</v>
      </c>
      <c r="AX518" s="13" t="s">
        <v>75</v>
      </c>
      <c r="AY518" s="240" t="s">
        <v>142</v>
      </c>
    </row>
    <row r="519" s="14" customFormat="1">
      <c r="A519" s="14"/>
      <c r="B519" s="241"/>
      <c r="C519" s="242"/>
      <c r="D519" s="232" t="s">
        <v>153</v>
      </c>
      <c r="E519" s="243" t="s">
        <v>1</v>
      </c>
      <c r="F519" s="244" t="s">
        <v>1443</v>
      </c>
      <c r="G519" s="242"/>
      <c r="H519" s="245">
        <v>76</v>
      </c>
      <c r="I519" s="246"/>
      <c r="J519" s="242"/>
      <c r="K519" s="242"/>
      <c r="L519" s="247"/>
      <c r="M519" s="248"/>
      <c r="N519" s="249"/>
      <c r="O519" s="249"/>
      <c r="P519" s="249"/>
      <c r="Q519" s="249"/>
      <c r="R519" s="249"/>
      <c r="S519" s="249"/>
      <c r="T519" s="250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1" t="s">
        <v>153</v>
      </c>
      <c r="AU519" s="251" t="s">
        <v>151</v>
      </c>
      <c r="AV519" s="14" t="s">
        <v>151</v>
      </c>
      <c r="AW519" s="14" t="s">
        <v>31</v>
      </c>
      <c r="AX519" s="14" t="s">
        <v>75</v>
      </c>
      <c r="AY519" s="251" t="s">
        <v>142</v>
      </c>
    </row>
    <row r="520" s="13" customFormat="1">
      <c r="A520" s="13"/>
      <c r="B520" s="230"/>
      <c r="C520" s="231"/>
      <c r="D520" s="232" t="s">
        <v>153</v>
      </c>
      <c r="E520" s="233" t="s">
        <v>1</v>
      </c>
      <c r="F520" s="234" t="s">
        <v>1444</v>
      </c>
      <c r="G520" s="231"/>
      <c r="H520" s="233" t="s">
        <v>1</v>
      </c>
      <c r="I520" s="235"/>
      <c r="J520" s="231"/>
      <c r="K520" s="231"/>
      <c r="L520" s="236"/>
      <c r="M520" s="237"/>
      <c r="N520" s="238"/>
      <c r="O520" s="238"/>
      <c r="P520" s="238"/>
      <c r="Q520" s="238"/>
      <c r="R520" s="238"/>
      <c r="S520" s="238"/>
      <c r="T520" s="239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0" t="s">
        <v>153</v>
      </c>
      <c r="AU520" s="240" t="s">
        <v>151</v>
      </c>
      <c r="AV520" s="13" t="s">
        <v>83</v>
      </c>
      <c r="AW520" s="13" t="s">
        <v>31</v>
      </c>
      <c r="AX520" s="13" t="s">
        <v>75</v>
      </c>
      <c r="AY520" s="240" t="s">
        <v>142</v>
      </c>
    </row>
    <row r="521" s="14" customFormat="1">
      <c r="A521" s="14"/>
      <c r="B521" s="241"/>
      <c r="C521" s="242"/>
      <c r="D521" s="232" t="s">
        <v>153</v>
      </c>
      <c r="E521" s="243" t="s">
        <v>1</v>
      </c>
      <c r="F521" s="244" t="s">
        <v>1569</v>
      </c>
      <c r="G521" s="242"/>
      <c r="H521" s="245">
        <v>178</v>
      </c>
      <c r="I521" s="246"/>
      <c r="J521" s="242"/>
      <c r="K521" s="242"/>
      <c r="L521" s="247"/>
      <c r="M521" s="248"/>
      <c r="N521" s="249"/>
      <c r="O521" s="249"/>
      <c r="P521" s="249"/>
      <c r="Q521" s="249"/>
      <c r="R521" s="249"/>
      <c r="S521" s="249"/>
      <c r="T521" s="250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1" t="s">
        <v>153</v>
      </c>
      <c r="AU521" s="251" t="s">
        <v>151</v>
      </c>
      <c r="AV521" s="14" t="s">
        <v>151</v>
      </c>
      <c r="AW521" s="14" t="s">
        <v>31</v>
      </c>
      <c r="AX521" s="14" t="s">
        <v>75</v>
      </c>
      <c r="AY521" s="251" t="s">
        <v>142</v>
      </c>
    </row>
    <row r="522" s="13" customFormat="1">
      <c r="A522" s="13"/>
      <c r="B522" s="230"/>
      <c r="C522" s="231"/>
      <c r="D522" s="232" t="s">
        <v>153</v>
      </c>
      <c r="E522" s="233" t="s">
        <v>1</v>
      </c>
      <c r="F522" s="234" t="s">
        <v>1450</v>
      </c>
      <c r="G522" s="231"/>
      <c r="H522" s="233" t="s">
        <v>1</v>
      </c>
      <c r="I522" s="235"/>
      <c r="J522" s="231"/>
      <c r="K522" s="231"/>
      <c r="L522" s="236"/>
      <c r="M522" s="237"/>
      <c r="N522" s="238"/>
      <c r="O522" s="238"/>
      <c r="P522" s="238"/>
      <c r="Q522" s="238"/>
      <c r="R522" s="238"/>
      <c r="S522" s="238"/>
      <c r="T522" s="239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0" t="s">
        <v>153</v>
      </c>
      <c r="AU522" s="240" t="s">
        <v>151</v>
      </c>
      <c r="AV522" s="13" t="s">
        <v>83</v>
      </c>
      <c r="AW522" s="13" t="s">
        <v>31</v>
      </c>
      <c r="AX522" s="13" t="s">
        <v>75</v>
      </c>
      <c r="AY522" s="240" t="s">
        <v>142</v>
      </c>
    </row>
    <row r="523" s="14" customFormat="1">
      <c r="A523" s="14"/>
      <c r="B523" s="241"/>
      <c r="C523" s="242"/>
      <c r="D523" s="232" t="s">
        <v>153</v>
      </c>
      <c r="E523" s="243" t="s">
        <v>1</v>
      </c>
      <c r="F523" s="244" t="s">
        <v>1451</v>
      </c>
      <c r="G523" s="242"/>
      <c r="H523" s="245">
        <v>3</v>
      </c>
      <c r="I523" s="246"/>
      <c r="J523" s="242"/>
      <c r="K523" s="242"/>
      <c r="L523" s="247"/>
      <c r="M523" s="248"/>
      <c r="N523" s="249"/>
      <c r="O523" s="249"/>
      <c r="P523" s="249"/>
      <c r="Q523" s="249"/>
      <c r="R523" s="249"/>
      <c r="S523" s="249"/>
      <c r="T523" s="250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1" t="s">
        <v>153</v>
      </c>
      <c r="AU523" s="251" t="s">
        <v>151</v>
      </c>
      <c r="AV523" s="14" t="s">
        <v>151</v>
      </c>
      <c r="AW523" s="14" t="s">
        <v>31</v>
      </c>
      <c r="AX523" s="14" t="s">
        <v>75</v>
      </c>
      <c r="AY523" s="251" t="s">
        <v>142</v>
      </c>
    </row>
    <row r="524" s="13" customFormat="1">
      <c r="A524" s="13"/>
      <c r="B524" s="230"/>
      <c r="C524" s="231"/>
      <c r="D524" s="232" t="s">
        <v>153</v>
      </c>
      <c r="E524" s="233" t="s">
        <v>1</v>
      </c>
      <c r="F524" s="234" t="s">
        <v>1452</v>
      </c>
      <c r="G524" s="231"/>
      <c r="H524" s="233" t="s">
        <v>1</v>
      </c>
      <c r="I524" s="235"/>
      <c r="J524" s="231"/>
      <c r="K524" s="231"/>
      <c r="L524" s="236"/>
      <c r="M524" s="237"/>
      <c r="N524" s="238"/>
      <c r="O524" s="238"/>
      <c r="P524" s="238"/>
      <c r="Q524" s="238"/>
      <c r="R524" s="238"/>
      <c r="S524" s="238"/>
      <c r="T524" s="239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0" t="s">
        <v>153</v>
      </c>
      <c r="AU524" s="240" t="s">
        <v>151</v>
      </c>
      <c r="AV524" s="13" t="s">
        <v>83</v>
      </c>
      <c r="AW524" s="13" t="s">
        <v>31</v>
      </c>
      <c r="AX524" s="13" t="s">
        <v>75</v>
      </c>
      <c r="AY524" s="240" t="s">
        <v>142</v>
      </c>
    </row>
    <row r="525" s="14" customFormat="1">
      <c r="A525" s="14"/>
      <c r="B525" s="241"/>
      <c r="C525" s="242"/>
      <c r="D525" s="232" t="s">
        <v>153</v>
      </c>
      <c r="E525" s="243" t="s">
        <v>1</v>
      </c>
      <c r="F525" s="244" t="s">
        <v>1453</v>
      </c>
      <c r="G525" s="242"/>
      <c r="H525" s="245">
        <v>4</v>
      </c>
      <c r="I525" s="246"/>
      <c r="J525" s="242"/>
      <c r="K525" s="242"/>
      <c r="L525" s="247"/>
      <c r="M525" s="248"/>
      <c r="N525" s="249"/>
      <c r="O525" s="249"/>
      <c r="P525" s="249"/>
      <c r="Q525" s="249"/>
      <c r="R525" s="249"/>
      <c r="S525" s="249"/>
      <c r="T525" s="250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1" t="s">
        <v>153</v>
      </c>
      <c r="AU525" s="251" t="s">
        <v>151</v>
      </c>
      <c r="AV525" s="14" t="s">
        <v>151</v>
      </c>
      <c r="AW525" s="14" t="s">
        <v>31</v>
      </c>
      <c r="AX525" s="14" t="s">
        <v>75</v>
      </c>
      <c r="AY525" s="251" t="s">
        <v>142</v>
      </c>
    </row>
    <row r="526" s="15" customFormat="1">
      <c r="A526" s="15"/>
      <c r="B526" s="252"/>
      <c r="C526" s="253"/>
      <c r="D526" s="232" t="s">
        <v>153</v>
      </c>
      <c r="E526" s="254" t="s">
        <v>1</v>
      </c>
      <c r="F526" s="255" t="s">
        <v>166</v>
      </c>
      <c r="G526" s="253"/>
      <c r="H526" s="256">
        <v>261</v>
      </c>
      <c r="I526" s="257"/>
      <c r="J526" s="253"/>
      <c r="K526" s="253"/>
      <c r="L526" s="258"/>
      <c r="M526" s="259"/>
      <c r="N526" s="260"/>
      <c r="O526" s="260"/>
      <c r="P526" s="260"/>
      <c r="Q526" s="260"/>
      <c r="R526" s="260"/>
      <c r="S526" s="260"/>
      <c r="T526" s="261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62" t="s">
        <v>153</v>
      </c>
      <c r="AU526" s="262" t="s">
        <v>151</v>
      </c>
      <c r="AV526" s="15" t="s">
        <v>150</v>
      </c>
      <c r="AW526" s="15" t="s">
        <v>31</v>
      </c>
      <c r="AX526" s="15" t="s">
        <v>83</v>
      </c>
      <c r="AY526" s="262" t="s">
        <v>142</v>
      </c>
    </row>
    <row r="527" s="2" customFormat="1" ht="24.15" customHeight="1">
      <c r="A527" s="38"/>
      <c r="B527" s="39"/>
      <c r="C527" s="218" t="s">
        <v>558</v>
      </c>
      <c r="D527" s="218" t="s">
        <v>145</v>
      </c>
      <c r="E527" s="219" t="s">
        <v>246</v>
      </c>
      <c r="F527" s="220" t="s">
        <v>247</v>
      </c>
      <c r="G527" s="221" t="s">
        <v>148</v>
      </c>
      <c r="H527" s="222">
        <v>876</v>
      </c>
      <c r="I527" s="223"/>
      <c r="J527" s="222">
        <f>ROUND(I527*H527,2)</f>
        <v>0</v>
      </c>
      <c r="K527" s="220" t="s">
        <v>149</v>
      </c>
      <c r="L527" s="44"/>
      <c r="M527" s="224" t="s">
        <v>1</v>
      </c>
      <c r="N527" s="225" t="s">
        <v>41</v>
      </c>
      <c r="O527" s="91"/>
      <c r="P527" s="226">
        <f>O527*H527</f>
        <v>0</v>
      </c>
      <c r="Q527" s="226">
        <v>0.0033800000000000002</v>
      </c>
      <c r="R527" s="226">
        <f>Q527*H527</f>
        <v>2.96088</v>
      </c>
      <c r="S527" s="226">
        <v>0</v>
      </c>
      <c r="T527" s="227">
        <f>S527*H527</f>
        <v>0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228" t="s">
        <v>150</v>
      </c>
      <c r="AT527" s="228" t="s">
        <v>145</v>
      </c>
      <c r="AU527" s="228" t="s">
        <v>151</v>
      </c>
      <c r="AY527" s="17" t="s">
        <v>142</v>
      </c>
      <c r="BE527" s="229">
        <f>IF(N527="základní",J527,0)</f>
        <v>0</v>
      </c>
      <c r="BF527" s="229">
        <f>IF(N527="snížená",J527,0)</f>
        <v>0</v>
      </c>
      <c r="BG527" s="229">
        <f>IF(N527="zákl. přenesená",J527,0)</f>
        <v>0</v>
      </c>
      <c r="BH527" s="229">
        <f>IF(N527="sníž. přenesená",J527,0)</f>
        <v>0</v>
      </c>
      <c r="BI527" s="229">
        <f>IF(N527="nulová",J527,0)</f>
        <v>0</v>
      </c>
      <c r="BJ527" s="17" t="s">
        <v>151</v>
      </c>
      <c r="BK527" s="229">
        <f>ROUND(I527*H527,2)</f>
        <v>0</v>
      </c>
      <c r="BL527" s="17" t="s">
        <v>150</v>
      </c>
      <c r="BM527" s="228" t="s">
        <v>1570</v>
      </c>
    </row>
    <row r="528" s="13" customFormat="1">
      <c r="A528" s="13"/>
      <c r="B528" s="230"/>
      <c r="C528" s="231"/>
      <c r="D528" s="232" t="s">
        <v>153</v>
      </c>
      <c r="E528" s="233" t="s">
        <v>1</v>
      </c>
      <c r="F528" s="234" t="s">
        <v>1373</v>
      </c>
      <c r="G528" s="231"/>
      <c r="H528" s="233" t="s">
        <v>1</v>
      </c>
      <c r="I528" s="235"/>
      <c r="J528" s="231"/>
      <c r="K528" s="231"/>
      <c r="L528" s="236"/>
      <c r="M528" s="237"/>
      <c r="N528" s="238"/>
      <c r="O528" s="238"/>
      <c r="P528" s="238"/>
      <c r="Q528" s="238"/>
      <c r="R528" s="238"/>
      <c r="S528" s="238"/>
      <c r="T528" s="239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0" t="s">
        <v>153</v>
      </c>
      <c r="AU528" s="240" t="s">
        <v>151</v>
      </c>
      <c r="AV528" s="13" t="s">
        <v>83</v>
      </c>
      <c r="AW528" s="13" t="s">
        <v>31</v>
      </c>
      <c r="AX528" s="13" t="s">
        <v>75</v>
      </c>
      <c r="AY528" s="240" t="s">
        <v>142</v>
      </c>
    </row>
    <row r="529" s="13" customFormat="1">
      <c r="A529" s="13"/>
      <c r="B529" s="230"/>
      <c r="C529" s="231"/>
      <c r="D529" s="232" t="s">
        <v>153</v>
      </c>
      <c r="E529" s="233" t="s">
        <v>1</v>
      </c>
      <c r="F529" s="234" t="s">
        <v>1440</v>
      </c>
      <c r="G529" s="231"/>
      <c r="H529" s="233" t="s">
        <v>1</v>
      </c>
      <c r="I529" s="235"/>
      <c r="J529" s="231"/>
      <c r="K529" s="231"/>
      <c r="L529" s="236"/>
      <c r="M529" s="237"/>
      <c r="N529" s="238"/>
      <c r="O529" s="238"/>
      <c r="P529" s="238"/>
      <c r="Q529" s="238"/>
      <c r="R529" s="238"/>
      <c r="S529" s="238"/>
      <c r="T529" s="239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0" t="s">
        <v>153</v>
      </c>
      <c r="AU529" s="240" t="s">
        <v>151</v>
      </c>
      <c r="AV529" s="13" t="s">
        <v>83</v>
      </c>
      <c r="AW529" s="13" t="s">
        <v>31</v>
      </c>
      <c r="AX529" s="13" t="s">
        <v>75</v>
      </c>
      <c r="AY529" s="240" t="s">
        <v>142</v>
      </c>
    </row>
    <row r="530" s="14" customFormat="1">
      <c r="A530" s="14"/>
      <c r="B530" s="241"/>
      <c r="C530" s="242"/>
      <c r="D530" s="232" t="s">
        <v>153</v>
      </c>
      <c r="E530" s="243" t="s">
        <v>1</v>
      </c>
      <c r="F530" s="244" t="s">
        <v>1441</v>
      </c>
      <c r="G530" s="242"/>
      <c r="H530" s="245">
        <v>643</v>
      </c>
      <c r="I530" s="246"/>
      <c r="J530" s="242"/>
      <c r="K530" s="242"/>
      <c r="L530" s="247"/>
      <c r="M530" s="248"/>
      <c r="N530" s="249"/>
      <c r="O530" s="249"/>
      <c r="P530" s="249"/>
      <c r="Q530" s="249"/>
      <c r="R530" s="249"/>
      <c r="S530" s="249"/>
      <c r="T530" s="250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1" t="s">
        <v>153</v>
      </c>
      <c r="AU530" s="251" t="s">
        <v>151</v>
      </c>
      <c r="AV530" s="14" t="s">
        <v>151</v>
      </c>
      <c r="AW530" s="14" t="s">
        <v>31</v>
      </c>
      <c r="AX530" s="14" t="s">
        <v>75</v>
      </c>
      <c r="AY530" s="251" t="s">
        <v>142</v>
      </c>
    </row>
    <row r="531" s="13" customFormat="1">
      <c r="A531" s="13"/>
      <c r="B531" s="230"/>
      <c r="C531" s="231"/>
      <c r="D531" s="232" t="s">
        <v>153</v>
      </c>
      <c r="E531" s="233" t="s">
        <v>1</v>
      </c>
      <c r="F531" s="234" t="s">
        <v>1444</v>
      </c>
      <c r="G531" s="231"/>
      <c r="H531" s="233" t="s">
        <v>1</v>
      </c>
      <c r="I531" s="235"/>
      <c r="J531" s="231"/>
      <c r="K531" s="231"/>
      <c r="L531" s="236"/>
      <c r="M531" s="237"/>
      <c r="N531" s="238"/>
      <c r="O531" s="238"/>
      <c r="P531" s="238"/>
      <c r="Q531" s="238"/>
      <c r="R531" s="238"/>
      <c r="S531" s="238"/>
      <c r="T531" s="239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0" t="s">
        <v>153</v>
      </c>
      <c r="AU531" s="240" t="s">
        <v>151</v>
      </c>
      <c r="AV531" s="13" t="s">
        <v>83</v>
      </c>
      <c r="AW531" s="13" t="s">
        <v>31</v>
      </c>
      <c r="AX531" s="13" t="s">
        <v>75</v>
      </c>
      <c r="AY531" s="240" t="s">
        <v>142</v>
      </c>
    </row>
    <row r="532" s="14" customFormat="1">
      <c r="A532" s="14"/>
      <c r="B532" s="241"/>
      <c r="C532" s="242"/>
      <c r="D532" s="232" t="s">
        <v>153</v>
      </c>
      <c r="E532" s="243" t="s">
        <v>1</v>
      </c>
      <c r="F532" s="244" t="s">
        <v>1571</v>
      </c>
      <c r="G532" s="242"/>
      <c r="H532" s="245">
        <v>147</v>
      </c>
      <c r="I532" s="246"/>
      <c r="J532" s="242"/>
      <c r="K532" s="242"/>
      <c r="L532" s="247"/>
      <c r="M532" s="248"/>
      <c r="N532" s="249"/>
      <c r="O532" s="249"/>
      <c r="P532" s="249"/>
      <c r="Q532" s="249"/>
      <c r="R532" s="249"/>
      <c r="S532" s="249"/>
      <c r="T532" s="250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1" t="s">
        <v>153</v>
      </c>
      <c r="AU532" s="251" t="s">
        <v>151</v>
      </c>
      <c r="AV532" s="14" t="s">
        <v>151</v>
      </c>
      <c r="AW532" s="14" t="s">
        <v>31</v>
      </c>
      <c r="AX532" s="14" t="s">
        <v>75</v>
      </c>
      <c r="AY532" s="251" t="s">
        <v>142</v>
      </c>
    </row>
    <row r="533" s="13" customFormat="1">
      <c r="A533" s="13"/>
      <c r="B533" s="230"/>
      <c r="C533" s="231"/>
      <c r="D533" s="232" t="s">
        <v>153</v>
      </c>
      <c r="E533" s="233" t="s">
        <v>1</v>
      </c>
      <c r="F533" s="234" t="s">
        <v>1448</v>
      </c>
      <c r="G533" s="231"/>
      <c r="H533" s="233" t="s">
        <v>1</v>
      </c>
      <c r="I533" s="235"/>
      <c r="J533" s="231"/>
      <c r="K533" s="231"/>
      <c r="L533" s="236"/>
      <c r="M533" s="237"/>
      <c r="N533" s="238"/>
      <c r="O533" s="238"/>
      <c r="P533" s="238"/>
      <c r="Q533" s="238"/>
      <c r="R533" s="238"/>
      <c r="S533" s="238"/>
      <c r="T533" s="239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0" t="s">
        <v>153</v>
      </c>
      <c r="AU533" s="240" t="s">
        <v>151</v>
      </c>
      <c r="AV533" s="13" t="s">
        <v>83</v>
      </c>
      <c r="AW533" s="13" t="s">
        <v>31</v>
      </c>
      <c r="AX533" s="13" t="s">
        <v>75</v>
      </c>
      <c r="AY533" s="240" t="s">
        <v>142</v>
      </c>
    </row>
    <row r="534" s="14" customFormat="1">
      <c r="A534" s="14"/>
      <c r="B534" s="241"/>
      <c r="C534" s="242"/>
      <c r="D534" s="232" t="s">
        <v>153</v>
      </c>
      <c r="E534" s="243" t="s">
        <v>1</v>
      </c>
      <c r="F534" s="244" t="s">
        <v>1449</v>
      </c>
      <c r="G534" s="242"/>
      <c r="H534" s="245">
        <v>56</v>
      </c>
      <c r="I534" s="246"/>
      <c r="J534" s="242"/>
      <c r="K534" s="242"/>
      <c r="L534" s="247"/>
      <c r="M534" s="248"/>
      <c r="N534" s="249"/>
      <c r="O534" s="249"/>
      <c r="P534" s="249"/>
      <c r="Q534" s="249"/>
      <c r="R534" s="249"/>
      <c r="S534" s="249"/>
      <c r="T534" s="250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1" t="s">
        <v>153</v>
      </c>
      <c r="AU534" s="251" t="s">
        <v>151</v>
      </c>
      <c r="AV534" s="14" t="s">
        <v>151</v>
      </c>
      <c r="AW534" s="14" t="s">
        <v>31</v>
      </c>
      <c r="AX534" s="14" t="s">
        <v>75</v>
      </c>
      <c r="AY534" s="251" t="s">
        <v>142</v>
      </c>
    </row>
    <row r="535" s="13" customFormat="1">
      <c r="A535" s="13"/>
      <c r="B535" s="230"/>
      <c r="C535" s="231"/>
      <c r="D535" s="232" t="s">
        <v>153</v>
      </c>
      <c r="E535" s="233" t="s">
        <v>1</v>
      </c>
      <c r="F535" s="234" t="s">
        <v>1572</v>
      </c>
      <c r="G535" s="231"/>
      <c r="H535" s="233" t="s">
        <v>1</v>
      </c>
      <c r="I535" s="235"/>
      <c r="J535" s="231"/>
      <c r="K535" s="231"/>
      <c r="L535" s="236"/>
      <c r="M535" s="237"/>
      <c r="N535" s="238"/>
      <c r="O535" s="238"/>
      <c r="P535" s="238"/>
      <c r="Q535" s="238"/>
      <c r="R535" s="238"/>
      <c r="S535" s="238"/>
      <c r="T535" s="239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0" t="s">
        <v>153</v>
      </c>
      <c r="AU535" s="240" t="s">
        <v>151</v>
      </c>
      <c r="AV535" s="13" t="s">
        <v>83</v>
      </c>
      <c r="AW535" s="13" t="s">
        <v>31</v>
      </c>
      <c r="AX535" s="13" t="s">
        <v>75</v>
      </c>
      <c r="AY535" s="240" t="s">
        <v>142</v>
      </c>
    </row>
    <row r="536" s="14" customFormat="1">
      <c r="A536" s="14"/>
      <c r="B536" s="241"/>
      <c r="C536" s="242"/>
      <c r="D536" s="232" t="s">
        <v>153</v>
      </c>
      <c r="E536" s="243" t="s">
        <v>1</v>
      </c>
      <c r="F536" s="244" t="s">
        <v>332</v>
      </c>
      <c r="G536" s="242"/>
      <c r="H536" s="245">
        <v>30</v>
      </c>
      <c r="I536" s="246"/>
      <c r="J536" s="242"/>
      <c r="K536" s="242"/>
      <c r="L536" s="247"/>
      <c r="M536" s="248"/>
      <c r="N536" s="249"/>
      <c r="O536" s="249"/>
      <c r="P536" s="249"/>
      <c r="Q536" s="249"/>
      <c r="R536" s="249"/>
      <c r="S536" s="249"/>
      <c r="T536" s="250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1" t="s">
        <v>153</v>
      </c>
      <c r="AU536" s="251" t="s">
        <v>151</v>
      </c>
      <c r="AV536" s="14" t="s">
        <v>151</v>
      </c>
      <c r="AW536" s="14" t="s">
        <v>31</v>
      </c>
      <c r="AX536" s="14" t="s">
        <v>75</v>
      </c>
      <c r="AY536" s="251" t="s">
        <v>142</v>
      </c>
    </row>
    <row r="537" s="15" customFormat="1">
      <c r="A537" s="15"/>
      <c r="B537" s="252"/>
      <c r="C537" s="253"/>
      <c r="D537" s="232" t="s">
        <v>153</v>
      </c>
      <c r="E537" s="254" t="s">
        <v>1</v>
      </c>
      <c r="F537" s="255" t="s">
        <v>166</v>
      </c>
      <c r="G537" s="253"/>
      <c r="H537" s="256">
        <v>876</v>
      </c>
      <c r="I537" s="257"/>
      <c r="J537" s="253"/>
      <c r="K537" s="253"/>
      <c r="L537" s="258"/>
      <c r="M537" s="259"/>
      <c r="N537" s="260"/>
      <c r="O537" s="260"/>
      <c r="P537" s="260"/>
      <c r="Q537" s="260"/>
      <c r="R537" s="260"/>
      <c r="S537" s="260"/>
      <c r="T537" s="261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62" t="s">
        <v>153</v>
      </c>
      <c r="AU537" s="262" t="s">
        <v>151</v>
      </c>
      <c r="AV537" s="15" t="s">
        <v>150</v>
      </c>
      <c r="AW537" s="15" t="s">
        <v>31</v>
      </c>
      <c r="AX537" s="15" t="s">
        <v>83</v>
      </c>
      <c r="AY537" s="262" t="s">
        <v>142</v>
      </c>
    </row>
    <row r="538" s="2" customFormat="1" ht="24.15" customHeight="1">
      <c r="A538" s="38"/>
      <c r="B538" s="39"/>
      <c r="C538" s="218" t="s">
        <v>563</v>
      </c>
      <c r="D538" s="218" t="s">
        <v>145</v>
      </c>
      <c r="E538" s="219" t="s">
        <v>1573</v>
      </c>
      <c r="F538" s="220" t="s">
        <v>1574</v>
      </c>
      <c r="G538" s="221" t="s">
        <v>148</v>
      </c>
      <c r="H538" s="222">
        <v>252</v>
      </c>
      <c r="I538" s="223"/>
      <c r="J538" s="222">
        <f>ROUND(I538*H538,2)</f>
        <v>0</v>
      </c>
      <c r="K538" s="220" t="s">
        <v>1</v>
      </c>
      <c r="L538" s="44"/>
      <c r="M538" s="224" t="s">
        <v>1</v>
      </c>
      <c r="N538" s="225" t="s">
        <v>41</v>
      </c>
      <c r="O538" s="91"/>
      <c r="P538" s="226">
        <f>O538*H538</f>
        <v>0</v>
      </c>
      <c r="Q538" s="226">
        <v>0.0028500000000000001</v>
      </c>
      <c r="R538" s="226">
        <f>Q538*H538</f>
        <v>0.71820000000000006</v>
      </c>
      <c r="S538" s="226">
        <v>0</v>
      </c>
      <c r="T538" s="227">
        <f>S538*H538</f>
        <v>0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228" t="s">
        <v>150</v>
      </c>
      <c r="AT538" s="228" t="s">
        <v>145</v>
      </c>
      <c r="AU538" s="228" t="s">
        <v>151</v>
      </c>
      <c r="AY538" s="17" t="s">
        <v>142</v>
      </c>
      <c r="BE538" s="229">
        <f>IF(N538="základní",J538,0)</f>
        <v>0</v>
      </c>
      <c r="BF538" s="229">
        <f>IF(N538="snížená",J538,0)</f>
        <v>0</v>
      </c>
      <c r="BG538" s="229">
        <f>IF(N538="zákl. přenesená",J538,0)</f>
        <v>0</v>
      </c>
      <c r="BH538" s="229">
        <f>IF(N538="sníž. přenesená",J538,0)</f>
        <v>0</v>
      </c>
      <c r="BI538" s="229">
        <f>IF(N538="nulová",J538,0)</f>
        <v>0</v>
      </c>
      <c r="BJ538" s="17" t="s">
        <v>151</v>
      </c>
      <c r="BK538" s="229">
        <f>ROUND(I538*H538,2)</f>
        <v>0</v>
      </c>
      <c r="BL538" s="17" t="s">
        <v>150</v>
      </c>
      <c r="BM538" s="228" t="s">
        <v>1575</v>
      </c>
    </row>
    <row r="539" s="2" customFormat="1">
      <c r="A539" s="38"/>
      <c r="B539" s="39"/>
      <c r="C539" s="40"/>
      <c r="D539" s="232" t="s">
        <v>200</v>
      </c>
      <c r="E539" s="40"/>
      <c r="F539" s="263" t="s">
        <v>1576</v>
      </c>
      <c r="G539" s="40"/>
      <c r="H539" s="40"/>
      <c r="I539" s="264"/>
      <c r="J539" s="40"/>
      <c r="K539" s="40"/>
      <c r="L539" s="44"/>
      <c r="M539" s="265"/>
      <c r="N539" s="266"/>
      <c r="O539" s="91"/>
      <c r="P539" s="91"/>
      <c r="Q539" s="91"/>
      <c r="R539" s="91"/>
      <c r="S539" s="91"/>
      <c r="T539" s="92"/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T539" s="17" t="s">
        <v>200</v>
      </c>
      <c r="AU539" s="17" t="s">
        <v>151</v>
      </c>
    </row>
    <row r="540" s="13" customFormat="1">
      <c r="A540" s="13"/>
      <c r="B540" s="230"/>
      <c r="C540" s="231"/>
      <c r="D540" s="232" t="s">
        <v>153</v>
      </c>
      <c r="E540" s="233" t="s">
        <v>1</v>
      </c>
      <c r="F540" s="234" t="s">
        <v>1373</v>
      </c>
      <c r="G540" s="231"/>
      <c r="H540" s="233" t="s">
        <v>1</v>
      </c>
      <c r="I540" s="235"/>
      <c r="J540" s="231"/>
      <c r="K540" s="231"/>
      <c r="L540" s="236"/>
      <c r="M540" s="237"/>
      <c r="N540" s="238"/>
      <c r="O540" s="238"/>
      <c r="P540" s="238"/>
      <c r="Q540" s="238"/>
      <c r="R540" s="238"/>
      <c r="S540" s="238"/>
      <c r="T540" s="239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0" t="s">
        <v>153</v>
      </c>
      <c r="AU540" s="240" t="s">
        <v>151</v>
      </c>
      <c r="AV540" s="13" t="s">
        <v>83</v>
      </c>
      <c r="AW540" s="13" t="s">
        <v>31</v>
      </c>
      <c r="AX540" s="13" t="s">
        <v>75</v>
      </c>
      <c r="AY540" s="240" t="s">
        <v>142</v>
      </c>
    </row>
    <row r="541" s="13" customFormat="1">
      <c r="A541" s="13"/>
      <c r="B541" s="230"/>
      <c r="C541" s="231"/>
      <c r="D541" s="232" t="s">
        <v>153</v>
      </c>
      <c r="E541" s="233" t="s">
        <v>1</v>
      </c>
      <c r="F541" s="234" t="s">
        <v>1454</v>
      </c>
      <c r="G541" s="231"/>
      <c r="H541" s="233" t="s">
        <v>1</v>
      </c>
      <c r="I541" s="235"/>
      <c r="J541" s="231"/>
      <c r="K541" s="231"/>
      <c r="L541" s="236"/>
      <c r="M541" s="237"/>
      <c r="N541" s="238"/>
      <c r="O541" s="238"/>
      <c r="P541" s="238"/>
      <c r="Q541" s="238"/>
      <c r="R541" s="238"/>
      <c r="S541" s="238"/>
      <c r="T541" s="239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0" t="s">
        <v>153</v>
      </c>
      <c r="AU541" s="240" t="s">
        <v>151</v>
      </c>
      <c r="AV541" s="13" t="s">
        <v>83</v>
      </c>
      <c r="AW541" s="13" t="s">
        <v>31</v>
      </c>
      <c r="AX541" s="13" t="s">
        <v>75</v>
      </c>
      <c r="AY541" s="240" t="s">
        <v>142</v>
      </c>
    </row>
    <row r="542" s="14" customFormat="1">
      <c r="A542" s="14"/>
      <c r="B542" s="241"/>
      <c r="C542" s="242"/>
      <c r="D542" s="232" t="s">
        <v>153</v>
      </c>
      <c r="E542" s="243" t="s">
        <v>1</v>
      </c>
      <c r="F542" s="244" t="s">
        <v>1455</v>
      </c>
      <c r="G542" s="242"/>
      <c r="H542" s="245">
        <v>146</v>
      </c>
      <c r="I542" s="246"/>
      <c r="J542" s="242"/>
      <c r="K542" s="242"/>
      <c r="L542" s="247"/>
      <c r="M542" s="248"/>
      <c r="N542" s="249"/>
      <c r="O542" s="249"/>
      <c r="P542" s="249"/>
      <c r="Q542" s="249"/>
      <c r="R542" s="249"/>
      <c r="S542" s="249"/>
      <c r="T542" s="250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1" t="s">
        <v>153</v>
      </c>
      <c r="AU542" s="251" t="s">
        <v>151</v>
      </c>
      <c r="AV542" s="14" t="s">
        <v>151</v>
      </c>
      <c r="AW542" s="14" t="s">
        <v>31</v>
      </c>
      <c r="AX542" s="14" t="s">
        <v>75</v>
      </c>
      <c r="AY542" s="251" t="s">
        <v>142</v>
      </c>
    </row>
    <row r="543" s="13" customFormat="1">
      <c r="A543" s="13"/>
      <c r="B543" s="230"/>
      <c r="C543" s="231"/>
      <c r="D543" s="232" t="s">
        <v>153</v>
      </c>
      <c r="E543" s="233" t="s">
        <v>1</v>
      </c>
      <c r="F543" s="234" t="s">
        <v>1456</v>
      </c>
      <c r="G543" s="231"/>
      <c r="H543" s="233" t="s">
        <v>1</v>
      </c>
      <c r="I543" s="235"/>
      <c r="J543" s="231"/>
      <c r="K543" s="231"/>
      <c r="L543" s="236"/>
      <c r="M543" s="237"/>
      <c r="N543" s="238"/>
      <c r="O543" s="238"/>
      <c r="P543" s="238"/>
      <c r="Q543" s="238"/>
      <c r="R543" s="238"/>
      <c r="S543" s="238"/>
      <c r="T543" s="239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0" t="s">
        <v>153</v>
      </c>
      <c r="AU543" s="240" t="s">
        <v>151</v>
      </c>
      <c r="AV543" s="13" t="s">
        <v>83</v>
      </c>
      <c r="AW543" s="13" t="s">
        <v>31</v>
      </c>
      <c r="AX543" s="13" t="s">
        <v>75</v>
      </c>
      <c r="AY543" s="240" t="s">
        <v>142</v>
      </c>
    </row>
    <row r="544" s="14" customFormat="1">
      <c r="A544" s="14"/>
      <c r="B544" s="241"/>
      <c r="C544" s="242"/>
      <c r="D544" s="232" t="s">
        <v>153</v>
      </c>
      <c r="E544" s="243" t="s">
        <v>1</v>
      </c>
      <c r="F544" s="244" t="s">
        <v>1577</v>
      </c>
      <c r="G544" s="242"/>
      <c r="H544" s="245">
        <v>106</v>
      </c>
      <c r="I544" s="246"/>
      <c r="J544" s="242"/>
      <c r="K544" s="242"/>
      <c r="L544" s="247"/>
      <c r="M544" s="248"/>
      <c r="N544" s="249"/>
      <c r="O544" s="249"/>
      <c r="P544" s="249"/>
      <c r="Q544" s="249"/>
      <c r="R544" s="249"/>
      <c r="S544" s="249"/>
      <c r="T544" s="250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1" t="s">
        <v>153</v>
      </c>
      <c r="AU544" s="251" t="s">
        <v>151</v>
      </c>
      <c r="AV544" s="14" t="s">
        <v>151</v>
      </c>
      <c r="AW544" s="14" t="s">
        <v>31</v>
      </c>
      <c r="AX544" s="14" t="s">
        <v>75</v>
      </c>
      <c r="AY544" s="251" t="s">
        <v>142</v>
      </c>
    </row>
    <row r="545" s="15" customFormat="1">
      <c r="A545" s="15"/>
      <c r="B545" s="252"/>
      <c r="C545" s="253"/>
      <c r="D545" s="232" t="s">
        <v>153</v>
      </c>
      <c r="E545" s="254" t="s">
        <v>1</v>
      </c>
      <c r="F545" s="255" t="s">
        <v>166</v>
      </c>
      <c r="G545" s="253"/>
      <c r="H545" s="256">
        <v>252</v>
      </c>
      <c r="I545" s="257"/>
      <c r="J545" s="253"/>
      <c r="K545" s="253"/>
      <c r="L545" s="258"/>
      <c r="M545" s="259"/>
      <c r="N545" s="260"/>
      <c r="O545" s="260"/>
      <c r="P545" s="260"/>
      <c r="Q545" s="260"/>
      <c r="R545" s="260"/>
      <c r="S545" s="260"/>
      <c r="T545" s="261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62" t="s">
        <v>153</v>
      </c>
      <c r="AU545" s="262" t="s">
        <v>151</v>
      </c>
      <c r="AV545" s="15" t="s">
        <v>150</v>
      </c>
      <c r="AW545" s="15" t="s">
        <v>31</v>
      </c>
      <c r="AX545" s="15" t="s">
        <v>83</v>
      </c>
      <c r="AY545" s="262" t="s">
        <v>142</v>
      </c>
    </row>
    <row r="546" s="2" customFormat="1" ht="24.15" customHeight="1">
      <c r="A546" s="38"/>
      <c r="B546" s="39"/>
      <c r="C546" s="218" t="s">
        <v>569</v>
      </c>
      <c r="D546" s="218" t="s">
        <v>145</v>
      </c>
      <c r="E546" s="219" t="s">
        <v>1578</v>
      </c>
      <c r="F546" s="220" t="s">
        <v>1579</v>
      </c>
      <c r="G546" s="221" t="s">
        <v>148</v>
      </c>
      <c r="H546" s="222">
        <v>16</v>
      </c>
      <c r="I546" s="223"/>
      <c r="J546" s="222">
        <f>ROUND(I546*H546,2)</f>
        <v>0</v>
      </c>
      <c r="K546" s="220" t="s">
        <v>149</v>
      </c>
      <c r="L546" s="44"/>
      <c r="M546" s="224" t="s">
        <v>1</v>
      </c>
      <c r="N546" s="225" t="s">
        <v>41</v>
      </c>
      <c r="O546" s="91"/>
      <c r="P546" s="226">
        <f>O546*H546</f>
        <v>0</v>
      </c>
      <c r="Q546" s="226">
        <v>0.00020000000000000001</v>
      </c>
      <c r="R546" s="226">
        <f>Q546*H546</f>
        <v>0.0032000000000000002</v>
      </c>
      <c r="S546" s="226">
        <v>0</v>
      </c>
      <c r="T546" s="227">
        <f>S546*H546</f>
        <v>0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228" t="s">
        <v>150</v>
      </c>
      <c r="AT546" s="228" t="s">
        <v>145</v>
      </c>
      <c r="AU546" s="228" t="s">
        <v>151</v>
      </c>
      <c r="AY546" s="17" t="s">
        <v>142</v>
      </c>
      <c r="BE546" s="229">
        <f>IF(N546="základní",J546,0)</f>
        <v>0</v>
      </c>
      <c r="BF546" s="229">
        <f>IF(N546="snížená",J546,0)</f>
        <v>0</v>
      </c>
      <c r="BG546" s="229">
        <f>IF(N546="zákl. přenesená",J546,0)</f>
        <v>0</v>
      </c>
      <c r="BH546" s="229">
        <f>IF(N546="sníž. přenesená",J546,0)</f>
        <v>0</v>
      </c>
      <c r="BI546" s="229">
        <f>IF(N546="nulová",J546,0)</f>
        <v>0</v>
      </c>
      <c r="BJ546" s="17" t="s">
        <v>151</v>
      </c>
      <c r="BK546" s="229">
        <f>ROUND(I546*H546,2)</f>
        <v>0</v>
      </c>
      <c r="BL546" s="17" t="s">
        <v>150</v>
      </c>
      <c r="BM546" s="228" t="s">
        <v>1580</v>
      </c>
    </row>
    <row r="547" s="2" customFormat="1" ht="24.15" customHeight="1">
      <c r="A547" s="38"/>
      <c r="B547" s="39"/>
      <c r="C547" s="218" t="s">
        <v>584</v>
      </c>
      <c r="D547" s="218" t="s">
        <v>145</v>
      </c>
      <c r="E547" s="219" t="s">
        <v>242</v>
      </c>
      <c r="F547" s="220" t="s">
        <v>243</v>
      </c>
      <c r="G547" s="221" t="s">
        <v>148</v>
      </c>
      <c r="H547" s="222">
        <v>960</v>
      </c>
      <c r="I547" s="223"/>
      <c r="J547" s="222">
        <f>ROUND(I547*H547,2)</f>
        <v>0</v>
      </c>
      <c r="K547" s="220" t="s">
        <v>149</v>
      </c>
      <c r="L547" s="44"/>
      <c r="M547" s="224" t="s">
        <v>1</v>
      </c>
      <c r="N547" s="225" t="s">
        <v>41</v>
      </c>
      <c r="O547" s="91"/>
      <c r="P547" s="226">
        <f>O547*H547</f>
        <v>0</v>
      </c>
      <c r="Q547" s="226">
        <v>0.00020000000000000001</v>
      </c>
      <c r="R547" s="226">
        <f>Q547*H547</f>
        <v>0.192</v>
      </c>
      <c r="S547" s="226">
        <v>0</v>
      </c>
      <c r="T547" s="227">
        <f>S547*H547</f>
        <v>0</v>
      </c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R547" s="228" t="s">
        <v>150</v>
      </c>
      <c r="AT547" s="228" t="s">
        <v>145</v>
      </c>
      <c r="AU547" s="228" t="s">
        <v>151</v>
      </c>
      <c r="AY547" s="17" t="s">
        <v>142</v>
      </c>
      <c r="BE547" s="229">
        <f>IF(N547="základní",J547,0)</f>
        <v>0</v>
      </c>
      <c r="BF547" s="229">
        <f>IF(N547="snížená",J547,0)</f>
        <v>0</v>
      </c>
      <c r="BG547" s="229">
        <f>IF(N547="zákl. přenesená",J547,0)</f>
        <v>0</v>
      </c>
      <c r="BH547" s="229">
        <f>IF(N547="sníž. přenesená",J547,0)</f>
        <v>0</v>
      </c>
      <c r="BI547" s="229">
        <f>IF(N547="nulová",J547,0)</f>
        <v>0</v>
      </c>
      <c r="BJ547" s="17" t="s">
        <v>151</v>
      </c>
      <c r="BK547" s="229">
        <f>ROUND(I547*H547,2)</f>
        <v>0</v>
      </c>
      <c r="BL547" s="17" t="s">
        <v>150</v>
      </c>
      <c r="BM547" s="228" t="s">
        <v>1581</v>
      </c>
    </row>
    <row r="548" s="13" customFormat="1">
      <c r="A548" s="13"/>
      <c r="B548" s="230"/>
      <c r="C548" s="231"/>
      <c r="D548" s="232" t="s">
        <v>153</v>
      </c>
      <c r="E548" s="233" t="s">
        <v>1</v>
      </c>
      <c r="F548" s="234" t="s">
        <v>1582</v>
      </c>
      <c r="G548" s="231"/>
      <c r="H548" s="233" t="s">
        <v>1</v>
      </c>
      <c r="I548" s="235"/>
      <c r="J548" s="231"/>
      <c r="K548" s="231"/>
      <c r="L548" s="236"/>
      <c r="M548" s="237"/>
      <c r="N548" s="238"/>
      <c r="O548" s="238"/>
      <c r="P548" s="238"/>
      <c r="Q548" s="238"/>
      <c r="R548" s="238"/>
      <c r="S548" s="238"/>
      <c r="T548" s="239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0" t="s">
        <v>153</v>
      </c>
      <c r="AU548" s="240" t="s">
        <v>151</v>
      </c>
      <c r="AV548" s="13" t="s">
        <v>83</v>
      </c>
      <c r="AW548" s="13" t="s">
        <v>31</v>
      </c>
      <c r="AX548" s="13" t="s">
        <v>75</v>
      </c>
      <c r="AY548" s="240" t="s">
        <v>142</v>
      </c>
    </row>
    <row r="549" s="14" customFormat="1">
      <c r="A549" s="14"/>
      <c r="B549" s="241"/>
      <c r="C549" s="242"/>
      <c r="D549" s="232" t="s">
        <v>153</v>
      </c>
      <c r="E549" s="243" t="s">
        <v>1</v>
      </c>
      <c r="F549" s="244" t="s">
        <v>1583</v>
      </c>
      <c r="G549" s="242"/>
      <c r="H549" s="245">
        <v>960</v>
      </c>
      <c r="I549" s="246"/>
      <c r="J549" s="242"/>
      <c r="K549" s="242"/>
      <c r="L549" s="247"/>
      <c r="M549" s="248"/>
      <c r="N549" s="249"/>
      <c r="O549" s="249"/>
      <c r="P549" s="249"/>
      <c r="Q549" s="249"/>
      <c r="R549" s="249"/>
      <c r="S549" s="249"/>
      <c r="T549" s="250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1" t="s">
        <v>153</v>
      </c>
      <c r="AU549" s="251" t="s">
        <v>151</v>
      </c>
      <c r="AV549" s="14" t="s">
        <v>151</v>
      </c>
      <c r="AW549" s="14" t="s">
        <v>31</v>
      </c>
      <c r="AX549" s="14" t="s">
        <v>83</v>
      </c>
      <c r="AY549" s="251" t="s">
        <v>142</v>
      </c>
    </row>
    <row r="550" s="2" customFormat="1" ht="24.15" customHeight="1">
      <c r="A550" s="38"/>
      <c r="B550" s="39"/>
      <c r="C550" s="218" t="s">
        <v>594</v>
      </c>
      <c r="D550" s="218" t="s">
        <v>145</v>
      </c>
      <c r="E550" s="219" t="s">
        <v>1584</v>
      </c>
      <c r="F550" s="220" t="s">
        <v>1585</v>
      </c>
      <c r="G550" s="221" t="s">
        <v>148</v>
      </c>
      <c r="H550" s="222">
        <v>62</v>
      </c>
      <c r="I550" s="223"/>
      <c r="J550" s="222">
        <f>ROUND(I550*H550,2)</f>
        <v>0</v>
      </c>
      <c r="K550" s="220" t="s">
        <v>1</v>
      </c>
      <c r="L550" s="44"/>
      <c r="M550" s="224" t="s">
        <v>1</v>
      </c>
      <c r="N550" s="225" t="s">
        <v>41</v>
      </c>
      <c r="O550" s="91"/>
      <c r="P550" s="226">
        <f>O550*H550</f>
        <v>0</v>
      </c>
      <c r="Q550" s="226">
        <v>0.09153</v>
      </c>
      <c r="R550" s="226">
        <f>Q550*H550</f>
        <v>5.6748599999999998</v>
      </c>
      <c r="S550" s="226">
        <v>0</v>
      </c>
      <c r="T550" s="227">
        <f>S550*H550</f>
        <v>0</v>
      </c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R550" s="228" t="s">
        <v>150</v>
      </c>
      <c r="AT550" s="228" t="s">
        <v>145</v>
      </c>
      <c r="AU550" s="228" t="s">
        <v>151</v>
      </c>
      <c r="AY550" s="17" t="s">
        <v>142</v>
      </c>
      <c r="BE550" s="229">
        <f>IF(N550="základní",J550,0)</f>
        <v>0</v>
      </c>
      <c r="BF550" s="229">
        <f>IF(N550="snížená",J550,0)</f>
        <v>0</v>
      </c>
      <c r="BG550" s="229">
        <f>IF(N550="zákl. přenesená",J550,0)</f>
        <v>0</v>
      </c>
      <c r="BH550" s="229">
        <f>IF(N550="sníž. přenesená",J550,0)</f>
        <v>0</v>
      </c>
      <c r="BI550" s="229">
        <f>IF(N550="nulová",J550,0)</f>
        <v>0</v>
      </c>
      <c r="BJ550" s="17" t="s">
        <v>151</v>
      </c>
      <c r="BK550" s="229">
        <f>ROUND(I550*H550,2)</f>
        <v>0</v>
      </c>
      <c r="BL550" s="17" t="s">
        <v>150</v>
      </c>
      <c r="BM550" s="228" t="s">
        <v>1586</v>
      </c>
    </row>
    <row r="551" s="2" customFormat="1">
      <c r="A551" s="38"/>
      <c r="B551" s="39"/>
      <c r="C551" s="40"/>
      <c r="D551" s="232" t="s">
        <v>200</v>
      </c>
      <c r="E551" s="40"/>
      <c r="F551" s="263" t="s">
        <v>1587</v>
      </c>
      <c r="G551" s="40"/>
      <c r="H551" s="40"/>
      <c r="I551" s="264"/>
      <c r="J551" s="40"/>
      <c r="K551" s="40"/>
      <c r="L551" s="44"/>
      <c r="M551" s="265"/>
      <c r="N551" s="266"/>
      <c r="O551" s="91"/>
      <c r="P551" s="91"/>
      <c r="Q551" s="91"/>
      <c r="R551" s="91"/>
      <c r="S551" s="91"/>
      <c r="T551" s="92"/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T551" s="17" t="s">
        <v>200</v>
      </c>
      <c r="AU551" s="17" t="s">
        <v>151</v>
      </c>
    </row>
    <row r="552" s="13" customFormat="1">
      <c r="A552" s="13"/>
      <c r="B552" s="230"/>
      <c r="C552" s="231"/>
      <c r="D552" s="232" t="s">
        <v>153</v>
      </c>
      <c r="E552" s="233" t="s">
        <v>1</v>
      </c>
      <c r="F552" s="234" t="s">
        <v>1373</v>
      </c>
      <c r="G552" s="231"/>
      <c r="H552" s="233" t="s">
        <v>1</v>
      </c>
      <c r="I552" s="235"/>
      <c r="J552" s="231"/>
      <c r="K552" s="231"/>
      <c r="L552" s="236"/>
      <c r="M552" s="237"/>
      <c r="N552" s="238"/>
      <c r="O552" s="238"/>
      <c r="P552" s="238"/>
      <c r="Q552" s="238"/>
      <c r="R552" s="238"/>
      <c r="S552" s="238"/>
      <c r="T552" s="239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0" t="s">
        <v>153</v>
      </c>
      <c r="AU552" s="240" t="s">
        <v>151</v>
      </c>
      <c r="AV552" s="13" t="s">
        <v>83</v>
      </c>
      <c r="AW552" s="13" t="s">
        <v>31</v>
      </c>
      <c r="AX552" s="13" t="s">
        <v>75</v>
      </c>
      <c r="AY552" s="240" t="s">
        <v>142</v>
      </c>
    </row>
    <row r="553" s="13" customFormat="1">
      <c r="A553" s="13"/>
      <c r="B553" s="230"/>
      <c r="C553" s="231"/>
      <c r="D553" s="232" t="s">
        <v>153</v>
      </c>
      <c r="E553" s="233" t="s">
        <v>1</v>
      </c>
      <c r="F553" s="234" t="s">
        <v>1458</v>
      </c>
      <c r="G553" s="231"/>
      <c r="H553" s="233" t="s">
        <v>1</v>
      </c>
      <c r="I553" s="235"/>
      <c r="J553" s="231"/>
      <c r="K553" s="231"/>
      <c r="L553" s="236"/>
      <c r="M553" s="237"/>
      <c r="N553" s="238"/>
      <c r="O553" s="238"/>
      <c r="P553" s="238"/>
      <c r="Q553" s="238"/>
      <c r="R553" s="238"/>
      <c r="S553" s="238"/>
      <c r="T553" s="239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0" t="s">
        <v>153</v>
      </c>
      <c r="AU553" s="240" t="s">
        <v>151</v>
      </c>
      <c r="AV553" s="13" t="s">
        <v>83</v>
      </c>
      <c r="AW553" s="13" t="s">
        <v>31</v>
      </c>
      <c r="AX553" s="13" t="s">
        <v>75</v>
      </c>
      <c r="AY553" s="240" t="s">
        <v>142</v>
      </c>
    </row>
    <row r="554" s="14" customFormat="1">
      <c r="A554" s="14"/>
      <c r="B554" s="241"/>
      <c r="C554" s="242"/>
      <c r="D554" s="232" t="s">
        <v>153</v>
      </c>
      <c r="E554" s="243" t="s">
        <v>1</v>
      </c>
      <c r="F554" s="244" t="s">
        <v>1459</v>
      </c>
      <c r="G554" s="242"/>
      <c r="H554" s="245">
        <v>62</v>
      </c>
      <c r="I554" s="246"/>
      <c r="J554" s="242"/>
      <c r="K554" s="242"/>
      <c r="L554" s="247"/>
      <c r="M554" s="248"/>
      <c r="N554" s="249"/>
      <c r="O554" s="249"/>
      <c r="P554" s="249"/>
      <c r="Q554" s="249"/>
      <c r="R554" s="249"/>
      <c r="S554" s="249"/>
      <c r="T554" s="250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1" t="s">
        <v>153</v>
      </c>
      <c r="AU554" s="251" t="s">
        <v>151</v>
      </c>
      <c r="AV554" s="14" t="s">
        <v>151</v>
      </c>
      <c r="AW554" s="14" t="s">
        <v>31</v>
      </c>
      <c r="AX554" s="14" t="s">
        <v>83</v>
      </c>
      <c r="AY554" s="251" t="s">
        <v>142</v>
      </c>
    </row>
    <row r="555" s="2" customFormat="1" ht="24.15" customHeight="1">
      <c r="A555" s="38"/>
      <c r="B555" s="39"/>
      <c r="C555" s="218" t="s">
        <v>599</v>
      </c>
      <c r="D555" s="218" t="s">
        <v>145</v>
      </c>
      <c r="E555" s="219" t="s">
        <v>1588</v>
      </c>
      <c r="F555" s="220" t="s">
        <v>1589</v>
      </c>
      <c r="G555" s="221" t="s">
        <v>189</v>
      </c>
      <c r="H555" s="222">
        <v>186</v>
      </c>
      <c r="I555" s="223"/>
      <c r="J555" s="222">
        <f>ROUND(I555*H555,2)</f>
        <v>0</v>
      </c>
      <c r="K555" s="220" t="s">
        <v>149</v>
      </c>
      <c r="L555" s="44"/>
      <c r="M555" s="224" t="s">
        <v>1</v>
      </c>
      <c r="N555" s="225" t="s">
        <v>41</v>
      </c>
      <c r="O555" s="91"/>
      <c r="P555" s="226">
        <f>O555*H555</f>
        <v>0</v>
      </c>
      <c r="Q555" s="226">
        <v>3.0000000000000001E-05</v>
      </c>
      <c r="R555" s="226">
        <f>Q555*H555</f>
        <v>0.0055799999999999999</v>
      </c>
      <c r="S555" s="226">
        <v>0</v>
      </c>
      <c r="T555" s="227">
        <f>S555*H555</f>
        <v>0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228" t="s">
        <v>150</v>
      </c>
      <c r="AT555" s="228" t="s">
        <v>145</v>
      </c>
      <c r="AU555" s="228" t="s">
        <v>151</v>
      </c>
      <c r="AY555" s="17" t="s">
        <v>142</v>
      </c>
      <c r="BE555" s="229">
        <f>IF(N555="základní",J555,0)</f>
        <v>0</v>
      </c>
      <c r="BF555" s="229">
        <f>IF(N555="snížená",J555,0)</f>
        <v>0</v>
      </c>
      <c r="BG555" s="229">
        <f>IF(N555="zákl. přenesená",J555,0)</f>
        <v>0</v>
      </c>
      <c r="BH555" s="229">
        <f>IF(N555="sníž. přenesená",J555,0)</f>
        <v>0</v>
      </c>
      <c r="BI555" s="229">
        <f>IF(N555="nulová",J555,0)</f>
        <v>0</v>
      </c>
      <c r="BJ555" s="17" t="s">
        <v>151</v>
      </c>
      <c r="BK555" s="229">
        <f>ROUND(I555*H555,2)</f>
        <v>0</v>
      </c>
      <c r="BL555" s="17" t="s">
        <v>150</v>
      </c>
      <c r="BM555" s="228" t="s">
        <v>1590</v>
      </c>
    </row>
    <row r="556" s="13" customFormat="1">
      <c r="A556" s="13"/>
      <c r="B556" s="230"/>
      <c r="C556" s="231"/>
      <c r="D556" s="232" t="s">
        <v>153</v>
      </c>
      <c r="E556" s="233" t="s">
        <v>1</v>
      </c>
      <c r="F556" s="234" t="s">
        <v>1373</v>
      </c>
      <c r="G556" s="231"/>
      <c r="H556" s="233" t="s">
        <v>1</v>
      </c>
      <c r="I556" s="235"/>
      <c r="J556" s="231"/>
      <c r="K556" s="231"/>
      <c r="L556" s="236"/>
      <c r="M556" s="237"/>
      <c r="N556" s="238"/>
      <c r="O556" s="238"/>
      <c r="P556" s="238"/>
      <c r="Q556" s="238"/>
      <c r="R556" s="238"/>
      <c r="S556" s="238"/>
      <c r="T556" s="239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0" t="s">
        <v>153</v>
      </c>
      <c r="AU556" s="240" t="s">
        <v>151</v>
      </c>
      <c r="AV556" s="13" t="s">
        <v>83</v>
      </c>
      <c r="AW556" s="13" t="s">
        <v>31</v>
      </c>
      <c r="AX556" s="13" t="s">
        <v>75</v>
      </c>
      <c r="AY556" s="240" t="s">
        <v>142</v>
      </c>
    </row>
    <row r="557" s="14" customFormat="1">
      <c r="A557" s="14"/>
      <c r="B557" s="241"/>
      <c r="C557" s="242"/>
      <c r="D557" s="232" t="s">
        <v>153</v>
      </c>
      <c r="E557" s="243" t="s">
        <v>1</v>
      </c>
      <c r="F557" s="244" t="s">
        <v>1591</v>
      </c>
      <c r="G557" s="242"/>
      <c r="H557" s="245">
        <v>119</v>
      </c>
      <c r="I557" s="246"/>
      <c r="J557" s="242"/>
      <c r="K557" s="242"/>
      <c r="L557" s="247"/>
      <c r="M557" s="248"/>
      <c r="N557" s="249"/>
      <c r="O557" s="249"/>
      <c r="P557" s="249"/>
      <c r="Q557" s="249"/>
      <c r="R557" s="249"/>
      <c r="S557" s="249"/>
      <c r="T557" s="250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1" t="s">
        <v>153</v>
      </c>
      <c r="AU557" s="251" t="s">
        <v>151</v>
      </c>
      <c r="AV557" s="14" t="s">
        <v>151</v>
      </c>
      <c r="AW557" s="14" t="s">
        <v>31</v>
      </c>
      <c r="AX557" s="14" t="s">
        <v>75</v>
      </c>
      <c r="AY557" s="251" t="s">
        <v>142</v>
      </c>
    </row>
    <row r="558" s="13" customFormat="1">
      <c r="A558" s="13"/>
      <c r="B558" s="230"/>
      <c r="C558" s="231"/>
      <c r="D558" s="232" t="s">
        <v>153</v>
      </c>
      <c r="E558" s="233" t="s">
        <v>1</v>
      </c>
      <c r="F558" s="234" t="s">
        <v>1592</v>
      </c>
      <c r="G558" s="231"/>
      <c r="H558" s="233" t="s">
        <v>1</v>
      </c>
      <c r="I558" s="235"/>
      <c r="J558" s="231"/>
      <c r="K558" s="231"/>
      <c r="L558" s="236"/>
      <c r="M558" s="237"/>
      <c r="N558" s="238"/>
      <c r="O558" s="238"/>
      <c r="P558" s="238"/>
      <c r="Q558" s="238"/>
      <c r="R558" s="238"/>
      <c r="S558" s="238"/>
      <c r="T558" s="239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0" t="s">
        <v>153</v>
      </c>
      <c r="AU558" s="240" t="s">
        <v>151</v>
      </c>
      <c r="AV558" s="13" t="s">
        <v>83</v>
      </c>
      <c r="AW558" s="13" t="s">
        <v>31</v>
      </c>
      <c r="AX558" s="13" t="s">
        <v>75</v>
      </c>
      <c r="AY558" s="240" t="s">
        <v>142</v>
      </c>
    </row>
    <row r="559" s="14" customFormat="1">
      <c r="A559" s="14"/>
      <c r="B559" s="241"/>
      <c r="C559" s="242"/>
      <c r="D559" s="232" t="s">
        <v>153</v>
      </c>
      <c r="E559" s="243" t="s">
        <v>1</v>
      </c>
      <c r="F559" s="244" t="s">
        <v>1593</v>
      </c>
      <c r="G559" s="242"/>
      <c r="H559" s="245">
        <v>67</v>
      </c>
      <c r="I559" s="246"/>
      <c r="J559" s="242"/>
      <c r="K559" s="242"/>
      <c r="L559" s="247"/>
      <c r="M559" s="248"/>
      <c r="N559" s="249"/>
      <c r="O559" s="249"/>
      <c r="P559" s="249"/>
      <c r="Q559" s="249"/>
      <c r="R559" s="249"/>
      <c r="S559" s="249"/>
      <c r="T559" s="250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1" t="s">
        <v>153</v>
      </c>
      <c r="AU559" s="251" t="s">
        <v>151</v>
      </c>
      <c r="AV559" s="14" t="s">
        <v>151</v>
      </c>
      <c r="AW559" s="14" t="s">
        <v>31</v>
      </c>
      <c r="AX559" s="14" t="s">
        <v>75</v>
      </c>
      <c r="AY559" s="251" t="s">
        <v>142</v>
      </c>
    </row>
    <row r="560" s="15" customFormat="1">
      <c r="A560" s="15"/>
      <c r="B560" s="252"/>
      <c r="C560" s="253"/>
      <c r="D560" s="232" t="s">
        <v>153</v>
      </c>
      <c r="E560" s="254" t="s">
        <v>1</v>
      </c>
      <c r="F560" s="255" t="s">
        <v>166</v>
      </c>
      <c r="G560" s="253"/>
      <c r="H560" s="256">
        <v>186</v>
      </c>
      <c r="I560" s="257"/>
      <c r="J560" s="253"/>
      <c r="K560" s="253"/>
      <c r="L560" s="258"/>
      <c r="M560" s="259"/>
      <c r="N560" s="260"/>
      <c r="O560" s="260"/>
      <c r="P560" s="260"/>
      <c r="Q560" s="260"/>
      <c r="R560" s="260"/>
      <c r="S560" s="260"/>
      <c r="T560" s="261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T560" s="262" t="s">
        <v>153</v>
      </c>
      <c r="AU560" s="262" t="s">
        <v>151</v>
      </c>
      <c r="AV560" s="15" t="s">
        <v>150</v>
      </c>
      <c r="AW560" s="15" t="s">
        <v>31</v>
      </c>
      <c r="AX560" s="15" t="s">
        <v>83</v>
      </c>
      <c r="AY560" s="262" t="s">
        <v>142</v>
      </c>
    </row>
    <row r="561" s="2" customFormat="1" ht="24.15" customHeight="1">
      <c r="A561" s="38"/>
      <c r="B561" s="39"/>
      <c r="C561" s="267" t="s">
        <v>604</v>
      </c>
      <c r="D561" s="267" t="s">
        <v>225</v>
      </c>
      <c r="E561" s="268" t="s">
        <v>1594</v>
      </c>
      <c r="F561" s="269" t="s">
        <v>1595</v>
      </c>
      <c r="G561" s="270" t="s">
        <v>189</v>
      </c>
      <c r="H561" s="271">
        <v>71</v>
      </c>
      <c r="I561" s="272"/>
      <c r="J561" s="271">
        <f>ROUND(I561*H561,2)</f>
        <v>0</v>
      </c>
      <c r="K561" s="269" t="s">
        <v>149</v>
      </c>
      <c r="L561" s="273"/>
      <c r="M561" s="274" t="s">
        <v>1</v>
      </c>
      <c r="N561" s="275" t="s">
        <v>41</v>
      </c>
      <c r="O561" s="91"/>
      <c r="P561" s="226">
        <f>O561*H561</f>
        <v>0</v>
      </c>
      <c r="Q561" s="226">
        <v>0.00032000000000000003</v>
      </c>
      <c r="R561" s="226">
        <f>Q561*H561</f>
        <v>0.022720000000000001</v>
      </c>
      <c r="S561" s="226">
        <v>0</v>
      </c>
      <c r="T561" s="227">
        <f>S561*H561</f>
        <v>0</v>
      </c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R561" s="228" t="s">
        <v>218</v>
      </c>
      <c r="AT561" s="228" t="s">
        <v>225</v>
      </c>
      <c r="AU561" s="228" t="s">
        <v>151</v>
      </c>
      <c r="AY561" s="17" t="s">
        <v>142</v>
      </c>
      <c r="BE561" s="229">
        <f>IF(N561="základní",J561,0)</f>
        <v>0</v>
      </c>
      <c r="BF561" s="229">
        <f>IF(N561="snížená",J561,0)</f>
        <v>0</v>
      </c>
      <c r="BG561" s="229">
        <f>IF(N561="zákl. přenesená",J561,0)</f>
        <v>0</v>
      </c>
      <c r="BH561" s="229">
        <f>IF(N561="sníž. přenesená",J561,0)</f>
        <v>0</v>
      </c>
      <c r="BI561" s="229">
        <f>IF(N561="nulová",J561,0)</f>
        <v>0</v>
      </c>
      <c r="BJ561" s="17" t="s">
        <v>151</v>
      </c>
      <c r="BK561" s="229">
        <f>ROUND(I561*H561,2)</f>
        <v>0</v>
      </c>
      <c r="BL561" s="17" t="s">
        <v>150</v>
      </c>
      <c r="BM561" s="228" t="s">
        <v>1596</v>
      </c>
    </row>
    <row r="562" s="13" customFormat="1">
      <c r="A562" s="13"/>
      <c r="B562" s="230"/>
      <c r="C562" s="231"/>
      <c r="D562" s="232" t="s">
        <v>153</v>
      </c>
      <c r="E562" s="233" t="s">
        <v>1</v>
      </c>
      <c r="F562" s="234" t="s">
        <v>1597</v>
      </c>
      <c r="G562" s="231"/>
      <c r="H562" s="233" t="s">
        <v>1</v>
      </c>
      <c r="I562" s="235"/>
      <c r="J562" s="231"/>
      <c r="K562" s="231"/>
      <c r="L562" s="236"/>
      <c r="M562" s="237"/>
      <c r="N562" s="238"/>
      <c r="O562" s="238"/>
      <c r="P562" s="238"/>
      <c r="Q562" s="238"/>
      <c r="R562" s="238"/>
      <c r="S562" s="238"/>
      <c r="T562" s="239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0" t="s">
        <v>153</v>
      </c>
      <c r="AU562" s="240" t="s">
        <v>151</v>
      </c>
      <c r="AV562" s="13" t="s">
        <v>83</v>
      </c>
      <c r="AW562" s="13" t="s">
        <v>31</v>
      </c>
      <c r="AX562" s="13" t="s">
        <v>75</v>
      </c>
      <c r="AY562" s="240" t="s">
        <v>142</v>
      </c>
    </row>
    <row r="563" s="14" customFormat="1">
      <c r="A563" s="14"/>
      <c r="B563" s="241"/>
      <c r="C563" s="242"/>
      <c r="D563" s="232" t="s">
        <v>153</v>
      </c>
      <c r="E563" s="243" t="s">
        <v>1</v>
      </c>
      <c r="F563" s="244" t="s">
        <v>1598</v>
      </c>
      <c r="G563" s="242"/>
      <c r="H563" s="245">
        <v>71</v>
      </c>
      <c r="I563" s="246"/>
      <c r="J563" s="242"/>
      <c r="K563" s="242"/>
      <c r="L563" s="247"/>
      <c r="M563" s="248"/>
      <c r="N563" s="249"/>
      <c r="O563" s="249"/>
      <c r="P563" s="249"/>
      <c r="Q563" s="249"/>
      <c r="R563" s="249"/>
      <c r="S563" s="249"/>
      <c r="T563" s="250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1" t="s">
        <v>153</v>
      </c>
      <c r="AU563" s="251" t="s">
        <v>151</v>
      </c>
      <c r="AV563" s="14" t="s">
        <v>151</v>
      </c>
      <c r="AW563" s="14" t="s">
        <v>31</v>
      </c>
      <c r="AX563" s="14" t="s">
        <v>83</v>
      </c>
      <c r="AY563" s="251" t="s">
        <v>142</v>
      </c>
    </row>
    <row r="564" s="2" customFormat="1" ht="24.15" customHeight="1">
      <c r="A564" s="38"/>
      <c r="B564" s="39"/>
      <c r="C564" s="267" t="s">
        <v>609</v>
      </c>
      <c r="D564" s="267" t="s">
        <v>225</v>
      </c>
      <c r="E564" s="268" t="s">
        <v>1599</v>
      </c>
      <c r="F564" s="269" t="s">
        <v>1600</v>
      </c>
      <c r="G564" s="270" t="s">
        <v>189</v>
      </c>
      <c r="H564" s="271">
        <v>125</v>
      </c>
      <c r="I564" s="272"/>
      <c r="J564" s="271">
        <f>ROUND(I564*H564,2)</f>
        <v>0</v>
      </c>
      <c r="K564" s="269" t="s">
        <v>149</v>
      </c>
      <c r="L564" s="273"/>
      <c r="M564" s="274" t="s">
        <v>1</v>
      </c>
      <c r="N564" s="275" t="s">
        <v>41</v>
      </c>
      <c r="O564" s="91"/>
      <c r="P564" s="226">
        <f>O564*H564</f>
        <v>0</v>
      </c>
      <c r="Q564" s="226">
        <v>0.00072000000000000005</v>
      </c>
      <c r="R564" s="226">
        <f>Q564*H564</f>
        <v>0.090000000000000011</v>
      </c>
      <c r="S564" s="226">
        <v>0</v>
      </c>
      <c r="T564" s="227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228" t="s">
        <v>218</v>
      </c>
      <c r="AT564" s="228" t="s">
        <v>225</v>
      </c>
      <c r="AU564" s="228" t="s">
        <v>151</v>
      </c>
      <c r="AY564" s="17" t="s">
        <v>142</v>
      </c>
      <c r="BE564" s="229">
        <f>IF(N564="základní",J564,0)</f>
        <v>0</v>
      </c>
      <c r="BF564" s="229">
        <f>IF(N564="snížená",J564,0)</f>
        <v>0</v>
      </c>
      <c r="BG564" s="229">
        <f>IF(N564="zákl. přenesená",J564,0)</f>
        <v>0</v>
      </c>
      <c r="BH564" s="229">
        <f>IF(N564="sníž. přenesená",J564,0)</f>
        <v>0</v>
      </c>
      <c r="BI564" s="229">
        <f>IF(N564="nulová",J564,0)</f>
        <v>0</v>
      </c>
      <c r="BJ564" s="17" t="s">
        <v>151</v>
      </c>
      <c r="BK564" s="229">
        <f>ROUND(I564*H564,2)</f>
        <v>0</v>
      </c>
      <c r="BL564" s="17" t="s">
        <v>150</v>
      </c>
      <c r="BM564" s="228" t="s">
        <v>1601</v>
      </c>
    </row>
    <row r="565" s="14" customFormat="1">
      <c r="A565" s="14"/>
      <c r="B565" s="241"/>
      <c r="C565" s="242"/>
      <c r="D565" s="232" t="s">
        <v>153</v>
      </c>
      <c r="E565" s="243" t="s">
        <v>1</v>
      </c>
      <c r="F565" s="244" t="s">
        <v>1602</v>
      </c>
      <c r="G565" s="242"/>
      <c r="H565" s="245">
        <v>125</v>
      </c>
      <c r="I565" s="246"/>
      <c r="J565" s="242"/>
      <c r="K565" s="242"/>
      <c r="L565" s="247"/>
      <c r="M565" s="248"/>
      <c r="N565" s="249"/>
      <c r="O565" s="249"/>
      <c r="P565" s="249"/>
      <c r="Q565" s="249"/>
      <c r="R565" s="249"/>
      <c r="S565" s="249"/>
      <c r="T565" s="250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51" t="s">
        <v>153</v>
      </c>
      <c r="AU565" s="251" t="s">
        <v>151</v>
      </c>
      <c r="AV565" s="14" t="s">
        <v>151</v>
      </c>
      <c r="AW565" s="14" t="s">
        <v>31</v>
      </c>
      <c r="AX565" s="14" t="s">
        <v>83</v>
      </c>
      <c r="AY565" s="251" t="s">
        <v>142</v>
      </c>
    </row>
    <row r="566" s="2" customFormat="1" ht="16.5" customHeight="1">
      <c r="A566" s="38"/>
      <c r="B566" s="39"/>
      <c r="C566" s="218" t="s">
        <v>614</v>
      </c>
      <c r="D566" s="218" t="s">
        <v>145</v>
      </c>
      <c r="E566" s="219" t="s">
        <v>249</v>
      </c>
      <c r="F566" s="220" t="s">
        <v>250</v>
      </c>
      <c r="G566" s="221" t="s">
        <v>189</v>
      </c>
      <c r="H566" s="222">
        <v>1151</v>
      </c>
      <c r="I566" s="223"/>
      <c r="J566" s="222">
        <f>ROUND(I566*H566,2)</f>
        <v>0</v>
      </c>
      <c r="K566" s="220" t="s">
        <v>149</v>
      </c>
      <c r="L566" s="44"/>
      <c r="M566" s="224" t="s">
        <v>1</v>
      </c>
      <c r="N566" s="225" t="s">
        <v>41</v>
      </c>
      <c r="O566" s="91"/>
      <c r="P566" s="226">
        <f>O566*H566</f>
        <v>0</v>
      </c>
      <c r="Q566" s="226">
        <v>0</v>
      </c>
      <c r="R566" s="226">
        <f>Q566*H566</f>
        <v>0</v>
      </c>
      <c r="S566" s="226">
        <v>0</v>
      </c>
      <c r="T566" s="227">
        <f>S566*H566</f>
        <v>0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228" t="s">
        <v>150</v>
      </c>
      <c r="AT566" s="228" t="s">
        <v>145</v>
      </c>
      <c r="AU566" s="228" t="s">
        <v>151</v>
      </c>
      <c r="AY566" s="17" t="s">
        <v>142</v>
      </c>
      <c r="BE566" s="229">
        <f>IF(N566="základní",J566,0)</f>
        <v>0</v>
      </c>
      <c r="BF566" s="229">
        <f>IF(N566="snížená",J566,0)</f>
        <v>0</v>
      </c>
      <c r="BG566" s="229">
        <f>IF(N566="zákl. přenesená",J566,0)</f>
        <v>0</v>
      </c>
      <c r="BH566" s="229">
        <f>IF(N566="sníž. přenesená",J566,0)</f>
        <v>0</v>
      </c>
      <c r="BI566" s="229">
        <f>IF(N566="nulová",J566,0)</f>
        <v>0</v>
      </c>
      <c r="BJ566" s="17" t="s">
        <v>151</v>
      </c>
      <c r="BK566" s="229">
        <f>ROUND(I566*H566,2)</f>
        <v>0</v>
      </c>
      <c r="BL566" s="17" t="s">
        <v>150</v>
      </c>
      <c r="BM566" s="228" t="s">
        <v>1603</v>
      </c>
    </row>
    <row r="567" s="13" customFormat="1">
      <c r="A567" s="13"/>
      <c r="B567" s="230"/>
      <c r="C567" s="231"/>
      <c r="D567" s="232" t="s">
        <v>153</v>
      </c>
      <c r="E567" s="233" t="s">
        <v>1</v>
      </c>
      <c r="F567" s="234" t="s">
        <v>1604</v>
      </c>
      <c r="G567" s="231"/>
      <c r="H567" s="233" t="s">
        <v>1</v>
      </c>
      <c r="I567" s="235"/>
      <c r="J567" s="231"/>
      <c r="K567" s="231"/>
      <c r="L567" s="236"/>
      <c r="M567" s="237"/>
      <c r="N567" s="238"/>
      <c r="O567" s="238"/>
      <c r="P567" s="238"/>
      <c r="Q567" s="238"/>
      <c r="R567" s="238"/>
      <c r="S567" s="238"/>
      <c r="T567" s="239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0" t="s">
        <v>153</v>
      </c>
      <c r="AU567" s="240" t="s">
        <v>151</v>
      </c>
      <c r="AV567" s="13" t="s">
        <v>83</v>
      </c>
      <c r="AW567" s="13" t="s">
        <v>31</v>
      </c>
      <c r="AX567" s="13" t="s">
        <v>75</v>
      </c>
      <c r="AY567" s="240" t="s">
        <v>142</v>
      </c>
    </row>
    <row r="568" s="14" customFormat="1">
      <c r="A568" s="14"/>
      <c r="B568" s="241"/>
      <c r="C568" s="242"/>
      <c r="D568" s="232" t="s">
        <v>153</v>
      </c>
      <c r="E568" s="243" t="s">
        <v>1</v>
      </c>
      <c r="F568" s="244" t="s">
        <v>1605</v>
      </c>
      <c r="G568" s="242"/>
      <c r="H568" s="245">
        <v>145</v>
      </c>
      <c r="I568" s="246"/>
      <c r="J568" s="242"/>
      <c r="K568" s="242"/>
      <c r="L568" s="247"/>
      <c r="M568" s="248"/>
      <c r="N568" s="249"/>
      <c r="O568" s="249"/>
      <c r="P568" s="249"/>
      <c r="Q568" s="249"/>
      <c r="R568" s="249"/>
      <c r="S568" s="249"/>
      <c r="T568" s="250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1" t="s">
        <v>153</v>
      </c>
      <c r="AU568" s="251" t="s">
        <v>151</v>
      </c>
      <c r="AV568" s="14" t="s">
        <v>151</v>
      </c>
      <c r="AW568" s="14" t="s">
        <v>31</v>
      </c>
      <c r="AX568" s="14" t="s">
        <v>75</v>
      </c>
      <c r="AY568" s="251" t="s">
        <v>142</v>
      </c>
    </row>
    <row r="569" s="13" customFormat="1">
      <c r="A569" s="13"/>
      <c r="B569" s="230"/>
      <c r="C569" s="231"/>
      <c r="D569" s="232" t="s">
        <v>153</v>
      </c>
      <c r="E569" s="233" t="s">
        <v>1</v>
      </c>
      <c r="F569" s="234" t="s">
        <v>1606</v>
      </c>
      <c r="G569" s="231"/>
      <c r="H569" s="233" t="s">
        <v>1</v>
      </c>
      <c r="I569" s="235"/>
      <c r="J569" s="231"/>
      <c r="K569" s="231"/>
      <c r="L569" s="236"/>
      <c r="M569" s="237"/>
      <c r="N569" s="238"/>
      <c r="O569" s="238"/>
      <c r="P569" s="238"/>
      <c r="Q569" s="238"/>
      <c r="R569" s="238"/>
      <c r="S569" s="238"/>
      <c r="T569" s="239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0" t="s">
        <v>153</v>
      </c>
      <c r="AU569" s="240" t="s">
        <v>151</v>
      </c>
      <c r="AV569" s="13" t="s">
        <v>83</v>
      </c>
      <c r="AW569" s="13" t="s">
        <v>31</v>
      </c>
      <c r="AX569" s="13" t="s">
        <v>75</v>
      </c>
      <c r="AY569" s="240" t="s">
        <v>142</v>
      </c>
    </row>
    <row r="570" s="14" customFormat="1">
      <c r="A570" s="14"/>
      <c r="B570" s="241"/>
      <c r="C570" s="242"/>
      <c r="D570" s="232" t="s">
        <v>153</v>
      </c>
      <c r="E570" s="243" t="s">
        <v>1</v>
      </c>
      <c r="F570" s="244" t="s">
        <v>1607</v>
      </c>
      <c r="G570" s="242"/>
      <c r="H570" s="245">
        <v>248</v>
      </c>
      <c r="I570" s="246"/>
      <c r="J570" s="242"/>
      <c r="K570" s="242"/>
      <c r="L570" s="247"/>
      <c r="M570" s="248"/>
      <c r="N570" s="249"/>
      <c r="O570" s="249"/>
      <c r="P570" s="249"/>
      <c r="Q570" s="249"/>
      <c r="R570" s="249"/>
      <c r="S570" s="249"/>
      <c r="T570" s="250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1" t="s">
        <v>153</v>
      </c>
      <c r="AU570" s="251" t="s">
        <v>151</v>
      </c>
      <c r="AV570" s="14" t="s">
        <v>151</v>
      </c>
      <c r="AW570" s="14" t="s">
        <v>31</v>
      </c>
      <c r="AX570" s="14" t="s">
        <v>75</v>
      </c>
      <c r="AY570" s="251" t="s">
        <v>142</v>
      </c>
    </row>
    <row r="571" s="13" customFormat="1">
      <c r="A571" s="13"/>
      <c r="B571" s="230"/>
      <c r="C571" s="231"/>
      <c r="D571" s="232" t="s">
        <v>153</v>
      </c>
      <c r="E571" s="233" t="s">
        <v>1</v>
      </c>
      <c r="F571" s="234" t="s">
        <v>1608</v>
      </c>
      <c r="G571" s="231"/>
      <c r="H571" s="233" t="s">
        <v>1</v>
      </c>
      <c r="I571" s="235"/>
      <c r="J571" s="231"/>
      <c r="K571" s="231"/>
      <c r="L571" s="236"/>
      <c r="M571" s="237"/>
      <c r="N571" s="238"/>
      <c r="O571" s="238"/>
      <c r="P571" s="238"/>
      <c r="Q571" s="238"/>
      <c r="R571" s="238"/>
      <c r="S571" s="238"/>
      <c r="T571" s="239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0" t="s">
        <v>153</v>
      </c>
      <c r="AU571" s="240" t="s">
        <v>151</v>
      </c>
      <c r="AV571" s="13" t="s">
        <v>83</v>
      </c>
      <c r="AW571" s="13" t="s">
        <v>31</v>
      </c>
      <c r="AX571" s="13" t="s">
        <v>75</v>
      </c>
      <c r="AY571" s="240" t="s">
        <v>142</v>
      </c>
    </row>
    <row r="572" s="14" customFormat="1">
      <c r="A572" s="14"/>
      <c r="B572" s="241"/>
      <c r="C572" s="242"/>
      <c r="D572" s="232" t="s">
        <v>153</v>
      </c>
      <c r="E572" s="243" t="s">
        <v>1</v>
      </c>
      <c r="F572" s="244" t="s">
        <v>1536</v>
      </c>
      <c r="G572" s="242"/>
      <c r="H572" s="245">
        <v>170</v>
      </c>
      <c r="I572" s="246"/>
      <c r="J572" s="242"/>
      <c r="K572" s="242"/>
      <c r="L572" s="247"/>
      <c r="M572" s="248"/>
      <c r="N572" s="249"/>
      <c r="O572" s="249"/>
      <c r="P572" s="249"/>
      <c r="Q572" s="249"/>
      <c r="R572" s="249"/>
      <c r="S572" s="249"/>
      <c r="T572" s="250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1" t="s">
        <v>153</v>
      </c>
      <c r="AU572" s="251" t="s">
        <v>151</v>
      </c>
      <c r="AV572" s="14" t="s">
        <v>151</v>
      </c>
      <c r="AW572" s="14" t="s">
        <v>31</v>
      </c>
      <c r="AX572" s="14" t="s">
        <v>75</v>
      </c>
      <c r="AY572" s="251" t="s">
        <v>142</v>
      </c>
    </row>
    <row r="573" s="13" customFormat="1">
      <c r="A573" s="13"/>
      <c r="B573" s="230"/>
      <c r="C573" s="231"/>
      <c r="D573" s="232" t="s">
        <v>153</v>
      </c>
      <c r="E573" s="233" t="s">
        <v>1</v>
      </c>
      <c r="F573" s="234" t="s">
        <v>1609</v>
      </c>
      <c r="G573" s="231"/>
      <c r="H573" s="233" t="s">
        <v>1</v>
      </c>
      <c r="I573" s="235"/>
      <c r="J573" s="231"/>
      <c r="K573" s="231"/>
      <c r="L573" s="236"/>
      <c r="M573" s="237"/>
      <c r="N573" s="238"/>
      <c r="O573" s="238"/>
      <c r="P573" s="238"/>
      <c r="Q573" s="238"/>
      <c r="R573" s="238"/>
      <c r="S573" s="238"/>
      <c r="T573" s="239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0" t="s">
        <v>153</v>
      </c>
      <c r="AU573" s="240" t="s">
        <v>151</v>
      </c>
      <c r="AV573" s="13" t="s">
        <v>83</v>
      </c>
      <c r="AW573" s="13" t="s">
        <v>31</v>
      </c>
      <c r="AX573" s="13" t="s">
        <v>75</v>
      </c>
      <c r="AY573" s="240" t="s">
        <v>142</v>
      </c>
    </row>
    <row r="574" s="14" customFormat="1">
      <c r="A574" s="14"/>
      <c r="B574" s="241"/>
      <c r="C574" s="242"/>
      <c r="D574" s="232" t="s">
        <v>153</v>
      </c>
      <c r="E574" s="243" t="s">
        <v>1</v>
      </c>
      <c r="F574" s="244" t="s">
        <v>1610</v>
      </c>
      <c r="G574" s="242"/>
      <c r="H574" s="245">
        <v>418</v>
      </c>
      <c r="I574" s="246"/>
      <c r="J574" s="242"/>
      <c r="K574" s="242"/>
      <c r="L574" s="247"/>
      <c r="M574" s="248"/>
      <c r="N574" s="249"/>
      <c r="O574" s="249"/>
      <c r="P574" s="249"/>
      <c r="Q574" s="249"/>
      <c r="R574" s="249"/>
      <c r="S574" s="249"/>
      <c r="T574" s="250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1" t="s">
        <v>153</v>
      </c>
      <c r="AU574" s="251" t="s">
        <v>151</v>
      </c>
      <c r="AV574" s="14" t="s">
        <v>151</v>
      </c>
      <c r="AW574" s="14" t="s">
        <v>31</v>
      </c>
      <c r="AX574" s="14" t="s">
        <v>75</v>
      </c>
      <c r="AY574" s="251" t="s">
        <v>142</v>
      </c>
    </row>
    <row r="575" s="13" customFormat="1">
      <c r="A575" s="13"/>
      <c r="B575" s="230"/>
      <c r="C575" s="231"/>
      <c r="D575" s="232" t="s">
        <v>153</v>
      </c>
      <c r="E575" s="233" t="s">
        <v>1</v>
      </c>
      <c r="F575" s="234" t="s">
        <v>1611</v>
      </c>
      <c r="G575" s="231"/>
      <c r="H575" s="233" t="s">
        <v>1</v>
      </c>
      <c r="I575" s="235"/>
      <c r="J575" s="231"/>
      <c r="K575" s="231"/>
      <c r="L575" s="236"/>
      <c r="M575" s="237"/>
      <c r="N575" s="238"/>
      <c r="O575" s="238"/>
      <c r="P575" s="238"/>
      <c r="Q575" s="238"/>
      <c r="R575" s="238"/>
      <c r="S575" s="238"/>
      <c r="T575" s="239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0" t="s">
        <v>153</v>
      </c>
      <c r="AU575" s="240" t="s">
        <v>151</v>
      </c>
      <c r="AV575" s="13" t="s">
        <v>83</v>
      </c>
      <c r="AW575" s="13" t="s">
        <v>31</v>
      </c>
      <c r="AX575" s="13" t="s">
        <v>75</v>
      </c>
      <c r="AY575" s="240" t="s">
        <v>142</v>
      </c>
    </row>
    <row r="576" s="14" customFormat="1">
      <c r="A576" s="14"/>
      <c r="B576" s="241"/>
      <c r="C576" s="242"/>
      <c r="D576" s="232" t="s">
        <v>153</v>
      </c>
      <c r="E576" s="243" t="s">
        <v>1</v>
      </c>
      <c r="F576" s="244" t="s">
        <v>1536</v>
      </c>
      <c r="G576" s="242"/>
      <c r="H576" s="245">
        <v>170</v>
      </c>
      <c r="I576" s="246"/>
      <c r="J576" s="242"/>
      <c r="K576" s="242"/>
      <c r="L576" s="247"/>
      <c r="M576" s="248"/>
      <c r="N576" s="249"/>
      <c r="O576" s="249"/>
      <c r="P576" s="249"/>
      <c r="Q576" s="249"/>
      <c r="R576" s="249"/>
      <c r="S576" s="249"/>
      <c r="T576" s="250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1" t="s">
        <v>153</v>
      </c>
      <c r="AU576" s="251" t="s">
        <v>151</v>
      </c>
      <c r="AV576" s="14" t="s">
        <v>151</v>
      </c>
      <c r="AW576" s="14" t="s">
        <v>31</v>
      </c>
      <c r="AX576" s="14" t="s">
        <v>75</v>
      </c>
      <c r="AY576" s="251" t="s">
        <v>142</v>
      </c>
    </row>
    <row r="577" s="15" customFormat="1">
      <c r="A577" s="15"/>
      <c r="B577" s="252"/>
      <c r="C577" s="253"/>
      <c r="D577" s="232" t="s">
        <v>153</v>
      </c>
      <c r="E577" s="254" t="s">
        <v>1</v>
      </c>
      <c r="F577" s="255" t="s">
        <v>166</v>
      </c>
      <c r="G577" s="253"/>
      <c r="H577" s="256">
        <v>1151</v>
      </c>
      <c r="I577" s="257"/>
      <c r="J577" s="253"/>
      <c r="K577" s="253"/>
      <c r="L577" s="258"/>
      <c r="M577" s="259"/>
      <c r="N577" s="260"/>
      <c r="O577" s="260"/>
      <c r="P577" s="260"/>
      <c r="Q577" s="260"/>
      <c r="R577" s="260"/>
      <c r="S577" s="260"/>
      <c r="T577" s="261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62" t="s">
        <v>153</v>
      </c>
      <c r="AU577" s="262" t="s">
        <v>151</v>
      </c>
      <c r="AV577" s="15" t="s">
        <v>150</v>
      </c>
      <c r="AW577" s="15" t="s">
        <v>31</v>
      </c>
      <c r="AX577" s="15" t="s">
        <v>83</v>
      </c>
      <c r="AY577" s="262" t="s">
        <v>142</v>
      </c>
    </row>
    <row r="578" s="2" customFormat="1" ht="24.15" customHeight="1">
      <c r="A578" s="38"/>
      <c r="B578" s="39"/>
      <c r="C578" s="267" t="s">
        <v>623</v>
      </c>
      <c r="D578" s="267" t="s">
        <v>225</v>
      </c>
      <c r="E578" s="268" t="s">
        <v>255</v>
      </c>
      <c r="F578" s="269" t="s">
        <v>256</v>
      </c>
      <c r="G578" s="270" t="s">
        <v>189</v>
      </c>
      <c r="H578" s="271">
        <v>413</v>
      </c>
      <c r="I578" s="272"/>
      <c r="J578" s="271">
        <f>ROUND(I578*H578,2)</f>
        <v>0</v>
      </c>
      <c r="K578" s="269" t="s">
        <v>149</v>
      </c>
      <c r="L578" s="273"/>
      <c r="M578" s="274" t="s">
        <v>1</v>
      </c>
      <c r="N578" s="275" t="s">
        <v>41</v>
      </c>
      <c r="O578" s="91"/>
      <c r="P578" s="226">
        <f>O578*H578</f>
        <v>0</v>
      </c>
      <c r="Q578" s="226">
        <v>3.0000000000000001E-05</v>
      </c>
      <c r="R578" s="226">
        <f>Q578*H578</f>
        <v>0.01239</v>
      </c>
      <c r="S578" s="226">
        <v>0</v>
      </c>
      <c r="T578" s="227">
        <f>S578*H578</f>
        <v>0</v>
      </c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R578" s="228" t="s">
        <v>218</v>
      </c>
      <c r="AT578" s="228" t="s">
        <v>225</v>
      </c>
      <c r="AU578" s="228" t="s">
        <v>151</v>
      </c>
      <c r="AY578" s="17" t="s">
        <v>142</v>
      </c>
      <c r="BE578" s="229">
        <f>IF(N578="základní",J578,0)</f>
        <v>0</v>
      </c>
      <c r="BF578" s="229">
        <f>IF(N578="snížená",J578,0)</f>
        <v>0</v>
      </c>
      <c r="BG578" s="229">
        <f>IF(N578="zákl. přenesená",J578,0)</f>
        <v>0</v>
      </c>
      <c r="BH578" s="229">
        <f>IF(N578="sníž. přenesená",J578,0)</f>
        <v>0</v>
      </c>
      <c r="BI578" s="229">
        <f>IF(N578="nulová",J578,0)</f>
        <v>0</v>
      </c>
      <c r="BJ578" s="17" t="s">
        <v>151</v>
      </c>
      <c r="BK578" s="229">
        <f>ROUND(I578*H578,2)</f>
        <v>0</v>
      </c>
      <c r="BL578" s="17" t="s">
        <v>150</v>
      </c>
      <c r="BM578" s="228" t="s">
        <v>1612</v>
      </c>
    </row>
    <row r="579" s="13" customFormat="1">
      <c r="A579" s="13"/>
      <c r="B579" s="230"/>
      <c r="C579" s="231"/>
      <c r="D579" s="232" t="s">
        <v>153</v>
      </c>
      <c r="E579" s="233" t="s">
        <v>1</v>
      </c>
      <c r="F579" s="234" t="s">
        <v>1613</v>
      </c>
      <c r="G579" s="231"/>
      <c r="H579" s="233" t="s">
        <v>1</v>
      </c>
      <c r="I579" s="235"/>
      <c r="J579" s="231"/>
      <c r="K579" s="231"/>
      <c r="L579" s="236"/>
      <c r="M579" s="237"/>
      <c r="N579" s="238"/>
      <c r="O579" s="238"/>
      <c r="P579" s="238"/>
      <c r="Q579" s="238"/>
      <c r="R579" s="238"/>
      <c r="S579" s="238"/>
      <c r="T579" s="239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0" t="s">
        <v>153</v>
      </c>
      <c r="AU579" s="240" t="s">
        <v>151</v>
      </c>
      <c r="AV579" s="13" t="s">
        <v>83</v>
      </c>
      <c r="AW579" s="13" t="s">
        <v>31</v>
      </c>
      <c r="AX579" s="13" t="s">
        <v>75</v>
      </c>
      <c r="AY579" s="240" t="s">
        <v>142</v>
      </c>
    </row>
    <row r="580" s="14" customFormat="1">
      <c r="A580" s="14"/>
      <c r="B580" s="241"/>
      <c r="C580" s="242"/>
      <c r="D580" s="232" t="s">
        <v>153</v>
      </c>
      <c r="E580" s="243" t="s">
        <v>1</v>
      </c>
      <c r="F580" s="244" t="s">
        <v>1614</v>
      </c>
      <c r="G580" s="242"/>
      <c r="H580" s="245">
        <v>413</v>
      </c>
      <c r="I580" s="246"/>
      <c r="J580" s="242"/>
      <c r="K580" s="242"/>
      <c r="L580" s="247"/>
      <c r="M580" s="248"/>
      <c r="N580" s="249"/>
      <c r="O580" s="249"/>
      <c r="P580" s="249"/>
      <c r="Q580" s="249"/>
      <c r="R580" s="249"/>
      <c r="S580" s="249"/>
      <c r="T580" s="250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1" t="s">
        <v>153</v>
      </c>
      <c r="AU580" s="251" t="s">
        <v>151</v>
      </c>
      <c r="AV580" s="14" t="s">
        <v>151</v>
      </c>
      <c r="AW580" s="14" t="s">
        <v>31</v>
      </c>
      <c r="AX580" s="14" t="s">
        <v>83</v>
      </c>
      <c r="AY580" s="251" t="s">
        <v>142</v>
      </c>
    </row>
    <row r="581" s="2" customFormat="1" ht="24.15" customHeight="1">
      <c r="A581" s="38"/>
      <c r="B581" s="39"/>
      <c r="C581" s="267" t="s">
        <v>629</v>
      </c>
      <c r="D581" s="267" t="s">
        <v>225</v>
      </c>
      <c r="E581" s="268" t="s">
        <v>1615</v>
      </c>
      <c r="F581" s="269" t="s">
        <v>1616</v>
      </c>
      <c r="G581" s="270" t="s">
        <v>189</v>
      </c>
      <c r="H581" s="271">
        <v>179</v>
      </c>
      <c r="I581" s="272"/>
      <c r="J581" s="271">
        <f>ROUND(I581*H581,2)</f>
        <v>0</v>
      </c>
      <c r="K581" s="269" t="s">
        <v>149</v>
      </c>
      <c r="L581" s="273"/>
      <c r="M581" s="274" t="s">
        <v>1</v>
      </c>
      <c r="N581" s="275" t="s">
        <v>41</v>
      </c>
      <c r="O581" s="91"/>
      <c r="P581" s="226">
        <f>O581*H581</f>
        <v>0</v>
      </c>
      <c r="Q581" s="226">
        <v>0.00029999999999999997</v>
      </c>
      <c r="R581" s="226">
        <f>Q581*H581</f>
        <v>0.053699999999999998</v>
      </c>
      <c r="S581" s="226">
        <v>0</v>
      </c>
      <c r="T581" s="227">
        <f>S581*H581</f>
        <v>0</v>
      </c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228" t="s">
        <v>218</v>
      </c>
      <c r="AT581" s="228" t="s">
        <v>225</v>
      </c>
      <c r="AU581" s="228" t="s">
        <v>151</v>
      </c>
      <c r="AY581" s="17" t="s">
        <v>142</v>
      </c>
      <c r="BE581" s="229">
        <f>IF(N581="základní",J581,0)</f>
        <v>0</v>
      </c>
      <c r="BF581" s="229">
        <f>IF(N581="snížená",J581,0)</f>
        <v>0</v>
      </c>
      <c r="BG581" s="229">
        <f>IF(N581="zákl. přenesená",J581,0)</f>
        <v>0</v>
      </c>
      <c r="BH581" s="229">
        <f>IF(N581="sníž. přenesená",J581,0)</f>
        <v>0</v>
      </c>
      <c r="BI581" s="229">
        <f>IF(N581="nulová",J581,0)</f>
        <v>0</v>
      </c>
      <c r="BJ581" s="17" t="s">
        <v>151</v>
      </c>
      <c r="BK581" s="229">
        <f>ROUND(I581*H581,2)</f>
        <v>0</v>
      </c>
      <c r="BL581" s="17" t="s">
        <v>150</v>
      </c>
      <c r="BM581" s="228" t="s">
        <v>1617</v>
      </c>
    </row>
    <row r="582" s="13" customFormat="1">
      <c r="A582" s="13"/>
      <c r="B582" s="230"/>
      <c r="C582" s="231"/>
      <c r="D582" s="232" t="s">
        <v>153</v>
      </c>
      <c r="E582" s="233" t="s">
        <v>1</v>
      </c>
      <c r="F582" s="234" t="s">
        <v>1613</v>
      </c>
      <c r="G582" s="231"/>
      <c r="H582" s="233" t="s">
        <v>1</v>
      </c>
      <c r="I582" s="235"/>
      <c r="J582" s="231"/>
      <c r="K582" s="231"/>
      <c r="L582" s="236"/>
      <c r="M582" s="237"/>
      <c r="N582" s="238"/>
      <c r="O582" s="238"/>
      <c r="P582" s="238"/>
      <c r="Q582" s="238"/>
      <c r="R582" s="238"/>
      <c r="S582" s="238"/>
      <c r="T582" s="239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0" t="s">
        <v>153</v>
      </c>
      <c r="AU582" s="240" t="s">
        <v>151</v>
      </c>
      <c r="AV582" s="13" t="s">
        <v>83</v>
      </c>
      <c r="AW582" s="13" t="s">
        <v>31</v>
      </c>
      <c r="AX582" s="13" t="s">
        <v>75</v>
      </c>
      <c r="AY582" s="240" t="s">
        <v>142</v>
      </c>
    </row>
    <row r="583" s="14" customFormat="1">
      <c r="A583" s="14"/>
      <c r="B583" s="241"/>
      <c r="C583" s="242"/>
      <c r="D583" s="232" t="s">
        <v>153</v>
      </c>
      <c r="E583" s="243" t="s">
        <v>1</v>
      </c>
      <c r="F583" s="244" t="s">
        <v>1618</v>
      </c>
      <c r="G583" s="242"/>
      <c r="H583" s="245">
        <v>179</v>
      </c>
      <c r="I583" s="246"/>
      <c r="J583" s="242"/>
      <c r="K583" s="242"/>
      <c r="L583" s="247"/>
      <c r="M583" s="248"/>
      <c r="N583" s="249"/>
      <c r="O583" s="249"/>
      <c r="P583" s="249"/>
      <c r="Q583" s="249"/>
      <c r="R583" s="249"/>
      <c r="S583" s="249"/>
      <c r="T583" s="250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1" t="s">
        <v>153</v>
      </c>
      <c r="AU583" s="251" t="s">
        <v>151</v>
      </c>
      <c r="AV583" s="14" t="s">
        <v>151</v>
      </c>
      <c r="AW583" s="14" t="s">
        <v>31</v>
      </c>
      <c r="AX583" s="14" t="s">
        <v>83</v>
      </c>
      <c r="AY583" s="251" t="s">
        <v>142</v>
      </c>
    </row>
    <row r="584" s="2" customFormat="1" ht="24.15" customHeight="1">
      <c r="A584" s="38"/>
      <c r="B584" s="39"/>
      <c r="C584" s="267" t="s">
        <v>637</v>
      </c>
      <c r="D584" s="267" t="s">
        <v>225</v>
      </c>
      <c r="E584" s="268" t="s">
        <v>1619</v>
      </c>
      <c r="F584" s="269" t="s">
        <v>1620</v>
      </c>
      <c r="G584" s="270" t="s">
        <v>189</v>
      </c>
      <c r="H584" s="271">
        <v>439</v>
      </c>
      <c r="I584" s="272"/>
      <c r="J584" s="271">
        <f>ROUND(I584*H584,2)</f>
        <v>0</v>
      </c>
      <c r="K584" s="269" t="s">
        <v>149</v>
      </c>
      <c r="L584" s="273"/>
      <c r="M584" s="274" t="s">
        <v>1</v>
      </c>
      <c r="N584" s="275" t="s">
        <v>41</v>
      </c>
      <c r="O584" s="91"/>
      <c r="P584" s="226">
        <f>O584*H584</f>
        <v>0</v>
      </c>
      <c r="Q584" s="226">
        <v>4.0000000000000003E-05</v>
      </c>
      <c r="R584" s="226">
        <f>Q584*H584</f>
        <v>0.017560000000000003</v>
      </c>
      <c r="S584" s="226">
        <v>0</v>
      </c>
      <c r="T584" s="227">
        <f>S584*H584</f>
        <v>0</v>
      </c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R584" s="228" t="s">
        <v>218</v>
      </c>
      <c r="AT584" s="228" t="s">
        <v>225</v>
      </c>
      <c r="AU584" s="228" t="s">
        <v>151</v>
      </c>
      <c r="AY584" s="17" t="s">
        <v>142</v>
      </c>
      <c r="BE584" s="229">
        <f>IF(N584="základní",J584,0)</f>
        <v>0</v>
      </c>
      <c r="BF584" s="229">
        <f>IF(N584="snížená",J584,0)</f>
        <v>0</v>
      </c>
      <c r="BG584" s="229">
        <f>IF(N584="zákl. přenesená",J584,0)</f>
        <v>0</v>
      </c>
      <c r="BH584" s="229">
        <f>IF(N584="sníž. přenesená",J584,0)</f>
        <v>0</v>
      </c>
      <c r="BI584" s="229">
        <f>IF(N584="nulová",J584,0)</f>
        <v>0</v>
      </c>
      <c r="BJ584" s="17" t="s">
        <v>151</v>
      </c>
      <c r="BK584" s="229">
        <f>ROUND(I584*H584,2)</f>
        <v>0</v>
      </c>
      <c r="BL584" s="17" t="s">
        <v>150</v>
      </c>
      <c r="BM584" s="228" t="s">
        <v>1621</v>
      </c>
    </row>
    <row r="585" s="13" customFormat="1">
      <c r="A585" s="13"/>
      <c r="B585" s="230"/>
      <c r="C585" s="231"/>
      <c r="D585" s="232" t="s">
        <v>153</v>
      </c>
      <c r="E585" s="233" t="s">
        <v>1</v>
      </c>
      <c r="F585" s="234" t="s">
        <v>1613</v>
      </c>
      <c r="G585" s="231"/>
      <c r="H585" s="233" t="s">
        <v>1</v>
      </c>
      <c r="I585" s="235"/>
      <c r="J585" s="231"/>
      <c r="K585" s="231"/>
      <c r="L585" s="236"/>
      <c r="M585" s="237"/>
      <c r="N585" s="238"/>
      <c r="O585" s="238"/>
      <c r="P585" s="238"/>
      <c r="Q585" s="238"/>
      <c r="R585" s="238"/>
      <c r="S585" s="238"/>
      <c r="T585" s="239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0" t="s">
        <v>153</v>
      </c>
      <c r="AU585" s="240" t="s">
        <v>151</v>
      </c>
      <c r="AV585" s="13" t="s">
        <v>83</v>
      </c>
      <c r="AW585" s="13" t="s">
        <v>31</v>
      </c>
      <c r="AX585" s="13" t="s">
        <v>75</v>
      </c>
      <c r="AY585" s="240" t="s">
        <v>142</v>
      </c>
    </row>
    <row r="586" s="14" customFormat="1">
      <c r="A586" s="14"/>
      <c r="B586" s="241"/>
      <c r="C586" s="242"/>
      <c r="D586" s="232" t="s">
        <v>153</v>
      </c>
      <c r="E586" s="243" t="s">
        <v>1</v>
      </c>
      <c r="F586" s="244" t="s">
        <v>1622</v>
      </c>
      <c r="G586" s="242"/>
      <c r="H586" s="245">
        <v>439</v>
      </c>
      <c r="I586" s="246"/>
      <c r="J586" s="242"/>
      <c r="K586" s="242"/>
      <c r="L586" s="247"/>
      <c r="M586" s="248"/>
      <c r="N586" s="249"/>
      <c r="O586" s="249"/>
      <c r="P586" s="249"/>
      <c r="Q586" s="249"/>
      <c r="R586" s="249"/>
      <c r="S586" s="249"/>
      <c r="T586" s="250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1" t="s">
        <v>153</v>
      </c>
      <c r="AU586" s="251" t="s">
        <v>151</v>
      </c>
      <c r="AV586" s="14" t="s">
        <v>151</v>
      </c>
      <c r="AW586" s="14" t="s">
        <v>31</v>
      </c>
      <c r="AX586" s="14" t="s">
        <v>83</v>
      </c>
      <c r="AY586" s="251" t="s">
        <v>142</v>
      </c>
    </row>
    <row r="587" s="2" customFormat="1" ht="24.15" customHeight="1">
      <c r="A587" s="38"/>
      <c r="B587" s="39"/>
      <c r="C587" s="267" t="s">
        <v>643</v>
      </c>
      <c r="D587" s="267" t="s">
        <v>225</v>
      </c>
      <c r="E587" s="268" t="s">
        <v>1623</v>
      </c>
      <c r="F587" s="269" t="s">
        <v>1624</v>
      </c>
      <c r="G587" s="270" t="s">
        <v>189</v>
      </c>
      <c r="H587" s="271">
        <v>179</v>
      </c>
      <c r="I587" s="272"/>
      <c r="J587" s="271">
        <f>ROUND(I587*H587,2)</f>
        <v>0</v>
      </c>
      <c r="K587" s="269" t="s">
        <v>149</v>
      </c>
      <c r="L587" s="273"/>
      <c r="M587" s="274" t="s">
        <v>1</v>
      </c>
      <c r="N587" s="275" t="s">
        <v>41</v>
      </c>
      <c r="O587" s="91"/>
      <c r="P587" s="226">
        <f>O587*H587</f>
        <v>0</v>
      </c>
      <c r="Q587" s="226">
        <v>0.00020000000000000001</v>
      </c>
      <c r="R587" s="226">
        <f>Q587*H587</f>
        <v>0.035799999999999998</v>
      </c>
      <c r="S587" s="226">
        <v>0</v>
      </c>
      <c r="T587" s="227">
        <f>S587*H587</f>
        <v>0</v>
      </c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R587" s="228" t="s">
        <v>218</v>
      </c>
      <c r="AT587" s="228" t="s">
        <v>225</v>
      </c>
      <c r="AU587" s="228" t="s">
        <v>151</v>
      </c>
      <c r="AY587" s="17" t="s">
        <v>142</v>
      </c>
      <c r="BE587" s="229">
        <f>IF(N587="základní",J587,0)</f>
        <v>0</v>
      </c>
      <c r="BF587" s="229">
        <f>IF(N587="snížená",J587,0)</f>
        <v>0</v>
      </c>
      <c r="BG587" s="229">
        <f>IF(N587="zákl. přenesená",J587,0)</f>
        <v>0</v>
      </c>
      <c r="BH587" s="229">
        <f>IF(N587="sníž. přenesená",J587,0)</f>
        <v>0</v>
      </c>
      <c r="BI587" s="229">
        <f>IF(N587="nulová",J587,0)</f>
        <v>0</v>
      </c>
      <c r="BJ587" s="17" t="s">
        <v>151</v>
      </c>
      <c r="BK587" s="229">
        <f>ROUND(I587*H587,2)</f>
        <v>0</v>
      </c>
      <c r="BL587" s="17" t="s">
        <v>150</v>
      </c>
      <c r="BM587" s="228" t="s">
        <v>1625</v>
      </c>
    </row>
    <row r="588" s="13" customFormat="1">
      <c r="A588" s="13"/>
      <c r="B588" s="230"/>
      <c r="C588" s="231"/>
      <c r="D588" s="232" t="s">
        <v>153</v>
      </c>
      <c r="E588" s="233" t="s">
        <v>1</v>
      </c>
      <c r="F588" s="234" t="s">
        <v>1613</v>
      </c>
      <c r="G588" s="231"/>
      <c r="H588" s="233" t="s">
        <v>1</v>
      </c>
      <c r="I588" s="235"/>
      <c r="J588" s="231"/>
      <c r="K588" s="231"/>
      <c r="L588" s="236"/>
      <c r="M588" s="237"/>
      <c r="N588" s="238"/>
      <c r="O588" s="238"/>
      <c r="P588" s="238"/>
      <c r="Q588" s="238"/>
      <c r="R588" s="238"/>
      <c r="S588" s="238"/>
      <c r="T588" s="239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0" t="s">
        <v>153</v>
      </c>
      <c r="AU588" s="240" t="s">
        <v>151</v>
      </c>
      <c r="AV588" s="13" t="s">
        <v>83</v>
      </c>
      <c r="AW588" s="13" t="s">
        <v>31</v>
      </c>
      <c r="AX588" s="13" t="s">
        <v>75</v>
      </c>
      <c r="AY588" s="240" t="s">
        <v>142</v>
      </c>
    </row>
    <row r="589" s="14" customFormat="1">
      <c r="A589" s="14"/>
      <c r="B589" s="241"/>
      <c r="C589" s="242"/>
      <c r="D589" s="232" t="s">
        <v>153</v>
      </c>
      <c r="E589" s="243" t="s">
        <v>1</v>
      </c>
      <c r="F589" s="244" t="s">
        <v>1618</v>
      </c>
      <c r="G589" s="242"/>
      <c r="H589" s="245">
        <v>179</v>
      </c>
      <c r="I589" s="246"/>
      <c r="J589" s="242"/>
      <c r="K589" s="242"/>
      <c r="L589" s="247"/>
      <c r="M589" s="248"/>
      <c r="N589" s="249"/>
      <c r="O589" s="249"/>
      <c r="P589" s="249"/>
      <c r="Q589" s="249"/>
      <c r="R589" s="249"/>
      <c r="S589" s="249"/>
      <c r="T589" s="250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1" t="s">
        <v>153</v>
      </c>
      <c r="AU589" s="251" t="s">
        <v>151</v>
      </c>
      <c r="AV589" s="14" t="s">
        <v>151</v>
      </c>
      <c r="AW589" s="14" t="s">
        <v>31</v>
      </c>
      <c r="AX589" s="14" t="s">
        <v>83</v>
      </c>
      <c r="AY589" s="251" t="s">
        <v>142</v>
      </c>
    </row>
    <row r="590" s="2" customFormat="1" ht="24.15" customHeight="1">
      <c r="A590" s="38"/>
      <c r="B590" s="39"/>
      <c r="C590" s="218" t="s">
        <v>649</v>
      </c>
      <c r="D590" s="218" t="s">
        <v>145</v>
      </c>
      <c r="E590" s="219" t="s">
        <v>1626</v>
      </c>
      <c r="F590" s="220" t="s">
        <v>1627</v>
      </c>
      <c r="G590" s="221" t="s">
        <v>189</v>
      </c>
      <c r="H590" s="222">
        <v>418</v>
      </c>
      <c r="I590" s="223"/>
      <c r="J590" s="222">
        <f>ROUND(I590*H590,2)</f>
        <v>0</v>
      </c>
      <c r="K590" s="220" t="s">
        <v>1</v>
      </c>
      <c r="L590" s="44"/>
      <c r="M590" s="224" t="s">
        <v>1</v>
      </c>
      <c r="N590" s="225" t="s">
        <v>41</v>
      </c>
      <c r="O590" s="91"/>
      <c r="P590" s="226">
        <f>O590*H590</f>
        <v>0</v>
      </c>
      <c r="Q590" s="226">
        <v>0</v>
      </c>
      <c r="R590" s="226">
        <f>Q590*H590</f>
        <v>0</v>
      </c>
      <c r="S590" s="226">
        <v>0</v>
      </c>
      <c r="T590" s="227">
        <f>S590*H590</f>
        <v>0</v>
      </c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R590" s="228" t="s">
        <v>150</v>
      </c>
      <c r="AT590" s="228" t="s">
        <v>145</v>
      </c>
      <c r="AU590" s="228" t="s">
        <v>151</v>
      </c>
      <c r="AY590" s="17" t="s">
        <v>142</v>
      </c>
      <c r="BE590" s="229">
        <f>IF(N590="základní",J590,0)</f>
        <v>0</v>
      </c>
      <c r="BF590" s="229">
        <f>IF(N590="snížená",J590,0)</f>
        <v>0</v>
      </c>
      <c r="BG590" s="229">
        <f>IF(N590="zákl. přenesená",J590,0)</f>
        <v>0</v>
      </c>
      <c r="BH590" s="229">
        <f>IF(N590="sníž. přenesená",J590,0)</f>
        <v>0</v>
      </c>
      <c r="BI590" s="229">
        <f>IF(N590="nulová",J590,0)</f>
        <v>0</v>
      </c>
      <c r="BJ590" s="17" t="s">
        <v>151</v>
      </c>
      <c r="BK590" s="229">
        <f>ROUND(I590*H590,2)</f>
        <v>0</v>
      </c>
      <c r="BL590" s="17" t="s">
        <v>150</v>
      </c>
      <c r="BM590" s="228" t="s">
        <v>1628</v>
      </c>
    </row>
    <row r="591" s="13" customFormat="1">
      <c r="A591" s="13"/>
      <c r="B591" s="230"/>
      <c r="C591" s="231"/>
      <c r="D591" s="232" t="s">
        <v>153</v>
      </c>
      <c r="E591" s="233" t="s">
        <v>1</v>
      </c>
      <c r="F591" s="234" t="s">
        <v>1609</v>
      </c>
      <c r="G591" s="231"/>
      <c r="H591" s="233" t="s">
        <v>1</v>
      </c>
      <c r="I591" s="235"/>
      <c r="J591" s="231"/>
      <c r="K591" s="231"/>
      <c r="L591" s="236"/>
      <c r="M591" s="237"/>
      <c r="N591" s="238"/>
      <c r="O591" s="238"/>
      <c r="P591" s="238"/>
      <c r="Q591" s="238"/>
      <c r="R591" s="238"/>
      <c r="S591" s="238"/>
      <c r="T591" s="239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0" t="s">
        <v>153</v>
      </c>
      <c r="AU591" s="240" t="s">
        <v>151</v>
      </c>
      <c r="AV591" s="13" t="s">
        <v>83</v>
      </c>
      <c r="AW591" s="13" t="s">
        <v>31</v>
      </c>
      <c r="AX591" s="13" t="s">
        <v>75</v>
      </c>
      <c r="AY591" s="240" t="s">
        <v>142</v>
      </c>
    </row>
    <row r="592" s="14" customFormat="1">
      <c r="A592" s="14"/>
      <c r="B592" s="241"/>
      <c r="C592" s="242"/>
      <c r="D592" s="232" t="s">
        <v>153</v>
      </c>
      <c r="E592" s="243" t="s">
        <v>1</v>
      </c>
      <c r="F592" s="244" t="s">
        <v>1610</v>
      </c>
      <c r="G592" s="242"/>
      <c r="H592" s="245">
        <v>418</v>
      </c>
      <c r="I592" s="246"/>
      <c r="J592" s="242"/>
      <c r="K592" s="242"/>
      <c r="L592" s="247"/>
      <c r="M592" s="248"/>
      <c r="N592" s="249"/>
      <c r="O592" s="249"/>
      <c r="P592" s="249"/>
      <c r="Q592" s="249"/>
      <c r="R592" s="249"/>
      <c r="S592" s="249"/>
      <c r="T592" s="250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1" t="s">
        <v>153</v>
      </c>
      <c r="AU592" s="251" t="s">
        <v>151</v>
      </c>
      <c r="AV592" s="14" t="s">
        <v>151</v>
      </c>
      <c r="AW592" s="14" t="s">
        <v>31</v>
      </c>
      <c r="AX592" s="14" t="s">
        <v>83</v>
      </c>
      <c r="AY592" s="251" t="s">
        <v>142</v>
      </c>
    </row>
    <row r="593" s="2" customFormat="1" ht="55.5" customHeight="1">
      <c r="A593" s="38"/>
      <c r="B593" s="39"/>
      <c r="C593" s="218" t="s">
        <v>460</v>
      </c>
      <c r="D593" s="218" t="s">
        <v>145</v>
      </c>
      <c r="E593" s="219" t="s">
        <v>1629</v>
      </c>
      <c r="F593" s="220" t="s">
        <v>1630</v>
      </c>
      <c r="G593" s="221" t="s">
        <v>189</v>
      </c>
      <c r="H593" s="222">
        <v>36</v>
      </c>
      <c r="I593" s="223"/>
      <c r="J593" s="222">
        <f>ROUND(I593*H593,2)</f>
        <v>0</v>
      </c>
      <c r="K593" s="220" t="s">
        <v>1</v>
      </c>
      <c r="L593" s="44"/>
      <c r="M593" s="224" t="s">
        <v>1</v>
      </c>
      <c r="N593" s="225" t="s">
        <v>41</v>
      </c>
      <c r="O593" s="91"/>
      <c r="P593" s="226">
        <f>O593*H593</f>
        <v>0</v>
      </c>
      <c r="Q593" s="226">
        <v>0</v>
      </c>
      <c r="R593" s="226">
        <f>Q593*H593</f>
        <v>0</v>
      </c>
      <c r="S593" s="226">
        <v>0</v>
      </c>
      <c r="T593" s="227">
        <f>S593*H593</f>
        <v>0</v>
      </c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R593" s="228" t="s">
        <v>150</v>
      </c>
      <c r="AT593" s="228" t="s">
        <v>145</v>
      </c>
      <c r="AU593" s="228" t="s">
        <v>151</v>
      </c>
      <c r="AY593" s="17" t="s">
        <v>142</v>
      </c>
      <c r="BE593" s="229">
        <f>IF(N593="základní",J593,0)</f>
        <v>0</v>
      </c>
      <c r="BF593" s="229">
        <f>IF(N593="snížená",J593,0)</f>
        <v>0</v>
      </c>
      <c r="BG593" s="229">
        <f>IF(N593="zákl. přenesená",J593,0)</f>
        <v>0</v>
      </c>
      <c r="BH593" s="229">
        <f>IF(N593="sníž. přenesená",J593,0)</f>
        <v>0</v>
      </c>
      <c r="BI593" s="229">
        <f>IF(N593="nulová",J593,0)</f>
        <v>0</v>
      </c>
      <c r="BJ593" s="17" t="s">
        <v>151</v>
      </c>
      <c r="BK593" s="229">
        <f>ROUND(I593*H593,2)</f>
        <v>0</v>
      </c>
      <c r="BL593" s="17" t="s">
        <v>150</v>
      </c>
      <c r="BM593" s="228" t="s">
        <v>1631</v>
      </c>
    </row>
    <row r="594" s="13" customFormat="1">
      <c r="A594" s="13"/>
      <c r="B594" s="230"/>
      <c r="C594" s="231"/>
      <c r="D594" s="232" t="s">
        <v>153</v>
      </c>
      <c r="E594" s="233" t="s">
        <v>1</v>
      </c>
      <c r="F594" s="234" t="s">
        <v>1373</v>
      </c>
      <c r="G594" s="231"/>
      <c r="H594" s="233" t="s">
        <v>1</v>
      </c>
      <c r="I594" s="235"/>
      <c r="J594" s="231"/>
      <c r="K594" s="231"/>
      <c r="L594" s="236"/>
      <c r="M594" s="237"/>
      <c r="N594" s="238"/>
      <c r="O594" s="238"/>
      <c r="P594" s="238"/>
      <c r="Q594" s="238"/>
      <c r="R594" s="238"/>
      <c r="S594" s="238"/>
      <c r="T594" s="239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0" t="s">
        <v>153</v>
      </c>
      <c r="AU594" s="240" t="s">
        <v>151</v>
      </c>
      <c r="AV594" s="13" t="s">
        <v>83</v>
      </c>
      <c r="AW594" s="13" t="s">
        <v>31</v>
      </c>
      <c r="AX594" s="13" t="s">
        <v>75</v>
      </c>
      <c r="AY594" s="240" t="s">
        <v>142</v>
      </c>
    </row>
    <row r="595" s="14" customFormat="1">
      <c r="A595" s="14"/>
      <c r="B595" s="241"/>
      <c r="C595" s="242"/>
      <c r="D595" s="232" t="s">
        <v>153</v>
      </c>
      <c r="E595" s="243" t="s">
        <v>1</v>
      </c>
      <c r="F595" s="244" t="s">
        <v>1632</v>
      </c>
      <c r="G595" s="242"/>
      <c r="H595" s="245">
        <v>36</v>
      </c>
      <c r="I595" s="246"/>
      <c r="J595" s="242"/>
      <c r="K595" s="242"/>
      <c r="L595" s="247"/>
      <c r="M595" s="248"/>
      <c r="N595" s="249"/>
      <c r="O595" s="249"/>
      <c r="P595" s="249"/>
      <c r="Q595" s="249"/>
      <c r="R595" s="249"/>
      <c r="S595" s="249"/>
      <c r="T595" s="250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1" t="s">
        <v>153</v>
      </c>
      <c r="AU595" s="251" t="s">
        <v>151</v>
      </c>
      <c r="AV595" s="14" t="s">
        <v>151</v>
      </c>
      <c r="AW595" s="14" t="s">
        <v>31</v>
      </c>
      <c r="AX595" s="14" t="s">
        <v>83</v>
      </c>
      <c r="AY595" s="251" t="s">
        <v>142</v>
      </c>
    </row>
    <row r="596" s="2" customFormat="1" ht="49.05" customHeight="1">
      <c r="A596" s="38"/>
      <c r="B596" s="39"/>
      <c r="C596" s="218" t="s">
        <v>659</v>
      </c>
      <c r="D596" s="218" t="s">
        <v>145</v>
      </c>
      <c r="E596" s="219" t="s">
        <v>1633</v>
      </c>
      <c r="F596" s="220" t="s">
        <v>1634</v>
      </c>
      <c r="G596" s="221" t="s">
        <v>189</v>
      </c>
      <c r="H596" s="222">
        <v>168</v>
      </c>
      <c r="I596" s="223"/>
      <c r="J596" s="222">
        <f>ROUND(I596*H596,2)</f>
        <v>0</v>
      </c>
      <c r="K596" s="220" t="s">
        <v>1</v>
      </c>
      <c r="L596" s="44"/>
      <c r="M596" s="224" t="s">
        <v>1</v>
      </c>
      <c r="N596" s="225" t="s">
        <v>41</v>
      </c>
      <c r="O596" s="91"/>
      <c r="P596" s="226">
        <f>O596*H596</f>
        <v>0</v>
      </c>
      <c r="Q596" s="226">
        <v>0</v>
      </c>
      <c r="R596" s="226">
        <f>Q596*H596</f>
        <v>0</v>
      </c>
      <c r="S596" s="226">
        <v>0</v>
      </c>
      <c r="T596" s="227">
        <f>S596*H596</f>
        <v>0</v>
      </c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228" t="s">
        <v>150</v>
      </c>
      <c r="AT596" s="228" t="s">
        <v>145</v>
      </c>
      <c r="AU596" s="228" t="s">
        <v>151</v>
      </c>
      <c r="AY596" s="17" t="s">
        <v>142</v>
      </c>
      <c r="BE596" s="229">
        <f>IF(N596="základní",J596,0)</f>
        <v>0</v>
      </c>
      <c r="BF596" s="229">
        <f>IF(N596="snížená",J596,0)</f>
        <v>0</v>
      </c>
      <c r="BG596" s="229">
        <f>IF(N596="zákl. přenesená",J596,0)</f>
        <v>0</v>
      </c>
      <c r="BH596" s="229">
        <f>IF(N596="sníž. přenesená",J596,0)</f>
        <v>0</v>
      </c>
      <c r="BI596" s="229">
        <f>IF(N596="nulová",J596,0)</f>
        <v>0</v>
      </c>
      <c r="BJ596" s="17" t="s">
        <v>151</v>
      </c>
      <c r="BK596" s="229">
        <f>ROUND(I596*H596,2)</f>
        <v>0</v>
      </c>
      <c r="BL596" s="17" t="s">
        <v>150</v>
      </c>
      <c r="BM596" s="228" t="s">
        <v>1635</v>
      </c>
    </row>
    <row r="597" s="13" customFormat="1">
      <c r="A597" s="13"/>
      <c r="B597" s="230"/>
      <c r="C597" s="231"/>
      <c r="D597" s="232" t="s">
        <v>153</v>
      </c>
      <c r="E597" s="233" t="s">
        <v>1</v>
      </c>
      <c r="F597" s="234" t="s">
        <v>1373</v>
      </c>
      <c r="G597" s="231"/>
      <c r="H597" s="233" t="s">
        <v>1</v>
      </c>
      <c r="I597" s="235"/>
      <c r="J597" s="231"/>
      <c r="K597" s="231"/>
      <c r="L597" s="236"/>
      <c r="M597" s="237"/>
      <c r="N597" s="238"/>
      <c r="O597" s="238"/>
      <c r="P597" s="238"/>
      <c r="Q597" s="238"/>
      <c r="R597" s="238"/>
      <c r="S597" s="238"/>
      <c r="T597" s="239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0" t="s">
        <v>153</v>
      </c>
      <c r="AU597" s="240" t="s">
        <v>151</v>
      </c>
      <c r="AV597" s="13" t="s">
        <v>83</v>
      </c>
      <c r="AW597" s="13" t="s">
        <v>31</v>
      </c>
      <c r="AX597" s="13" t="s">
        <v>75</v>
      </c>
      <c r="AY597" s="240" t="s">
        <v>142</v>
      </c>
    </row>
    <row r="598" s="14" customFormat="1">
      <c r="A598" s="14"/>
      <c r="B598" s="241"/>
      <c r="C598" s="242"/>
      <c r="D598" s="232" t="s">
        <v>153</v>
      </c>
      <c r="E598" s="243" t="s">
        <v>1</v>
      </c>
      <c r="F598" s="244" t="s">
        <v>1636</v>
      </c>
      <c r="G598" s="242"/>
      <c r="H598" s="245">
        <v>168</v>
      </c>
      <c r="I598" s="246"/>
      <c r="J598" s="242"/>
      <c r="K598" s="242"/>
      <c r="L598" s="247"/>
      <c r="M598" s="248"/>
      <c r="N598" s="249"/>
      <c r="O598" s="249"/>
      <c r="P598" s="249"/>
      <c r="Q598" s="249"/>
      <c r="R598" s="249"/>
      <c r="S598" s="249"/>
      <c r="T598" s="250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1" t="s">
        <v>153</v>
      </c>
      <c r="AU598" s="251" t="s">
        <v>151</v>
      </c>
      <c r="AV598" s="14" t="s">
        <v>151</v>
      </c>
      <c r="AW598" s="14" t="s">
        <v>31</v>
      </c>
      <c r="AX598" s="14" t="s">
        <v>83</v>
      </c>
      <c r="AY598" s="251" t="s">
        <v>142</v>
      </c>
    </row>
    <row r="599" s="2" customFormat="1" ht="49.05" customHeight="1">
      <c r="A599" s="38"/>
      <c r="B599" s="39"/>
      <c r="C599" s="218" t="s">
        <v>666</v>
      </c>
      <c r="D599" s="218" t="s">
        <v>145</v>
      </c>
      <c r="E599" s="219" t="s">
        <v>1637</v>
      </c>
      <c r="F599" s="220" t="s">
        <v>1638</v>
      </c>
      <c r="G599" s="221" t="s">
        <v>189</v>
      </c>
      <c r="H599" s="222">
        <v>40</v>
      </c>
      <c r="I599" s="223"/>
      <c r="J599" s="222">
        <f>ROUND(I599*H599,2)</f>
        <v>0</v>
      </c>
      <c r="K599" s="220" t="s">
        <v>1</v>
      </c>
      <c r="L599" s="44"/>
      <c r="M599" s="224" t="s">
        <v>1</v>
      </c>
      <c r="N599" s="225" t="s">
        <v>41</v>
      </c>
      <c r="O599" s="91"/>
      <c r="P599" s="226">
        <f>O599*H599</f>
        <v>0</v>
      </c>
      <c r="Q599" s="226">
        <v>0</v>
      </c>
      <c r="R599" s="226">
        <f>Q599*H599</f>
        <v>0</v>
      </c>
      <c r="S599" s="226">
        <v>0</v>
      </c>
      <c r="T599" s="227">
        <f>S599*H599</f>
        <v>0</v>
      </c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R599" s="228" t="s">
        <v>150</v>
      </c>
      <c r="AT599" s="228" t="s">
        <v>145</v>
      </c>
      <c r="AU599" s="228" t="s">
        <v>151</v>
      </c>
      <c r="AY599" s="17" t="s">
        <v>142</v>
      </c>
      <c r="BE599" s="229">
        <f>IF(N599="základní",J599,0)</f>
        <v>0</v>
      </c>
      <c r="BF599" s="229">
        <f>IF(N599="snížená",J599,0)</f>
        <v>0</v>
      </c>
      <c r="BG599" s="229">
        <f>IF(N599="zákl. přenesená",J599,0)</f>
        <v>0</v>
      </c>
      <c r="BH599" s="229">
        <f>IF(N599="sníž. přenesená",J599,0)</f>
        <v>0</v>
      </c>
      <c r="BI599" s="229">
        <f>IF(N599="nulová",J599,0)</f>
        <v>0</v>
      </c>
      <c r="BJ599" s="17" t="s">
        <v>151</v>
      </c>
      <c r="BK599" s="229">
        <f>ROUND(I599*H599,2)</f>
        <v>0</v>
      </c>
      <c r="BL599" s="17" t="s">
        <v>150</v>
      </c>
      <c r="BM599" s="228" t="s">
        <v>1639</v>
      </c>
    </row>
    <row r="600" s="13" customFormat="1">
      <c r="A600" s="13"/>
      <c r="B600" s="230"/>
      <c r="C600" s="231"/>
      <c r="D600" s="232" t="s">
        <v>153</v>
      </c>
      <c r="E600" s="233" t="s">
        <v>1</v>
      </c>
      <c r="F600" s="234" t="s">
        <v>1373</v>
      </c>
      <c r="G600" s="231"/>
      <c r="H600" s="233" t="s">
        <v>1</v>
      </c>
      <c r="I600" s="235"/>
      <c r="J600" s="231"/>
      <c r="K600" s="231"/>
      <c r="L600" s="236"/>
      <c r="M600" s="237"/>
      <c r="N600" s="238"/>
      <c r="O600" s="238"/>
      <c r="P600" s="238"/>
      <c r="Q600" s="238"/>
      <c r="R600" s="238"/>
      <c r="S600" s="238"/>
      <c r="T600" s="239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0" t="s">
        <v>153</v>
      </c>
      <c r="AU600" s="240" t="s">
        <v>151</v>
      </c>
      <c r="AV600" s="13" t="s">
        <v>83</v>
      </c>
      <c r="AW600" s="13" t="s">
        <v>31</v>
      </c>
      <c r="AX600" s="13" t="s">
        <v>75</v>
      </c>
      <c r="AY600" s="240" t="s">
        <v>142</v>
      </c>
    </row>
    <row r="601" s="14" customFormat="1">
      <c r="A601" s="14"/>
      <c r="B601" s="241"/>
      <c r="C601" s="242"/>
      <c r="D601" s="232" t="s">
        <v>153</v>
      </c>
      <c r="E601" s="243" t="s">
        <v>1</v>
      </c>
      <c r="F601" s="244" t="s">
        <v>1640</v>
      </c>
      <c r="G601" s="242"/>
      <c r="H601" s="245">
        <v>40</v>
      </c>
      <c r="I601" s="246"/>
      <c r="J601" s="242"/>
      <c r="K601" s="242"/>
      <c r="L601" s="247"/>
      <c r="M601" s="248"/>
      <c r="N601" s="249"/>
      <c r="O601" s="249"/>
      <c r="P601" s="249"/>
      <c r="Q601" s="249"/>
      <c r="R601" s="249"/>
      <c r="S601" s="249"/>
      <c r="T601" s="250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1" t="s">
        <v>153</v>
      </c>
      <c r="AU601" s="251" t="s">
        <v>151</v>
      </c>
      <c r="AV601" s="14" t="s">
        <v>151</v>
      </c>
      <c r="AW601" s="14" t="s">
        <v>31</v>
      </c>
      <c r="AX601" s="14" t="s">
        <v>83</v>
      </c>
      <c r="AY601" s="251" t="s">
        <v>142</v>
      </c>
    </row>
    <row r="602" s="2" customFormat="1" ht="33" customHeight="1">
      <c r="A602" s="38"/>
      <c r="B602" s="39"/>
      <c r="C602" s="218" t="s">
        <v>672</v>
      </c>
      <c r="D602" s="218" t="s">
        <v>145</v>
      </c>
      <c r="E602" s="219" t="s">
        <v>258</v>
      </c>
      <c r="F602" s="220" t="s">
        <v>259</v>
      </c>
      <c r="G602" s="221" t="s">
        <v>169</v>
      </c>
      <c r="H602" s="222">
        <v>4.4000000000000004</v>
      </c>
      <c r="I602" s="223"/>
      <c r="J602" s="222">
        <f>ROUND(I602*H602,2)</f>
        <v>0</v>
      </c>
      <c r="K602" s="220" t="s">
        <v>149</v>
      </c>
      <c r="L602" s="44"/>
      <c r="M602" s="224" t="s">
        <v>1</v>
      </c>
      <c r="N602" s="225" t="s">
        <v>41</v>
      </c>
      <c r="O602" s="91"/>
      <c r="P602" s="226">
        <f>O602*H602</f>
        <v>0</v>
      </c>
      <c r="Q602" s="226">
        <v>2.5018699999999998</v>
      </c>
      <c r="R602" s="226">
        <f>Q602*H602</f>
        <v>11.008228000000001</v>
      </c>
      <c r="S602" s="226">
        <v>0</v>
      </c>
      <c r="T602" s="227">
        <f>S602*H602</f>
        <v>0</v>
      </c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R602" s="228" t="s">
        <v>150</v>
      </c>
      <c r="AT602" s="228" t="s">
        <v>145</v>
      </c>
      <c r="AU602" s="228" t="s">
        <v>151</v>
      </c>
      <c r="AY602" s="17" t="s">
        <v>142</v>
      </c>
      <c r="BE602" s="229">
        <f>IF(N602="základní",J602,0)</f>
        <v>0</v>
      </c>
      <c r="BF602" s="229">
        <f>IF(N602="snížená",J602,0)</f>
        <v>0</v>
      </c>
      <c r="BG602" s="229">
        <f>IF(N602="zákl. přenesená",J602,0)</f>
        <v>0</v>
      </c>
      <c r="BH602" s="229">
        <f>IF(N602="sníž. přenesená",J602,0)</f>
        <v>0</v>
      </c>
      <c r="BI602" s="229">
        <f>IF(N602="nulová",J602,0)</f>
        <v>0</v>
      </c>
      <c r="BJ602" s="17" t="s">
        <v>151</v>
      </c>
      <c r="BK602" s="229">
        <f>ROUND(I602*H602,2)</f>
        <v>0</v>
      </c>
      <c r="BL602" s="17" t="s">
        <v>150</v>
      </c>
      <c r="BM602" s="228" t="s">
        <v>1641</v>
      </c>
    </row>
    <row r="603" s="13" customFormat="1">
      <c r="A603" s="13"/>
      <c r="B603" s="230"/>
      <c r="C603" s="231"/>
      <c r="D603" s="232" t="s">
        <v>153</v>
      </c>
      <c r="E603" s="233" t="s">
        <v>1</v>
      </c>
      <c r="F603" s="234" t="s">
        <v>1251</v>
      </c>
      <c r="G603" s="231"/>
      <c r="H603" s="233" t="s">
        <v>1</v>
      </c>
      <c r="I603" s="235"/>
      <c r="J603" s="231"/>
      <c r="K603" s="231"/>
      <c r="L603" s="236"/>
      <c r="M603" s="237"/>
      <c r="N603" s="238"/>
      <c r="O603" s="238"/>
      <c r="P603" s="238"/>
      <c r="Q603" s="238"/>
      <c r="R603" s="238"/>
      <c r="S603" s="238"/>
      <c r="T603" s="239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0" t="s">
        <v>153</v>
      </c>
      <c r="AU603" s="240" t="s">
        <v>151</v>
      </c>
      <c r="AV603" s="13" t="s">
        <v>83</v>
      </c>
      <c r="AW603" s="13" t="s">
        <v>31</v>
      </c>
      <c r="AX603" s="13" t="s">
        <v>75</v>
      </c>
      <c r="AY603" s="240" t="s">
        <v>142</v>
      </c>
    </row>
    <row r="604" s="13" customFormat="1">
      <c r="A604" s="13"/>
      <c r="B604" s="230"/>
      <c r="C604" s="231"/>
      <c r="D604" s="232" t="s">
        <v>153</v>
      </c>
      <c r="E604" s="233" t="s">
        <v>1</v>
      </c>
      <c r="F604" s="234" t="s">
        <v>1642</v>
      </c>
      <c r="G604" s="231"/>
      <c r="H604" s="233" t="s">
        <v>1</v>
      </c>
      <c r="I604" s="235"/>
      <c r="J604" s="231"/>
      <c r="K604" s="231"/>
      <c r="L604" s="236"/>
      <c r="M604" s="237"/>
      <c r="N604" s="238"/>
      <c r="O604" s="238"/>
      <c r="P604" s="238"/>
      <c r="Q604" s="238"/>
      <c r="R604" s="238"/>
      <c r="S604" s="238"/>
      <c r="T604" s="239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0" t="s">
        <v>153</v>
      </c>
      <c r="AU604" s="240" t="s">
        <v>151</v>
      </c>
      <c r="AV604" s="13" t="s">
        <v>83</v>
      </c>
      <c r="AW604" s="13" t="s">
        <v>31</v>
      </c>
      <c r="AX604" s="13" t="s">
        <v>75</v>
      </c>
      <c r="AY604" s="240" t="s">
        <v>142</v>
      </c>
    </row>
    <row r="605" s="14" customFormat="1">
      <c r="A605" s="14"/>
      <c r="B605" s="241"/>
      <c r="C605" s="242"/>
      <c r="D605" s="232" t="s">
        <v>153</v>
      </c>
      <c r="E605" s="243" t="s">
        <v>1</v>
      </c>
      <c r="F605" s="244" t="s">
        <v>1643</v>
      </c>
      <c r="G605" s="242"/>
      <c r="H605" s="245">
        <v>4.4000000000000004</v>
      </c>
      <c r="I605" s="246"/>
      <c r="J605" s="242"/>
      <c r="K605" s="242"/>
      <c r="L605" s="247"/>
      <c r="M605" s="248"/>
      <c r="N605" s="249"/>
      <c r="O605" s="249"/>
      <c r="P605" s="249"/>
      <c r="Q605" s="249"/>
      <c r="R605" s="249"/>
      <c r="S605" s="249"/>
      <c r="T605" s="250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1" t="s">
        <v>153</v>
      </c>
      <c r="AU605" s="251" t="s">
        <v>151</v>
      </c>
      <c r="AV605" s="14" t="s">
        <v>151</v>
      </c>
      <c r="AW605" s="14" t="s">
        <v>31</v>
      </c>
      <c r="AX605" s="14" t="s">
        <v>83</v>
      </c>
      <c r="AY605" s="251" t="s">
        <v>142</v>
      </c>
    </row>
    <row r="606" s="2" customFormat="1" ht="33" customHeight="1">
      <c r="A606" s="38"/>
      <c r="B606" s="39"/>
      <c r="C606" s="218" t="s">
        <v>681</v>
      </c>
      <c r="D606" s="218" t="s">
        <v>145</v>
      </c>
      <c r="E606" s="219" t="s">
        <v>1644</v>
      </c>
      <c r="F606" s="220" t="s">
        <v>1645</v>
      </c>
      <c r="G606" s="221" t="s">
        <v>169</v>
      </c>
      <c r="H606" s="222">
        <v>4.0099999999999998</v>
      </c>
      <c r="I606" s="223"/>
      <c r="J606" s="222">
        <f>ROUND(I606*H606,2)</f>
        <v>0</v>
      </c>
      <c r="K606" s="220" t="s">
        <v>149</v>
      </c>
      <c r="L606" s="44"/>
      <c r="M606" s="224" t="s">
        <v>1</v>
      </c>
      <c r="N606" s="225" t="s">
        <v>41</v>
      </c>
      <c r="O606" s="91"/>
      <c r="P606" s="226">
        <f>O606*H606</f>
        <v>0</v>
      </c>
      <c r="Q606" s="226">
        <v>2.5018699999999998</v>
      </c>
      <c r="R606" s="226">
        <f>Q606*H606</f>
        <v>10.032498699999998</v>
      </c>
      <c r="S606" s="226">
        <v>0</v>
      </c>
      <c r="T606" s="227">
        <f>S606*H606</f>
        <v>0</v>
      </c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R606" s="228" t="s">
        <v>150</v>
      </c>
      <c r="AT606" s="228" t="s">
        <v>145</v>
      </c>
      <c r="AU606" s="228" t="s">
        <v>151</v>
      </c>
      <c r="AY606" s="17" t="s">
        <v>142</v>
      </c>
      <c r="BE606" s="229">
        <f>IF(N606="základní",J606,0)</f>
        <v>0</v>
      </c>
      <c r="BF606" s="229">
        <f>IF(N606="snížená",J606,0)</f>
        <v>0</v>
      </c>
      <c r="BG606" s="229">
        <f>IF(N606="zákl. přenesená",J606,0)</f>
        <v>0</v>
      </c>
      <c r="BH606" s="229">
        <f>IF(N606="sníž. přenesená",J606,0)</f>
        <v>0</v>
      </c>
      <c r="BI606" s="229">
        <f>IF(N606="nulová",J606,0)</f>
        <v>0</v>
      </c>
      <c r="BJ606" s="17" t="s">
        <v>151</v>
      </c>
      <c r="BK606" s="229">
        <f>ROUND(I606*H606,2)</f>
        <v>0</v>
      </c>
      <c r="BL606" s="17" t="s">
        <v>150</v>
      </c>
      <c r="BM606" s="228" t="s">
        <v>1646</v>
      </c>
    </row>
    <row r="607" s="13" customFormat="1">
      <c r="A607" s="13"/>
      <c r="B607" s="230"/>
      <c r="C607" s="231"/>
      <c r="D607" s="232" t="s">
        <v>153</v>
      </c>
      <c r="E607" s="233" t="s">
        <v>1</v>
      </c>
      <c r="F607" s="234" t="s">
        <v>1647</v>
      </c>
      <c r="G607" s="231"/>
      <c r="H607" s="233" t="s">
        <v>1</v>
      </c>
      <c r="I607" s="235"/>
      <c r="J607" s="231"/>
      <c r="K607" s="231"/>
      <c r="L607" s="236"/>
      <c r="M607" s="237"/>
      <c r="N607" s="238"/>
      <c r="O607" s="238"/>
      <c r="P607" s="238"/>
      <c r="Q607" s="238"/>
      <c r="R607" s="238"/>
      <c r="S607" s="238"/>
      <c r="T607" s="239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0" t="s">
        <v>153</v>
      </c>
      <c r="AU607" s="240" t="s">
        <v>151</v>
      </c>
      <c r="AV607" s="13" t="s">
        <v>83</v>
      </c>
      <c r="AW607" s="13" t="s">
        <v>31</v>
      </c>
      <c r="AX607" s="13" t="s">
        <v>75</v>
      </c>
      <c r="AY607" s="240" t="s">
        <v>142</v>
      </c>
    </row>
    <row r="608" s="13" customFormat="1">
      <c r="A608" s="13"/>
      <c r="B608" s="230"/>
      <c r="C608" s="231"/>
      <c r="D608" s="232" t="s">
        <v>153</v>
      </c>
      <c r="E608" s="233" t="s">
        <v>1</v>
      </c>
      <c r="F608" s="234" t="s">
        <v>1267</v>
      </c>
      <c r="G608" s="231"/>
      <c r="H608" s="233" t="s">
        <v>1</v>
      </c>
      <c r="I608" s="235"/>
      <c r="J608" s="231"/>
      <c r="K608" s="231"/>
      <c r="L608" s="236"/>
      <c r="M608" s="237"/>
      <c r="N608" s="238"/>
      <c r="O608" s="238"/>
      <c r="P608" s="238"/>
      <c r="Q608" s="238"/>
      <c r="R608" s="238"/>
      <c r="S608" s="238"/>
      <c r="T608" s="239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0" t="s">
        <v>153</v>
      </c>
      <c r="AU608" s="240" t="s">
        <v>151</v>
      </c>
      <c r="AV608" s="13" t="s">
        <v>83</v>
      </c>
      <c r="AW608" s="13" t="s">
        <v>31</v>
      </c>
      <c r="AX608" s="13" t="s">
        <v>75</v>
      </c>
      <c r="AY608" s="240" t="s">
        <v>142</v>
      </c>
    </row>
    <row r="609" s="14" customFormat="1">
      <c r="A609" s="14"/>
      <c r="B609" s="241"/>
      <c r="C609" s="242"/>
      <c r="D609" s="232" t="s">
        <v>153</v>
      </c>
      <c r="E609" s="243" t="s">
        <v>1</v>
      </c>
      <c r="F609" s="244" t="s">
        <v>1648</v>
      </c>
      <c r="G609" s="242"/>
      <c r="H609" s="245">
        <v>2.96</v>
      </c>
      <c r="I609" s="246"/>
      <c r="J609" s="242"/>
      <c r="K609" s="242"/>
      <c r="L609" s="247"/>
      <c r="M609" s="248"/>
      <c r="N609" s="249"/>
      <c r="O609" s="249"/>
      <c r="P609" s="249"/>
      <c r="Q609" s="249"/>
      <c r="R609" s="249"/>
      <c r="S609" s="249"/>
      <c r="T609" s="250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1" t="s">
        <v>153</v>
      </c>
      <c r="AU609" s="251" t="s">
        <v>151</v>
      </c>
      <c r="AV609" s="14" t="s">
        <v>151</v>
      </c>
      <c r="AW609" s="14" t="s">
        <v>31</v>
      </c>
      <c r="AX609" s="14" t="s">
        <v>75</v>
      </c>
      <c r="AY609" s="251" t="s">
        <v>142</v>
      </c>
    </row>
    <row r="610" s="13" customFormat="1">
      <c r="A610" s="13"/>
      <c r="B610" s="230"/>
      <c r="C610" s="231"/>
      <c r="D610" s="232" t="s">
        <v>153</v>
      </c>
      <c r="E610" s="233" t="s">
        <v>1</v>
      </c>
      <c r="F610" s="234" t="s">
        <v>1269</v>
      </c>
      <c r="G610" s="231"/>
      <c r="H610" s="233" t="s">
        <v>1</v>
      </c>
      <c r="I610" s="235"/>
      <c r="J610" s="231"/>
      <c r="K610" s="231"/>
      <c r="L610" s="236"/>
      <c r="M610" s="237"/>
      <c r="N610" s="238"/>
      <c r="O610" s="238"/>
      <c r="P610" s="238"/>
      <c r="Q610" s="238"/>
      <c r="R610" s="238"/>
      <c r="S610" s="238"/>
      <c r="T610" s="239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0" t="s">
        <v>153</v>
      </c>
      <c r="AU610" s="240" t="s">
        <v>151</v>
      </c>
      <c r="AV610" s="13" t="s">
        <v>83</v>
      </c>
      <c r="AW610" s="13" t="s">
        <v>31</v>
      </c>
      <c r="AX610" s="13" t="s">
        <v>75</v>
      </c>
      <c r="AY610" s="240" t="s">
        <v>142</v>
      </c>
    </row>
    <row r="611" s="14" customFormat="1">
      <c r="A611" s="14"/>
      <c r="B611" s="241"/>
      <c r="C611" s="242"/>
      <c r="D611" s="232" t="s">
        <v>153</v>
      </c>
      <c r="E611" s="243" t="s">
        <v>1</v>
      </c>
      <c r="F611" s="244" t="s">
        <v>1649</v>
      </c>
      <c r="G611" s="242"/>
      <c r="H611" s="245">
        <v>1.05</v>
      </c>
      <c r="I611" s="246"/>
      <c r="J611" s="242"/>
      <c r="K611" s="242"/>
      <c r="L611" s="247"/>
      <c r="M611" s="248"/>
      <c r="N611" s="249"/>
      <c r="O611" s="249"/>
      <c r="P611" s="249"/>
      <c r="Q611" s="249"/>
      <c r="R611" s="249"/>
      <c r="S611" s="249"/>
      <c r="T611" s="250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1" t="s">
        <v>153</v>
      </c>
      <c r="AU611" s="251" t="s">
        <v>151</v>
      </c>
      <c r="AV611" s="14" t="s">
        <v>151</v>
      </c>
      <c r="AW611" s="14" t="s">
        <v>31</v>
      </c>
      <c r="AX611" s="14" t="s">
        <v>75</v>
      </c>
      <c r="AY611" s="251" t="s">
        <v>142</v>
      </c>
    </row>
    <row r="612" s="15" customFormat="1">
      <c r="A612" s="15"/>
      <c r="B612" s="252"/>
      <c r="C612" s="253"/>
      <c r="D612" s="232" t="s">
        <v>153</v>
      </c>
      <c r="E612" s="254" t="s">
        <v>1</v>
      </c>
      <c r="F612" s="255" t="s">
        <v>166</v>
      </c>
      <c r="G612" s="253"/>
      <c r="H612" s="256">
        <v>4.0099999999999998</v>
      </c>
      <c r="I612" s="257"/>
      <c r="J612" s="253"/>
      <c r="K612" s="253"/>
      <c r="L612" s="258"/>
      <c r="M612" s="259"/>
      <c r="N612" s="260"/>
      <c r="O612" s="260"/>
      <c r="P612" s="260"/>
      <c r="Q612" s="260"/>
      <c r="R612" s="260"/>
      <c r="S612" s="260"/>
      <c r="T612" s="261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T612" s="262" t="s">
        <v>153</v>
      </c>
      <c r="AU612" s="262" t="s">
        <v>151</v>
      </c>
      <c r="AV612" s="15" t="s">
        <v>150</v>
      </c>
      <c r="AW612" s="15" t="s">
        <v>31</v>
      </c>
      <c r="AX612" s="15" t="s">
        <v>83</v>
      </c>
      <c r="AY612" s="262" t="s">
        <v>142</v>
      </c>
    </row>
    <row r="613" s="2" customFormat="1" ht="24.15" customHeight="1">
      <c r="A613" s="38"/>
      <c r="B613" s="39"/>
      <c r="C613" s="218" t="s">
        <v>689</v>
      </c>
      <c r="D613" s="218" t="s">
        <v>145</v>
      </c>
      <c r="E613" s="219" t="s">
        <v>1650</v>
      </c>
      <c r="F613" s="220" t="s">
        <v>1651</v>
      </c>
      <c r="G613" s="221" t="s">
        <v>148</v>
      </c>
      <c r="H613" s="222">
        <v>19</v>
      </c>
      <c r="I613" s="223"/>
      <c r="J613" s="222">
        <f>ROUND(I613*H613,2)</f>
        <v>0</v>
      </c>
      <c r="K613" s="220" t="s">
        <v>1</v>
      </c>
      <c r="L613" s="44"/>
      <c r="M613" s="224" t="s">
        <v>1</v>
      </c>
      <c r="N613" s="225" t="s">
        <v>41</v>
      </c>
      <c r="O613" s="91"/>
      <c r="P613" s="226">
        <f>O613*H613</f>
        <v>0</v>
      </c>
      <c r="Q613" s="226">
        <v>0.28361999999999998</v>
      </c>
      <c r="R613" s="226">
        <f>Q613*H613</f>
        <v>5.3887799999999997</v>
      </c>
      <c r="S613" s="226">
        <v>0</v>
      </c>
      <c r="T613" s="227">
        <f>S613*H613</f>
        <v>0</v>
      </c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R613" s="228" t="s">
        <v>150</v>
      </c>
      <c r="AT613" s="228" t="s">
        <v>145</v>
      </c>
      <c r="AU613" s="228" t="s">
        <v>151</v>
      </c>
      <c r="AY613" s="17" t="s">
        <v>142</v>
      </c>
      <c r="BE613" s="229">
        <f>IF(N613="základní",J613,0)</f>
        <v>0</v>
      </c>
      <c r="BF613" s="229">
        <f>IF(N613="snížená",J613,0)</f>
        <v>0</v>
      </c>
      <c r="BG613" s="229">
        <f>IF(N613="zákl. přenesená",J613,0)</f>
        <v>0</v>
      </c>
      <c r="BH613" s="229">
        <f>IF(N613="sníž. přenesená",J613,0)</f>
        <v>0</v>
      </c>
      <c r="BI613" s="229">
        <f>IF(N613="nulová",J613,0)</f>
        <v>0</v>
      </c>
      <c r="BJ613" s="17" t="s">
        <v>151</v>
      </c>
      <c r="BK613" s="229">
        <f>ROUND(I613*H613,2)</f>
        <v>0</v>
      </c>
      <c r="BL613" s="17" t="s">
        <v>150</v>
      </c>
      <c r="BM613" s="228" t="s">
        <v>1652</v>
      </c>
    </row>
    <row r="614" s="2" customFormat="1" ht="24.15" customHeight="1">
      <c r="A614" s="38"/>
      <c r="B614" s="39"/>
      <c r="C614" s="218" t="s">
        <v>697</v>
      </c>
      <c r="D614" s="218" t="s">
        <v>145</v>
      </c>
      <c r="E614" s="219" t="s">
        <v>1653</v>
      </c>
      <c r="F614" s="220" t="s">
        <v>1654</v>
      </c>
      <c r="G614" s="221" t="s">
        <v>303</v>
      </c>
      <c r="H614" s="222">
        <v>3</v>
      </c>
      <c r="I614" s="223"/>
      <c r="J614" s="222">
        <f>ROUND(I614*H614,2)</f>
        <v>0</v>
      </c>
      <c r="K614" s="220" t="s">
        <v>149</v>
      </c>
      <c r="L614" s="44"/>
      <c r="M614" s="224" t="s">
        <v>1</v>
      </c>
      <c r="N614" s="225" t="s">
        <v>41</v>
      </c>
      <c r="O614" s="91"/>
      <c r="P614" s="226">
        <f>O614*H614</f>
        <v>0</v>
      </c>
      <c r="Q614" s="226">
        <v>0</v>
      </c>
      <c r="R614" s="226">
        <f>Q614*H614</f>
        <v>0</v>
      </c>
      <c r="S614" s="226">
        <v>0</v>
      </c>
      <c r="T614" s="227">
        <f>S614*H614</f>
        <v>0</v>
      </c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R614" s="228" t="s">
        <v>150</v>
      </c>
      <c r="AT614" s="228" t="s">
        <v>145</v>
      </c>
      <c r="AU614" s="228" t="s">
        <v>151</v>
      </c>
      <c r="AY614" s="17" t="s">
        <v>142</v>
      </c>
      <c r="BE614" s="229">
        <f>IF(N614="základní",J614,0)</f>
        <v>0</v>
      </c>
      <c r="BF614" s="229">
        <f>IF(N614="snížená",J614,0)</f>
        <v>0</v>
      </c>
      <c r="BG614" s="229">
        <f>IF(N614="zákl. přenesená",J614,0)</f>
        <v>0</v>
      </c>
      <c r="BH614" s="229">
        <f>IF(N614="sníž. přenesená",J614,0)</f>
        <v>0</v>
      </c>
      <c r="BI614" s="229">
        <f>IF(N614="nulová",J614,0)</f>
        <v>0</v>
      </c>
      <c r="BJ614" s="17" t="s">
        <v>151</v>
      </c>
      <c r="BK614" s="229">
        <f>ROUND(I614*H614,2)</f>
        <v>0</v>
      </c>
      <c r="BL614" s="17" t="s">
        <v>150</v>
      </c>
      <c r="BM614" s="228" t="s">
        <v>1655</v>
      </c>
    </row>
    <row r="615" s="2" customFormat="1" ht="21.75" customHeight="1">
      <c r="A615" s="38"/>
      <c r="B615" s="39"/>
      <c r="C615" s="267" t="s">
        <v>703</v>
      </c>
      <c r="D615" s="267" t="s">
        <v>225</v>
      </c>
      <c r="E615" s="268" t="s">
        <v>1656</v>
      </c>
      <c r="F615" s="269" t="s">
        <v>1657</v>
      </c>
      <c r="G615" s="270" t="s">
        <v>303</v>
      </c>
      <c r="H615" s="271">
        <v>3</v>
      </c>
      <c r="I615" s="272"/>
      <c r="J615" s="271">
        <f>ROUND(I615*H615,2)</f>
        <v>0</v>
      </c>
      <c r="K615" s="269" t="s">
        <v>149</v>
      </c>
      <c r="L615" s="273"/>
      <c r="M615" s="274" t="s">
        <v>1</v>
      </c>
      <c r="N615" s="275" t="s">
        <v>41</v>
      </c>
      <c r="O615" s="91"/>
      <c r="P615" s="226">
        <f>O615*H615</f>
        <v>0</v>
      </c>
      <c r="Q615" s="226">
        <v>0.00012</v>
      </c>
      <c r="R615" s="226">
        <f>Q615*H615</f>
        <v>0.00036000000000000002</v>
      </c>
      <c r="S615" s="226">
        <v>0</v>
      </c>
      <c r="T615" s="227">
        <f>S615*H615</f>
        <v>0</v>
      </c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R615" s="228" t="s">
        <v>218</v>
      </c>
      <c r="AT615" s="228" t="s">
        <v>225</v>
      </c>
      <c r="AU615" s="228" t="s">
        <v>151</v>
      </c>
      <c r="AY615" s="17" t="s">
        <v>142</v>
      </c>
      <c r="BE615" s="229">
        <f>IF(N615="základní",J615,0)</f>
        <v>0</v>
      </c>
      <c r="BF615" s="229">
        <f>IF(N615="snížená",J615,0)</f>
        <v>0</v>
      </c>
      <c r="BG615" s="229">
        <f>IF(N615="zákl. přenesená",J615,0)</f>
        <v>0</v>
      </c>
      <c r="BH615" s="229">
        <f>IF(N615="sníž. přenesená",J615,0)</f>
        <v>0</v>
      </c>
      <c r="BI615" s="229">
        <f>IF(N615="nulová",J615,0)</f>
        <v>0</v>
      </c>
      <c r="BJ615" s="17" t="s">
        <v>151</v>
      </c>
      <c r="BK615" s="229">
        <f>ROUND(I615*H615,2)</f>
        <v>0</v>
      </c>
      <c r="BL615" s="17" t="s">
        <v>150</v>
      </c>
      <c r="BM615" s="228" t="s">
        <v>1658</v>
      </c>
    </row>
    <row r="616" s="2" customFormat="1" ht="24.15" customHeight="1">
      <c r="A616" s="38"/>
      <c r="B616" s="39"/>
      <c r="C616" s="218" t="s">
        <v>707</v>
      </c>
      <c r="D616" s="218" t="s">
        <v>145</v>
      </c>
      <c r="E616" s="219" t="s">
        <v>1659</v>
      </c>
      <c r="F616" s="220" t="s">
        <v>1660</v>
      </c>
      <c r="G616" s="221" t="s">
        <v>303</v>
      </c>
      <c r="H616" s="222">
        <v>2</v>
      </c>
      <c r="I616" s="223"/>
      <c r="J616" s="222">
        <f>ROUND(I616*H616,2)</f>
        <v>0</v>
      </c>
      <c r="K616" s="220" t="s">
        <v>149</v>
      </c>
      <c r="L616" s="44"/>
      <c r="M616" s="224" t="s">
        <v>1</v>
      </c>
      <c r="N616" s="225" t="s">
        <v>41</v>
      </c>
      <c r="O616" s="91"/>
      <c r="P616" s="226">
        <f>O616*H616</f>
        <v>0</v>
      </c>
      <c r="Q616" s="226">
        <v>0</v>
      </c>
      <c r="R616" s="226">
        <f>Q616*H616</f>
        <v>0</v>
      </c>
      <c r="S616" s="226">
        <v>0</v>
      </c>
      <c r="T616" s="227">
        <f>S616*H616</f>
        <v>0</v>
      </c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R616" s="228" t="s">
        <v>150</v>
      </c>
      <c r="AT616" s="228" t="s">
        <v>145</v>
      </c>
      <c r="AU616" s="228" t="s">
        <v>151</v>
      </c>
      <c r="AY616" s="17" t="s">
        <v>142</v>
      </c>
      <c r="BE616" s="229">
        <f>IF(N616="základní",J616,0)</f>
        <v>0</v>
      </c>
      <c r="BF616" s="229">
        <f>IF(N616="snížená",J616,0)</f>
        <v>0</v>
      </c>
      <c r="BG616" s="229">
        <f>IF(N616="zákl. přenesená",J616,0)</f>
        <v>0</v>
      </c>
      <c r="BH616" s="229">
        <f>IF(N616="sníž. přenesená",J616,0)</f>
        <v>0</v>
      </c>
      <c r="BI616" s="229">
        <f>IF(N616="nulová",J616,0)</f>
        <v>0</v>
      </c>
      <c r="BJ616" s="17" t="s">
        <v>151</v>
      </c>
      <c r="BK616" s="229">
        <f>ROUND(I616*H616,2)</f>
        <v>0</v>
      </c>
      <c r="BL616" s="17" t="s">
        <v>150</v>
      </c>
      <c r="BM616" s="228" t="s">
        <v>1661</v>
      </c>
    </row>
    <row r="617" s="2" customFormat="1" ht="21.75" customHeight="1">
      <c r="A617" s="38"/>
      <c r="B617" s="39"/>
      <c r="C617" s="267" t="s">
        <v>711</v>
      </c>
      <c r="D617" s="267" t="s">
        <v>225</v>
      </c>
      <c r="E617" s="268" t="s">
        <v>1662</v>
      </c>
      <c r="F617" s="269" t="s">
        <v>1663</v>
      </c>
      <c r="G617" s="270" t="s">
        <v>303</v>
      </c>
      <c r="H617" s="271">
        <v>2</v>
      </c>
      <c r="I617" s="272"/>
      <c r="J617" s="271">
        <f>ROUND(I617*H617,2)</f>
        <v>0</v>
      </c>
      <c r="K617" s="269" t="s">
        <v>149</v>
      </c>
      <c r="L617" s="273"/>
      <c r="M617" s="274" t="s">
        <v>1</v>
      </c>
      <c r="N617" s="275" t="s">
        <v>41</v>
      </c>
      <c r="O617" s="91"/>
      <c r="P617" s="226">
        <f>O617*H617</f>
        <v>0</v>
      </c>
      <c r="Q617" s="226">
        <v>0.00013999999999999999</v>
      </c>
      <c r="R617" s="226">
        <f>Q617*H617</f>
        <v>0.00027999999999999998</v>
      </c>
      <c r="S617" s="226">
        <v>0</v>
      </c>
      <c r="T617" s="227">
        <f>S617*H617</f>
        <v>0</v>
      </c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R617" s="228" t="s">
        <v>218</v>
      </c>
      <c r="AT617" s="228" t="s">
        <v>225</v>
      </c>
      <c r="AU617" s="228" t="s">
        <v>151</v>
      </c>
      <c r="AY617" s="17" t="s">
        <v>142</v>
      </c>
      <c r="BE617" s="229">
        <f>IF(N617="základní",J617,0)</f>
        <v>0</v>
      </c>
      <c r="BF617" s="229">
        <f>IF(N617="snížená",J617,0)</f>
        <v>0</v>
      </c>
      <c r="BG617" s="229">
        <f>IF(N617="zákl. přenesená",J617,0)</f>
        <v>0</v>
      </c>
      <c r="BH617" s="229">
        <f>IF(N617="sníž. přenesená",J617,0)</f>
        <v>0</v>
      </c>
      <c r="BI617" s="229">
        <f>IF(N617="nulová",J617,0)</f>
        <v>0</v>
      </c>
      <c r="BJ617" s="17" t="s">
        <v>151</v>
      </c>
      <c r="BK617" s="229">
        <f>ROUND(I617*H617,2)</f>
        <v>0</v>
      </c>
      <c r="BL617" s="17" t="s">
        <v>150</v>
      </c>
      <c r="BM617" s="228" t="s">
        <v>1664</v>
      </c>
    </row>
    <row r="618" s="12" customFormat="1" ht="22.8" customHeight="1">
      <c r="A618" s="12"/>
      <c r="B618" s="202"/>
      <c r="C618" s="203"/>
      <c r="D618" s="204" t="s">
        <v>74</v>
      </c>
      <c r="E618" s="216" t="s">
        <v>734</v>
      </c>
      <c r="F618" s="216" t="s">
        <v>1665</v>
      </c>
      <c r="G618" s="203"/>
      <c r="H618" s="203"/>
      <c r="I618" s="206"/>
      <c r="J618" s="217">
        <f>BK618</f>
        <v>0</v>
      </c>
      <c r="K618" s="203"/>
      <c r="L618" s="208"/>
      <c r="M618" s="209"/>
      <c r="N618" s="210"/>
      <c r="O618" s="210"/>
      <c r="P618" s="211">
        <f>SUM(P619:P627)</f>
        <v>0</v>
      </c>
      <c r="Q618" s="210"/>
      <c r="R618" s="211">
        <f>SUM(R619:R627)</f>
        <v>13.022750000000002</v>
      </c>
      <c r="S618" s="210"/>
      <c r="T618" s="212">
        <f>SUM(T619:T627)</f>
        <v>0</v>
      </c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R618" s="213" t="s">
        <v>83</v>
      </c>
      <c r="AT618" s="214" t="s">
        <v>74</v>
      </c>
      <c r="AU618" s="214" t="s">
        <v>83</v>
      </c>
      <c r="AY618" s="213" t="s">
        <v>142</v>
      </c>
      <c r="BK618" s="215">
        <f>SUM(BK619:BK627)</f>
        <v>0</v>
      </c>
    </row>
    <row r="619" s="2" customFormat="1" ht="33" customHeight="1">
      <c r="A619" s="38"/>
      <c r="B619" s="39"/>
      <c r="C619" s="218" t="s">
        <v>722</v>
      </c>
      <c r="D619" s="218" t="s">
        <v>145</v>
      </c>
      <c r="E619" s="219" t="s">
        <v>1666</v>
      </c>
      <c r="F619" s="220" t="s">
        <v>1667</v>
      </c>
      <c r="G619" s="221" t="s">
        <v>189</v>
      </c>
      <c r="H619" s="222">
        <v>10</v>
      </c>
      <c r="I619" s="223"/>
      <c r="J619" s="222">
        <f>ROUND(I619*H619,2)</f>
        <v>0</v>
      </c>
      <c r="K619" s="220" t="s">
        <v>149</v>
      </c>
      <c r="L619" s="44"/>
      <c r="M619" s="224" t="s">
        <v>1</v>
      </c>
      <c r="N619" s="225" t="s">
        <v>41</v>
      </c>
      <c r="O619" s="91"/>
      <c r="P619" s="226">
        <f>O619*H619</f>
        <v>0</v>
      </c>
      <c r="Q619" s="226">
        <v>0.15540000000000001</v>
      </c>
      <c r="R619" s="226">
        <f>Q619*H619</f>
        <v>1.5540000000000001</v>
      </c>
      <c r="S619" s="226">
        <v>0</v>
      </c>
      <c r="T619" s="227">
        <f>S619*H619</f>
        <v>0</v>
      </c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R619" s="228" t="s">
        <v>150</v>
      </c>
      <c r="AT619" s="228" t="s">
        <v>145</v>
      </c>
      <c r="AU619" s="228" t="s">
        <v>151</v>
      </c>
      <c r="AY619" s="17" t="s">
        <v>142</v>
      </c>
      <c r="BE619" s="229">
        <f>IF(N619="základní",J619,0)</f>
        <v>0</v>
      </c>
      <c r="BF619" s="229">
        <f>IF(N619="snížená",J619,0)</f>
        <v>0</v>
      </c>
      <c r="BG619" s="229">
        <f>IF(N619="zákl. přenesená",J619,0)</f>
        <v>0</v>
      </c>
      <c r="BH619" s="229">
        <f>IF(N619="sníž. přenesená",J619,0)</f>
        <v>0</v>
      </c>
      <c r="BI619" s="229">
        <f>IF(N619="nulová",J619,0)</f>
        <v>0</v>
      </c>
      <c r="BJ619" s="17" t="s">
        <v>151</v>
      </c>
      <c r="BK619" s="229">
        <f>ROUND(I619*H619,2)</f>
        <v>0</v>
      </c>
      <c r="BL619" s="17" t="s">
        <v>150</v>
      </c>
      <c r="BM619" s="228" t="s">
        <v>1668</v>
      </c>
    </row>
    <row r="620" s="13" customFormat="1">
      <c r="A620" s="13"/>
      <c r="B620" s="230"/>
      <c r="C620" s="231"/>
      <c r="D620" s="232" t="s">
        <v>153</v>
      </c>
      <c r="E620" s="233" t="s">
        <v>1</v>
      </c>
      <c r="F620" s="234" t="s">
        <v>1320</v>
      </c>
      <c r="G620" s="231"/>
      <c r="H620" s="233" t="s">
        <v>1</v>
      </c>
      <c r="I620" s="235"/>
      <c r="J620" s="231"/>
      <c r="K620" s="231"/>
      <c r="L620" s="236"/>
      <c r="M620" s="237"/>
      <c r="N620" s="238"/>
      <c r="O620" s="238"/>
      <c r="P620" s="238"/>
      <c r="Q620" s="238"/>
      <c r="R620" s="238"/>
      <c r="S620" s="238"/>
      <c r="T620" s="239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0" t="s">
        <v>153</v>
      </c>
      <c r="AU620" s="240" t="s">
        <v>151</v>
      </c>
      <c r="AV620" s="13" t="s">
        <v>83</v>
      </c>
      <c r="AW620" s="13" t="s">
        <v>31</v>
      </c>
      <c r="AX620" s="13" t="s">
        <v>75</v>
      </c>
      <c r="AY620" s="240" t="s">
        <v>142</v>
      </c>
    </row>
    <row r="621" s="14" customFormat="1">
      <c r="A621" s="14"/>
      <c r="B621" s="241"/>
      <c r="C621" s="242"/>
      <c r="D621" s="232" t="s">
        <v>153</v>
      </c>
      <c r="E621" s="243" t="s">
        <v>1</v>
      </c>
      <c r="F621" s="244" t="s">
        <v>230</v>
      </c>
      <c r="G621" s="242"/>
      <c r="H621" s="245">
        <v>10</v>
      </c>
      <c r="I621" s="246"/>
      <c r="J621" s="242"/>
      <c r="K621" s="242"/>
      <c r="L621" s="247"/>
      <c r="M621" s="248"/>
      <c r="N621" s="249"/>
      <c r="O621" s="249"/>
      <c r="P621" s="249"/>
      <c r="Q621" s="249"/>
      <c r="R621" s="249"/>
      <c r="S621" s="249"/>
      <c r="T621" s="250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1" t="s">
        <v>153</v>
      </c>
      <c r="AU621" s="251" t="s">
        <v>151</v>
      </c>
      <c r="AV621" s="14" t="s">
        <v>151</v>
      </c>
      <c r="AW621" s="14" t="s">
        <v>31</v>
      </c>
      <c r="AX621" s="14" t="s">
        <v>83</v>
      </c>
      <c r="AY621" s="251" t="s">
        <v>142</v>
      </c>
    </row>
    <row r="622" s="2" customFormat="1" ht="16.5" customHeight="1">
      <c r="A622" s="38"/>
      <c r="B622" s="39"/>
      <c r="C622" s="267" t="s">
        <v>734</v>
      </c>
      <c r="D622" s="267" t="s">
        <v>225</v>
      </c>
      <c r="E622" s="268" t="s">
        <v>1669</v>
      </c>
      <c r="F622" s="269" t="s">
        <v>1670</v>
      </c>
      <c r="G622" s="270" t="s">
        <v>189</v>
      </c>
      <c r="H622" s="271">
        <v>10</v>
      </c>
      <c r="I622" s="272"/>
      <c r="J622" s="271">
        <f>ROUND(I622*H622,2)</f>
        <v>0</v>
      </c>
      <c r="K622" s="269" t="s">
        <v>149</v>
      </c>
      <c r="L622" s="273"/>
      <c r="M622" s="274" t="s">
        <v>1</v>
      </c>
      <c r="N622" s="275" t="s">
        <v>41</v>
      </c>
      <c r="O622" s="91"/>
      <c r="P622" s="226">
        <f>O622*H622</f>
        <v>0</v>
      </c>
      <c r="Q622" s="226">
        <v>0.080000000000000002</v>
      </c>
      <c r="R622" s="226">
        <f>Q622*H622</f>
        <v>0.80000000000000004</v>
      </c>
      <c r="S622" s="226">
        <v>0</v>
      </c>
      <c r="T622" s="227">
        <f>S622*H622</f>
        <v>0</v>
      </c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R622" s="228" t="s">
        <v>218</v>
      </c>
      <c r="AT622" s="228" t="s">
        <v>225</v>
      </c>
      <c r="AU622" s="228" t="s">
        <v>151</v>
      </c>
      <c r="AY622" s="17" t="s">
        <v>142</v>
      </c>
      <c r="BE622" s="229">
        <f>IF(N622="základní",J622,0)</f>
        <v>0</v>
      </c>
      <c r="BF622" s="229">
        <f>IF(N622="snížená",J622,0)</f>
        <v>0</v>
      </c>
      <c r="BG622" s="229">
        <f>IF(N622="zákl. přenesená",J622,0)</f>
        <v>0</v>
      </c>
      <c r="BH622" s="229">
        <f>IF(N622="sníž. přenesená",J622,0)</f>
        <v>0</v>
      </c>
      <c r="BI622" s="229">
        <f>IF(N622="nulová",J622,0)</f>
        <v>0</v>
      </c>
      <c r="BJ622" s="17" t="s">
        <v>151</v>
      </c>
      <c r="BK622" s="229">
        <f>ROUND(I622*H622,2)</f>
        <v>0</v>
      </c>
      <c r="BL622" s="17" t="s">
        <v>150</v>
      </c>
      <c r="BM622" s="228" t="s">
        <v>1671</v>
      </c>
    </row>
    <row r="623" s="2" customFormat="1" ht="24.15" customHeight="1">
      <c r="A623" s="38"/>
      <c r="B623" s="39"/>
      <c r="C623" s="218" t="s">
        <v>742</v>
      </c>
      <c r="D623" s="218" t="s">
        <v>145</v>
      </c>
      <c r="E623" s="219" t="s">
        <v>1672</v>
      </c>
      <c r="F623" s="220" t="s">
        <v>1673</v>
      </c>
      <c r="G623" s="221" t="s">
        <v>189</v>
      </c>
      <c r="H623" s="222">
        <v>85</v>
      </c>
      <c r="I623" s="223"/>
      <c r="J623" s="222">
        <f>ROUND(I623*H623,2)</f>
        <v>0</v>
      </c>
      <c r="K623" s="220" t="s">
        <v>149</v>
      </c>
      <c r="L623" s="44"/>
      <c r="M623" s="224" t="s">
        <v>1</v>
      </c>
      <c r="N623" s="225" t="s">
        <v>41</v>
      </c>
      <c r="O623" s="91"/>
      <c r="P623" s="226">
        <f>O623*H623</f>
        <v>0</v>
      </c>
      <c r="Q623" s="226">
        <v>0.10095</v>
      </c>
      <c r="R623" s="226">
        <f>Q623*H623</f>
        <v>8.5807500000000001</v>
      </c>
      <c r="S623" s="226">
        <v>0</v>
      </c>
      <c r="T623" s="227">
        <f>S623*H623</f>
        <v>0</v>
      </c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R623" s="228" t="s">
        <v>150</v>
      </c>
      <c r="AT623" s="228" t="s">
        <v>145</v>
      </c>
      <c r="AU623" s="228" t="s">
        <v>151</v>
      </c>
      <c r="AY623" s="17" t="s">
        <v>142</v>
      </c>
      <c r="BE623" s="229">
        <f>IF(N623="základní",J623,0)</f>
        <v>0</v>
      </c>
      <c r="BF623" s="229">
        <f>IF(N623="snížená",J623,0)</f>
        <v>0</v>
      </c>
      <c r="BG623" s="229">
        <f>IF(N623="zákl. přenesená",J623,0)</f>
        <v>0</v>
      </c>
      <c r="BH623" s="229">
        <f>IF(N623="sníž. přenesená",J623,0)</f>
        <v>0</v>
      </c>
      <c r="BI623" s="229">
        <f>IF(N623="nulová",J623,0)</f>
        <v>0</v>
      </c>
      <c r="BJ623" s="17" t="s">
        <v>151</v>
      </c>
      <c r="BK623" s="229">
        <f>ROUND(I623*H623,2)</f>
        <v>0</v>
      </c>
      <c r="BL623" s="17" t="s">
        <v>150</v>
      </c>
      <c r="BM623" s="228" t="s">
        <v>1674</v>
      </c>
    </row>
    <row r="624" s="13" customFormat="1">
      <c r="A624" s="13"/>
      <c r="B624" s="230"/>
      <c r="C624" s="231"/>
      <c r="D624" s="232" t="s">
        <v>153</v>
      </c>
      <c r="E624" s="233" t="s">
        <v>1</v>
      </c>
      <c r="F624" s="234" t="s">
        <v>1320</v>
      </c>
      <c r="G624" s="231"/>
      <c r="H624" s="233" t="s">
        <v>1</v>
      </c>
      <c r="I624" s="235"/>
      <c r="J624" s="231"/>
      <c r="K624" s="231"/>
      <c r="L624" s="236"/>
      <c r="M624" s="237"/>
      <c r="N624" s="238"/>
      <c r="O624" s="238"/>
      <c r="P624" s="238"/>
      <c r="Q624" s="238"/>
      <c r="R624" s="238"/>
      <c r="S624" s="238"/>
      <c r="T624" s="239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0" t="s">
        <v>153</v>
      </c>
      <c r="AU624" s="240" t="s">
        <v>151</v>
      </c>
      <c r="AV624" s="13" t="s">
        <v>83</v>
      </c>
      <c r="AW624" s="13" t="s">
        <v>31</v>
      </c>
      <c r="AX624" s="13" t="s">
        <v>75</v>
      </c>
      <c r="AY624" s="240" t="s">
        <v>142</v>
      </c>
    </row>
    <row r="625" s="14" customFormat="1">
      <c r="A625" s="14"/>
      <c r="B625" s="241"/>
      <c r="C625" s="242"/>
      <c r="D625" s="232" t="s">
        <v>153</v>
      </c>
      <c r="E625" s="243" t="s">
        <v>1</v>
      </c>
      <c r="F625" s="244" t="s">
        <v>689</v>
      </c>
      <c r="G625" s="242"/>
      <c r="H625" s="245">
        <v>85</v>
      </c>
      <c r="I625" s="246"/>
      <c r="J625" s="242"/>
      <c r="K625" s="242"/>
      <c r="L625" s="247"/>
      <c r="M625" s="248"/>
      <c r="N625" s="249"/>
      <c r="O625" s="249"/>
      <c r="P625" s="249"/>
      <c r="Q625" s="249"/>
      <c r="R625" s="249"/>
      <c r="S625" s="249"/>
      <c r="T625" s="250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1" t="s">
        <v>153</v>
      </c>
      <c r="AU625" s="251" t="s">
        <v>151</v>
      </c>
      <c r="AV625" s="14" t="s">
        <v>151</v>
      </c>
      <c r="AW625" s="14" t="s">
        <v>31</v>
      </c>
      <c r="AX625" s="14" t="s">
        <v>83</v>
      </c>
      <c r="AY625" s="251" t="s">
        <v>142</v>
      </c>
    </row>
    <row r="626" s="2" customFormat="1" ht="16.5" customHeight="1">
      <c r="A626" s="38"/>
      <c r="B626" s="39"/>
      <c r="C626" s="267" t="s">
        <v>749</v>
      </c>
      <c r="D626" s="267" t="s">
        <v>225</v>
      </c>
      <c r="E626" s="268" t="s">
        <v>1675</v>
      </c>
      <c r="F626" s="269" t="s">
        <v>1676</v>
      </c>
      <c r="G626" s="270" t="s">
        <v>189</v>
      </c>
      <c r="H626" s="271">
        <v>87</v>
      </c>
      <c r="I626" s="272"/>
      <c r="J626" s="271">
        <f>ROUND(I626*H626,2)</f>
        <v>0</v>
      </c>
      <c r="K626" s="269" t="s">
        <v>149</v>
      </c>
      <c r="L626" s="273"/>
      <c r="M626" s="274" t="s">
        <v>1</v>
      </c>
      <c r="N626" s="275" t="s">
        <v>41</v>
      </c>
      <c r="O626" s="91"/>
      <c r="P626" s="226">
        <f>O626*H626</f>
        <v>0</v>
      </c>
      <c r="Q626" s="226">
        <v>0.024</v>
      </c>
      <c r="R626" s="226">
        <f>Q626*H626</f>
        <v>2.0880000000000001</v>
      </c>
      <c r="S626" s="226">
        <v>0</v>
      </c>
      <c r="T626" s="227">
        <f>S626*H626</f>
        <v>0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228" t="s">
        <v>218</v>
      </c>
      <c r="AT626" s="228" t="s">
        <v>225</v>
      </c>
      <c r="AU626" s="228" t="s">
        <v>151</v>
      </c>
      <c r="AY626" s="17" t="s">
        <v>142</v>
      </c>
      <c r="BE626" s="229">
        <f>IF(N626="základní",J626,0)</f>
        <v>0</v>
      </c>
      <c r="BF626" s="229">
        <f>IF(N626="snížená",J626,0)</f>
        <v>0</v>
      </c>
      <c r="BG626" s="229">
        <f>IF(N626="zákl. přenesená",J626,0)</f>
        <v>0</v>
      </c>
      <c r="BH626" s="229">
        <f>IF(N626="sníž. přenesená",J626,0)</f>
        <v>0</v>
      </c>
      <c r="BI626" s="229">
        <f>IF(N626="nulová",J626,0)</f>
        <v>0</v>
      </c>
      <c r="BJ626" s="17" t="s">
        <v>151</v>
      </c>
      <c r="BK626" s="229">
        <f>ROUND(I626*H626,2)</f>
        <v>0</v>
      </c>
      <c r="BL626" s="17" t="s">
        <v>150</v>
      </c>
      <c r="BM626" s="228" t="s">
        <v>1677</v>
      </c>
    </row>
    <row r="627" s="14" customFormat="1">
      <c r="A627" s="14"/>
      <c r="B627" s="241"/>
      <c r="C627" s="242"/>
      <c r="D627" s="232" t="s">
        <v>153</v>
      </c>
      <c r="E627" s="243" t="s">
        <v>1</v>
      </c>
      <c r="F627" s="244" t="s">
        <v>1678</v>
      </c>
      <c r="G627" s="242"/>
      <c r="H627" s="245">
        <v>87</v>
      </c>
      <c r="I627" s="246"/>
      <c r="J627" s="242"/>
      <c r="K627" s="242"/>
      <c r="L627" s="247"/>
      <c r="M627" s="248"/>
      <c r="N627" s="249"/>
      <c r="O627" s="249"/>
      <c r="P627" s="249"/>
      <c r="Q627" s="249"/>
      <c r="R627" s="249"/>
      <c r="S627" s="249"/>
      <c r="T627" s="250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1" t="s">
        <v>153</v>
      </c>
      <c r="AU627" s="251" t="s">
        <v>151</v>
      </c>
      <c r="AV627" s="14" t="s">
        <v>151</v>
      </c>
      <c r="AW627" s="14" t="s">
        <v>31</v>
      </c>
      <c r="AX627" s="14" t="s">
        <v>83</v>
      </c>
      <c r="AY627" s="251" t="s">
        <v>142</v>
      </c>
    </row>
    <row r="628" s="12" customFormat="1" ht="22.8" customHeight="1">
      <c r="A628" s="12"/>
      <c r="B628" s="202"/>
      <c r="C628" s="203"/>
      <c r="D628" s="204" t="s">
        <v>74</v>
      </c>
      <c r="E628" s="216" t="s">
        <v>749</v>
      </c>
      <c r="F628" s="216" t="s">
        <v>1679</v>
      </c>
      <c r="G628" s="203"/>
      <c r="H628" s="203"/>
      <c r="I628" s="206"/>
      <c r="J628" s="217">
        <f>BK628</f>
        <v>0</v>
      </c>
      <c r="K628" s="203"/>
      <c r="L628" s="208"/>
      <c r="M628" s="209"/>
      <c r="N628" s="210"/>
      <c r="O628" s="210"/>
      <c r="P628" s="211">
        <f>SUM(P629:P632)</f>
        <v>0</v>
      </c>
      <c r="Q628" s="210"/>
      <c r="R628" s="211">
        <f>SUM(R629:R632)</f>
        <v>0.0052099999999999994</v>
      </c>
      <c r="S628" s="210"/>
      <c r="T628" s="212">
        <f>SUM(T629:T632)</f>
        <v>0</v>
      </c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R628" s="213" t="s">
        <v>83</v>
      </c>
      <c r="AT628" s="214" t="s">
        <v>74</v>
      </c>
      <c r="AU628" s="214" t="s">
        <v>83</v>
      </c>
      <c r="AY628" s="213" t="s">
        <v>142</v>
      </c>
      <c r="BK628" s="215">
        <f>SUM(BK629:BK632)</f>
        <v>0</v>
      </c>
    </row>
    <row r="629" s="2" customFormat="1" ht="24.15" customHeight="1">
      <c r="A629" s="38"/>
      <c r="B629" s="39"/>
      <c r="C629" s="218" t="s">
        <v>415</v>
      </c>
      <c r="D629" s="218" t="s">
        <v>145</v>
      </c>
      <c r="E629" s="219" t="s">
        <v>1680</v>
      </c>
      <c r="F629" s="220" t="s">
        <v>1681</v>
      </c>
      <c r="G629" s="221" t="s">
        <v>303</v>
      </c>
      <c r="H629" s="222">
        <v>1</v>
      </c>
      <c r="I629" s="223"/>
      <c r="J629" s="222">
        <f>ROUND(I629*H629,2)</f>
        <v>0</v>
      </c>
      <c r="K629" s="220" t="s">
        <v>149</v>
      </c>
      <c r="L629" s="44"/>
      <c r="M629" s="224" t="s">
        <v>1</v>
      </c>
      <c r="N629" s="225" t="s">
        <v>41</v>
      </c>
      <c r="O629" s="91"/>
      <c r="P629" s="226">
        <f>O629*H629</f>
        <v>0</v>
      </c>
      <c r="Q629" s="226">
        <v>1.0000000000000001E-05</v>
      </c>
      <c r="R629" s="226">
        <f>Q629*H629</f>
        <v>1.0000000000000001E-05</v>
      </c>
      <c r="S629" s="226">
        <v>0</v>
      </c>
      <c r="T629" s="227">
        <f>S629*H629</f>
        <v>0</v>
      </c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R629" s="228" t="s">
        <v>150</v>
      </c>
      <c r="AT629" s="228" t="s">
        <v>145</v>
      </c>
      <c r="AU629" s="228" t="s">
        <v>151</v>
      </c>
      <c r="AY629" s="17" t="s">
        <v>142</v>
      </c>
      <c r="BE629" s="229">
        <f>IF(N629="základní",J629,0)</f>
        <v>0</v>
      </c>
      <c r="BF629" s="229">
        <f>IF(N629="snížená",J629,0)</f>
        <v>0</v>
      </c>
      <c r="BG629" s="229">
        <f>IF(N629="zákl. přenesená",J629,0)</f>
        <v>0</v>
      </c>
      <c r="BH629" s="229">
        <f>IF(N629="sníž. přenesená",J629,0)</f>
        <v>0</v>
      </c>
      <c r="BI629" s="229">
        <f>IF(N629="nulová",J629,0)</f>
        <v>0</v>
      </c>
      <c r="BJ629" s="17" t="s">
        <v>151</v>
      </c>
      <c r="BK629" s="229">
        <f>ROUND(I629*H629,2)</f>
        <v>0</v>
      </c>
      <c r="BL629" s="17" t="s">
        <v>150</v>
      </c>
      <c r="BM629" s="228" t="s">
        <v>1682</v>
      </c>
    </row>
    <row r="630" s="13" customFormat="1">
      <c r="A630" s="13"/>
      <c r="B630" s="230"/>
      <c r="C630" s="231"/>
      <c r="D630" s="232" t="s">
        <v>153</v>
      </c>
      <c r="E630" s="233" t="s">
        <v>1</v>
      </c>
      <c r="F630" s="234" t="s">
        <v>1683</v>
      </c>
      <c r="G630" s="231"/>
      <c r="H630" s="233" t="s">
        <v>1</v>
      </c>
      <c r="I630" s="235"/>
      <c r="J630" s="231"/>
      <c r="K630" s="231"/>
      <c r="L630" s="236"/>
      <c r="M630" s="237"/>
      <c r="N630" s="238"/>
      <c r="O630" s="238"/>
      <c r="P630" s="238"/>
      <c r="Q630" s="238"/>
      <c r="R630" s="238"/>
      <c r="S630" s="238"/>
      <c r="T630" s="239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0" t="s">
        <v>153</v>
      </c>
      <c r="AU630" s="240" t="s">
        <v>151</v>
      </c>
      <c r="AV630" s="13" t="s">
        <v>83</v>
      </c>
      <c r="AW630" s="13" t="s">
        <v>31</v>
      </c>
      <c r="AX630" s="13" t="s">
        <v>75</v>
      </c>
      <c r="AY630" s="240" t="s">
        <v>142</v>
      </c>
    </row>
    <row r="631" s="14" customFormat="1">
      <c r="A631" s="14"/>
      <c r="B631" s="241"/>
      <c r="C631" s="242"/>
      <c r="D631" s="232" t="s">
        <v>153</v>
      </c>
      <c r="E631" s="243" t="s">
        <v>1</v>
      </c>
      <c r="F631" s="244" t="s">
        <v>83</v>
      </c>
      <c r="G631" s="242"/>
      <c r="H631" s="245">
        <v>1</v>
      </c>
      <c r="I631" s="246"/>
      <c r="J631" s="242"/>
      <c r="K631" s="242"/>
      <c r="L631" s="247"/>
      <c r="M631" s="248"/>
      <c r="N631" s="249"/>
      <c r="O631" s="249"/>
      <c r="P631" s="249"/>
      <c r="Q631" s="249"/>
      <c r="R631" s="249"/>
      <c r="S631" s="249"/>
      <c r="T631" s="250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1" t="s">
        <v>153</v>
      </c>
      <c r="AU631" s="251" t="s">
        <v>151</v>
      </c>
      <c r="AV631" s="14" t="s">
        <v>151</v>
      </c>
      <c r="AW631" s="14" t="s">
        <v>31</v>
      </c>
      <c r="AX631" s="14" t="s">
        <v>83</v>
      </c>
      <c r="AY631" s="251" t="s">
        <v>142</v>
      </c>
    </row>
    <row r="632" s="2" customFormat="1" ht="24.15" customHeight="1">
      <c r="A632" s="38"/>
      <c r="B632" s="39"/>
      <c r="C632" s="267" t="s">
        <v>299</v>
      </c>
      <c r="D632" s="267" t="s">
        <v>225</v>
      </c>
      <c r="E632" s="268" t="s">
        <v>1684</v>
      </c>
      <c r="F632" s="269" t="s">
        <v>1685</v>
      </c>
      <c r="G632" s="270" t="s">
        <v>303</v>
      </c>
      <c r="H632" s="271">
        <v>1</v>
      </c>
      <c r="I632" s="272"/>
      <c r="J632" s="271">
        <f>ROUND(I632*H632,2)</f>
        <v>0</v>
      </c>
      <c r="K632" s="269" t="s">
        <v>149</v>
      </c>
      <c r="L632" s="273"/>
      <c r="M632" s="274" t="s">
        <v>1</v>
      </c>
      <c r="N632" s="275" t="s">
        <v>41</v>
      </c>
      <c r="O632" s="91"/>
      <c r="P632" s="226">
        <f>O632*H632</f>
        <v>0</v>
      </c>
      <c r="Q632" s="226">
        <v>0.0051999999999999998</v>
      </c>
      <c r="R632" s="226">
        <f>Q632*H632</f>
        <v>0.0051999999999999998</v>
      </c>
      <c r="S632" s="226">
        <v>0</v>
      </c>
      <c r="T632" s="227">
        <f>S632*H632</f>
        <v>0</v>
      </c>
      <c r="U632" s="38"/>
      <c r="V632" s="38"/>
      <c r="W632" s="38"/>
      <c r="X632" s="38"/>
      <c r="Y632" s="38"/>
      <c r="Z632" s="38"/>
      <c r="AA632" s="38"/>
      <c r="AB632" s="38"/>
      <c r="AC632" s="38"/>
      <c r="AD632" s="38"/>
      <c r="AE632" s="38"/>
      <c r="AR632" s="228" t="s">
        <v>218</v>
      </c>
      <c r="AT632" s="228" t="s">
        <v>225</v>
      </c>
      <c r="AU632" s="228" t="s">
        <v>151</v>
      </c>
      <c r="AY632" s="17" t="s">
        <v>142</v>
      </c>
      <c r="BE632" s="229">
        <f>IF(N632="základní",J632,0)</f>
        <v>0</v>
      </c>
      <c r="BF632" s="229">
        <f>IF(N632="snížená",J632,0)</f>
        <v>0</v>
      </c>
      <c r="BG632" s="229">
        <f>IF(N632="zákl. přenesená",J632,0)</f>
        <v>0</v>
      </c>
      <c r="BH632" s="229">
        <f>IF(N632="sníž. přenesená",J632,0)</f>
        <v>0</v>
      </c>
      <c r="BI632" s="229">
        <f>IF(N632="nulová",J632,0)</f>
        <v>0</v>
      </c>
      <c r="BJ632" s="17" t="s">
        <v>151</v>
      </c>
      <c r="BK632" s="229">
        <f>ROUND(I632*H632,2)</f>
        <v>0</v>
      </c>
      <c r="BL632" s="17" t="s">
        <v>150</v>
      </c>
      <c r="BM632" s="228" t="s">
        <v>1686</v>
      </c>
    </row>
    <row r="633" s="12" customFormat="1" ht="22.8" customHeight="1">
      <c r="A633" s="12"/>
      <c r="B633" s="202"/>
      <c r="C633" s="203"/>
      <c r="D633" s="204" t="s">
        <v>74</v>
      </c>
      <c r="E633" s="216" t="s">
        <v>299</v>
      </c>
      <c r="F633" s="216" t="s">
        <v>300</v>
      </c>
      <c r="G633" s="203"/>
      <c r="H633" s="203"/>
      <c r="I633" s="206"/>
      <c r="J633" s="217">
        <f>BK633</f>
        <v>0</v>
      </c>
      <c r="K633" s="203"/>
      <c r="L633" s="208"/>
      <c r="M633" s="209"/>
      <c r="N633" s="210"/>
      <c r="O633" s="210"/>
      <c r="P633" s="211">
        <f>SUM(P634:P664)</f>
        <v>0</v>
      </c>
      <c r="Q633" s="210"/>
      <c r="R633" s="211">
        <f>SUM(R634:R664)</f>
        <v>0.0048999999999999998</v>
      </c>
      <c r="S633" s="210"/>
      <c r="T633" s="212">
        <f>SUM(T634:T664)</f>
        <v>0</v>
      </c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R633" s="213" t="s">
        <v>83</v>
      </c>
      <c r="AT633" s="214" t="s">
        <v>74</v>
      </c>
      <c r="AU633" s="214" t="s">
        <v>83</v>
      </c>
      <c r="AY633" s="213" t="s">
        <v>142</v>
      </c>
      <c r="BK633" s="215">
        <f>SUM(BK634:BK664)</f>
        <v>0</v>
      </c>
    </row>
    <row r="634" s="2" customFormat="1" ht="24.15" customHeight="1">
      <c r="A634" s="38"/>
      <c r="B634" s="39"/>
      <c r="C634" s="218" t="s">
        <v>330</v>
      </c>
      <c r="D634" s="218" t="s">
        <v>145</v>
      </c>
      <c r="E634" s="219" t="s">
        <v>322</v>
      </c>
      <c r="F634" s="220" t="s">
        <v>323</v>
      </c>
      <c r="G634" s="221" t="s">
        <v>303</v>
      </c>
      <c r="H634" s="222">
        <v>35</v>
      </c>
      <c r="I634" s="223"/>
      <c r="J634" s="222">
        <f>ROUND(I634*H634,2)</f>
        <v>0</v>
      </c>
      <c r="K634" s="220" t="s">
        <v>149</v>
      </c>
      <c r="L634" s="44"/>
      <c r="M634" s="224" t="s">
        <v>1</v>
      </c>
      <c r="N634" s="225" t="s">
        <v>41</v>
      </c>
      <c r="O634" s="91"/>
      <c r="P634" s="226">
        <f>O634*H634</f>
        <v>0</v>
      </c>
      <c r="Q634" s="226">
        <v>1.0000000000000001E-05</v>
      </c>
      <c r="R634" s="226">
        <f>Q634*H634</f>
        <v>0.00035000000000000005</v>
      </c>
      <c r="S634" s="226">
        <v>0</v>
      </c>
      <c r="T634" s="227">
        <f>S634*H634</f>
        <v>0</v>
      </c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R634" s="228" t="s">
        <v>150</v>
      </c>
      <c r="AT634" s="228" t="s">
        <v>145</v>
      </c>
      <c r="AU634" s="228" t="s">
        <v>151</v>
      </c>
      <c r="AY634" s="17" t="s">
        <v>142</v>
      </c>
      <c r="BE634" s="229">
        <f>IF(N634="základní",J634,0)</f>
        <v>0</v>
      </c>
      <c r="BF634" s="229">
        <f>IF(N634="snížená",J634,0)</f>
        <v>0</v>
      </c>
      <c r="BG634" s="229">
        <f>IF(N634="zákl. přenesená",J634,0)</f>
        <v>0</v>
      </c>
      <c r="BH634" s="229">
        <f>IF(N634="sníž. přenesená",J634,0)</f>
        <v>0</v>
      </c>
      <c r="BI634" s="229">
        <f>IF(N634="nulová",J634,0)</f>
        <v>0</v>
      </c>
      <c r="BJ634" s="17" t="s">
        <v>151</v>
      </c>
      <c r="BK634" s="229">
        <f>ROUND(I634*H634,2)</f>
        <v>0</v>
      </c>
      <c r="BL634" s="17" t="s">
        <v>150</v>
      </c>
      <c r="BM634" s="228" t="s">
        <v>1687</v>
      </c>
    </row>
    <row r="635" s="13" customFormat="1">
      <c r="A635" s="13"/>
      <c r="B635" s="230"/>
      <c r="C635" s="231"/>
      <c r="D635" s="232" t="s">
        <v>153</v>
      </c>
      <c r="E635" s="233" t="s">
        <v>1</v>
      </c>
      <c r="F635" s="234" t="s">
        <v>1688</v>
      </c>
      <c r="G635" s="231"/>
      <c r="H635" s="233" t="s">
        <v>1</v>
      </c>
      <c r="I635" s="235"/>
      <c r="J635" s="231"/>
      <c r="K635" s="231"/>
      <c r="L635" s="236"/>
      <c r="M635" s="237"/>
      <c r="N635" s="238"/>
      <c r="O635" s="238"/>
      <c r="P635" s="238"/>
      <c r="Q635" s="238"/>
      <c r="R635" s="238"/>
      <c r="S635" s="238"/>
      <c r="T635" s="239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40" t="s">
        <v>153</v>
      </c>
      <c r="AU635" s="240" t="s">
        <v>151</v>
      </c>
      <c r="AV635" s="13" t="s">
        <v>83</v>
      </c>
      <c r="AW635" s="13" t="s">
        <v>31</v>
      </c>
      <c r="AX635" s="13" t="s">
        <v>75</v>
      </c>
      <c r="AY635" s="240" t="s">
        <v>142</v>
      </c>
    </row>
    <row r="636" s="13" customFormat="1">
      <c r="A636" s="13"/>
      <c r="B636" s="230"/>
      <c r="C636" s="231"/>
      <c r="D636" s="232" t="s">
        <v>153</v>
      </c>
      <c r="E636" s="233" t="s">
        <v>1</v>
      </c>
      <c r="F636" s="234" t="s">
        <v>1689</v>
      </c>
      <c r="G636" s="231"/>
      <c r="H636" s="233" t="s">
        <v>1</v>
      </c>
      <c r="I636" s="235"/>
      <c r="J636" s="231"/>
      <c r="K636" s="231"/>
      <c r="L636" s="236"/>
      <c r="M636" s="237"/>
      <c r="N636" s="238"/>
      <c r="O636" s="238"/>
      <c r="P636" s="238"/>
      <c r="Q636" s="238"/>
      <c r="R636" s="238"/>
      <c r="S636" s="238"/>
      <c r="T636" s="239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0" t="s">
        <v>153</v>
      </c>
      <c r="AU636" s="240" t="s">
        <v>151</v>
      </c>
      <c r="AV636" s="13" t="s">
        <v>83</v>
      </c>
      <c r="AW636" s="13" t="s">
        <v>31</v>
      </c>
      <c r="AX636" s="13" t="s">
        <v>75</v>
      </c>
      <c r="AY636" s="240" t="s">
        <v>142</v>
      </c>
    </row>
    <row r="637" s="14" customFormat="1">
      <c r="A637" s="14"/>
      <c r="B637" s="241"/>
      <c r="C637" s="242"/>
      <c r="D637" s="232" t="s">
        <v>153</v>
      </c>
      <c r="E637" s="243" t="s">
        <v>1</v>
      </c>
      <c r="F637" s="244" t="s">
        <v>8</v>
      </c>
      <c r="G637" s="242"/>
      <c r="H637" s="245">
        <v>12</v>
      </c>
      <c r="I637" s="246"/>
      <c r="J637" s="242"/>
      <c r="K637" s="242"/>
      <c r="L637" s="247"/>
      <c r="M637" s="248"/>
      <c r="N637" s="249"/>
      <c r="O637" s="249"/>
      <c r="P637" s="249"/>
      <c r="Q637" s="249"/>
      <c r="R637" s="249"/>
      <c r="S637" s="249"/>
      <c r="T637" s="250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51" t="s">
        <v>153</v>
      </c>
      <c r="AU637" s="251" t="s">
        <v>151</v>
      </c>
      <c r="AV637" s="14" t="s">
        <v>151</v>
      </c>
      <c r="AW637" s="14" t="s">
        <v>31</v>
      </c>
      <c r="AX637" s="14" t="s">
        <v>75</v>
      </c>
      <c r="AY637" s="251" t="s">
        <v>142</v>
      </c>
    </row>
    <row r="638" s="13" customFormat="1">
      <c r="A638" s="13"/>
      <c r="B638" s="230"/>
      <c r="C638" s="231"/>
      <c r="D638" s="232" t="s">
        <v>153</v>
      </c>
      <c r="E638" s="233" t="s">
        <v>1</v>
      </c>
      <c r="F638" s="234" t="s">
        <v>1690</v>
      </c>
      <c r="G638" s="231"/>
      <c r="H638" s="233" t="s">
        <v>1</v>
      </c>
      <c r="I638" s="235"/>
      <c r="J638" s="231"/>
      <c r="K638" s="231"/>
      <c r="L638" s="236"/>
      <c r="M638" s="237"/>
      <c r="N638" s="238"/>
      <c r="O638" s="238"/>
      <c r="P638" s="238"/>
      <c r="Q638" s="238"/>
      <c r="R638" s="238"/>
      <c r="S638" s="238"/>
      <c r="T638" s="239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40" t="s">
        <v>153</v>
      </c>
      <c r="AU638" s="240" t="s">
        <v>151</v>
      </c>
      <c r="AV638" s="13" t="s">
        <v>83</v>
      </c>
      <c r="AW638" s="13" t="s">
        <v>31</v>
      </c>
      <c r="AX638" s="13" t="s">
        <v>75</v>
      </c>
      <c r="AY638" s="240" t="s">
        <v>142</v>
      </c>
    </row>
    <row r="639" s="13" customFormat="1">
      <c r="A639" s="13"/>
      <c r="B639" s="230"/>
      <c r="C639" s="231"/>
      <c r="D639" s="232" t="s">
        <v>153</v>
      </c>
      <c r="E639" s="233" t="s">
        <v>1</v>
      </c>
      <c r="F639" s="234" t="s">
        <v>1691</v>
      </c>
      <c r="G639" s="231"/>
      <c r="H639" s="233" t="s">
        <v>1</v>
      </c>
      <c r="I639" s="235"/>
      <c r="J639" s="231"/>
      <c r="K639" s="231"/>
      <c r="L639" s="236"/>
      <c r="M639" s="237"/>
      <c r="N639" s="238"/>
      <c r="O639" s="238"/>
      <c r="P639" s="238"/>
      <c r="Q639" s="238"/>
      <c r="R639" s="238"/>
      <c r="S639" s="238"/>
      <c r="T639" s="239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0" t="s">
        <v>153</v>
      </c>
      <c r="AU639" s="240" t="s">
        <v>151</v>
      </c>
      <c r="AV639" s="13" t="s">
        <v>83</v>
      </c>
      <c r="AW639" s="13" t="s">
        <v>31</v>
      </c>
      <c r="AX639" s="13" t="s">
        <v>75</v>
      </c>
      <c r="AY639" s="240" t="s">
        <v>142</v>
      </c>
    </row>
    <row r="640" s="14" customFormat="1">
      <c r="A640" s="14"/>
      <c r="B640" s="241"/>
      <c r="C640" s="242"/>
      <c r="D640" s="232" t="s">
        <v>153</v>
      </c>
      <c r="E640" s="243" t="s">
        <v>1</v>
      </c>
      <c r="F640" s="244" t="s">
        <v>224</v>
      </c>
      <c r="G640" s="242"/>
      <c r="H640" s="245">
        <v>9</v>
      </c>
      <c r="I640" s="246"/>
      <c r="J640" s="242"/>
      <c r="K640" s="242"/>
      <c r="L640" s="247"/>
      <c r="M640" s="248"/>
      <c r="N640" s="249"/>
      <c r="O640" s="249"/>
      <c r="P640" s="249"/>
      <c r="Q640" s="249"/>
      <c r="R640" s="249"/>
      <c r="S640" s="249"/>
      <c r="T640" s="250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1" t="s">
        <v>153</v>
      </c>
      <c r="AU640" s="251" t="s">
        <v>151</v>
      </c>
      <c r="AV640" s="14" t="s">
        <v>151</v>
      </c>
      <c r="AW640" s="14" t="s">
        <v>31</v>
      </c>
      <c r="AX640" s="14" t="s">
        <v>75</v>
      </c>
      <c r="AY640" s="251" t="s">
        <v>142</v>
      </c>
    </row>
    <row r="641" s="13" customFormat="1">
      <c r="A641" s="13"/>
      <c r="B641" s="230"/>
      <c r="C641" s="231"/>
      <c r="D641" s="232" t="s">
        <v>153</v>
      </c>
      <c r="E641" s="233" t="s">
        <v>1</v>
      </c>
      <c r="F641" s="234" t="s">
        <v>1692</v>
      </c>
      <c r="G641" s="231"/>
      <c r="H641" s="233" t="s">
        <v>1</v>
      </c>
      <c r="I641" s="235"/>
      <c r="J641" s="231"/>
      <c r="K641" s="231"/>
      <c r="L641" s="236"/>
      <c r="M641" s="237"/>
      <c r="N641" s="238"/>
      <c r="O641" s="238"/>
      <c r="P641" s="238"/>
      <c r="Q641" s="238"/>
      <c r="R641" s="238"/>
      <c r="S641" s="238"/>
      <c r="T641" s="239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0" t="s">
        <v>153</v>
      </c>
      <c r="AU641" s="240" t="s">
        <v>151</v>
      </c>
      <c r="AV641" s="13" t="s">
        <v>83</v>
      </c>
      <c r="AW641" s="13" t="s">
        <v>31</v>
      </c>
      <c r="AX641" s="13" t="s">
        <v>75</v>
      </c>
      <c r="AY641" s="240" t="s">
        <v>142</v>
      </c>
    </row>
    <row r="642" s="13" customFormat="1">
      <c r="A642" s="13"/>
      <c r="B642" s="230"/>
      <c r="C642" s="231"/>
      <c r="D642" s="232" t="s">
        <v>153</v>
      </c>
      <c r="E642" s="233" t="s">
        <v>1</v>
      </c>
      <c r="F642" s="234" t="s">
        <v>1693</v>
      </c>
      <c r="G642" s="231"/>
      <c r="H642" s="233" t="s">
        <v>1</v>
      </c>
      <c r="I642" s="235"/>
      <c r="J642" s="231"/>
      <c r="K642" s="231"/>
      <c r="L642" s="236"/>
      <c r="M642" s="237"/>
      <c r="N642" s="238"/>
      <c r="O642" s="238"/>
      <c r="P642" s="238"/>
      <c r="Q642" s="238"/>
      <c r="R642" s="238"/>
      <c r="S642" s="238"/>
      <c r="T642" s="239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40" t="s">
        <v>153</v>
      </c>
      <c r="AU642" s="240" t="s">
        <v>151</v>
      </c>
      <c r="AV642" s="13" t="s">
        <v>83</v>
      </c>
      <c r="AW642" s="13" t="s">
        <v>31</v>
      </c>
      <c r="AX642" s="13" t="s">
        <v>75</v>
      </c>
      <c r="AY642" s="240" t="s">
        <v>142</v>
      </c>
    </row>
    <row r="643" s="14" customFormat="1">
      <c r="A643" s="14"/>
      <c r="B643" s="241"/>
      <c r="C643" s="242"/>
      <c r="D643" s="232" t="s">
        <v>153</v>
      </c>
      <c r="E643" s="243" t="s">
        <v>1</v>
      </c>
      <c r="F643" s="244" t="s">
        <v>1694</v>
      </c>
      <c r="G643" s="242"/>
      <c r="H643" s="245">
        <v>14</v>
      </c>
      <c r="I643" s="246"/>
      <c r="J643" s="242"/>
      <c r="K643" s="242"/>
      <c r="L643" s="247"/>
      <c r="M643" s="248"/>
      <c r="N643" s="249"/>
      <c r="O643" s="249"/>
      <c r="P643" s="249"/>
      <c r="Q643" s="249"/>
      <c r="R643" s="249"/>
      <c r="S643" s="249"/>
      <c r="T643" s="250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1" t="s">
        <v>153</v>
      </c>
      <c r="AU643" s="251" t="s">
        <v>151</v>
      </c>
      <c r="AV643" s="14" t="s">
        <v>151</v>
      </c>
      <c r="AW643" s="14" t="s">
        <v>31</v>
      </c>
      <c r="AX643" s="14" t="s">
        <v>75</v>
      </c>
      <c r="AY643" s="251" t="s">
        <v>142</v>
      </c>
    </row>
    <row r="644" s="15" customFormat="1">
      <c r="A644" s="15"/>
      <c r="B644" s="252"/>
      <c r="C644" s="253"/>
      <c r="D644" s="232" t="s">
        <v>153</v>
      </c>
      <c r="E644" s="254" t="s">
        <v>1</v>
      </c>
      <c r="F644" s="255" t="s">
        <v>166</v>
      </c>
      <c r="G644" s="253"/>
      <c r="H644" s="256">
        <v>35</v>
      </c>
      <c r="I644" s="257"/>
      <c r="J644" s="253"/>
      <c r="K644" s="253"/>
      <c r="L644" s="258"/>
      <c r="M644" s="259"/>
      <c r="N644" s="260"/>
      <c r="O644" s="260"/>
      <c r="P644" s="260"/>
      <c r="Q644" s="260"/>
      <c r="R644" s="260"/>
      <c r="S644" s="260"/>
      <c r="T644" s="261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62" t="s">
        <v>153</v>
      </c>
      <c r="AU644" s="262" t="s">
        <v>151</v>
      </c>
      <c r="AV644" s="15" t="s">
        <v>150</v>
      </c>
      <c r="AW644" s="15" t="s">
        <v>31</v>
      </c>
      <c r="AX644" s="15" t="s">
        <v>83</v>
      </c>
      <c r="AY644" s="262" t="s">
        <v>142</v>
      </c>
    </row>
    <row r="645" s="2" customFormat="1" ht="21.75" customHeight="1">
      <c r="A645" s="38"/>
      <c r="B645" s="39"/>
      <c r="C645" s="218" t="s">
        <v>345</v>
      </c>
      <c r="D645" s="218" t="s">
        <v>145</v>
      </c>
      <c r="E645" s="219" t="s">
        <v>1695</v>
      </c>
      <c r="F645" s="220" t="s">
        <v>1696</v>
      </c>
      <c r="G645" s="221" t="s">
        <v>303</v>
      </c>
      <c r="H645" s="222">
        <v>35</v>
      </c>
      <c r="I645" s="223"/>
      <c r="J645" s="222">
        <f>ROUND(I645*H645,2)</f>
        <v>0</v>
      </c>
      <c r="K645" s="220" t="s">
        <v>149</v>
      </c>
      <c r="L645" s="44"/>
      <c r="M645" s="224" t="s">
        <v>1</v>
      </c>
      <c r="N645" s="225" t="s">
        <v>41</v>
      </c>
      <c r="O645" s="91"/>
      <c r="P645" s="226">
        <f>O645*H645</f>
        <v>0</v>
      </c>
      <c r="Q645" s="226">
        <v>0.00012999999999999999</v>
      </c>
      <c r="R645" s="226">
        <f>Q645*H645</f>
        <v>0.0045499999999999994</v>
      </c>
      <c r="S645" s="226">
        <v>0</v>
      </c>
      <c r="T645" s="227">
        <f>S645*H645</f>
        <v>0</v>
      </c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R645" s="228" t="s">
        <v>150</v>
      </c>
      <c r="AT645" s="228" t="s">
        <v>145</v>
      </c>
      <c r="AU645" s="228" t="s">
        <v>151</v>
      </c>
      <c r="AY645" s="17" t="s">
        <v>142</v>
      </c>
      <c r="BE645" s="229">
        <f>IF(N645="základní",J645,0)</f>
        <v>0</v>
      </c>
      <c r="BF645" s="229">
        <f>IF(N645="snížená",J645,0)</f>
        <v>0</v>
      </c>
      <c r="BG645" s="229">
        <f>IF(N645="zákl. přenesená",J645,0)</f>
        <v>0</v>
      </c>
      <c r="BH645" s="229">
        <f>IF(N645="sníž. přenesená",J645,0)</f>
        <v>0</v>
      </c>
      <c r="BI645" s="229">
        <f>IF(N645="nulová",J645,0)</f>
        <v>0</v>
      </c>
      <c r="BJ645" s="17" t="s">
        <v>151</v>
      </c>
      <c r="BK645" s="229">
        <f>ROUND(I645*H645,2)</f>
        <v>0</v>
      </c>
      <c r="BL645" s="17" t="s">
        <v>150</v>
      </c>
      <c r="BM645" s="228" t="s">
        <v>1697</v>
      </c>
    </row>
    <row r="646" s="2" customFormat="1" ht="24.15" customHeight="1">
      <c r="A646" s="38"/>
      <c r="B646" s="39"/>
      <c r="C646" s="218" t="s">
        <v>804</v>
      </c>
      <c r="D646" s="218" t="s">
        <v>145</v>
      </c>
      <c r="E646" s="219" t="s">
        <v>1698</v>
      </c>
      <c r="F646" s="220" t="s">
        <v>1699</v>
      </c>
      <c r="G646" s="221" t="s">
        <v>303</v>
      </c>
      <c r="H646" s="222">
        <v>1</v>
      </c>
      <c r="I646" s="223"/>
      <c r="J646" s="222">
        <f>ROUND(I646*H646,2)</f>
        <v>0</v>
      </c>
      <c r="K646" s="220" t="s">
        <v>1</v>
      </c>
      <c r="L646" s="44"/>
      <c r="M646" s="224" t="s">
        <v>1</v>
      </c>
      <c r="N646" s="225" t="s">
        <v>41</v>
      </c>
      <c r="O646" s="91"/>
      <c r="P646" s="226">
        <f>O646*H646</f>
        <v>0</v>
      </c>
      <c r="Q646" s="226">
        <v>0</v>
      </c>
      <c r="R646" s="226">
        <f>Q646*H646</f>
        <v>0</v>
      </c>
      <c r="S646" s="226">
        <v>0</v>
      </c>
      <c r="T646" s="227">
        <f>S646*H646</f>
        <v>0</v>
      </c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R646" s="228" t="s">
        <v>150</v>
      </c>
      <c r="AT646" s="228" t="s">
        <v>145</v>
      </c>
      <c r="AU646" s="228" t="s">
        <v>151</v>
      </c>
      <c r="AY646" s="17" t="s">
        <v>142</v>
      </c>
      <c r="BE646" s="229">
        <f>IF(N646="základní",J646,0)</f>
        <v>0</v>
      </c>
      <c r="BF646" s="229">
        <f>IF(N646="snížená",J646,0)</f>
        <v>0</v>
      </c>
      <c r="BG646" s="229">
        <f>IF(N646="zákl. přenesená",J646,0)</f>
        <v>0</v>
      </c>
      <c r="BH646" s="229">
        <f>IF(N646="sníž. přenesená",J646,0)</f>
        <v>0</v>
      </c>
      <c r="BI646" s="229">
        <f>IF(N646="nulová",J646,0)</f>
        <v>0</v>
      </c>
      <c r="BJ646" s="17" t="s">
        <v>151</v>
      </c>
      <c r="BK646" s="229">
        <f>ROUND(I646*H646,2)</f>
        <v>0</v>
      </c>
      <c r="BL646" s="17" t="s">
        <v>150</v>
      </c>
      <c r="BM646" s="228" t="s">
        <v>1700</v>
      </c>
    </row>
    <row r="647" s="13" customFormat="1">
      <c r="A647" s="13"/>
      <c r="B647" s="230"/>
      <c r="C647" s="231"/>
      <c r="D647" s="232" t="s">
        <v>153</v>
      </c>
      <c r="E647" s="233" t="s">
        <v>1</v>
      </c>
      <c r="F647" s="234" t="s">
        <v>1701</v>
      </c>
      <c r="G647" s="231"/>
      <c r="H647" s="233" t="s">
        <v>1</v>
      </c>
      <c r="I647" s="235"/>
      <c r="J647" s="231"/>
      <c r="K647" s="231"/>
      <c r="L647" s="236"/>
      <c r="M647" s="237"/>
      <c r="N647" s="238"/>
      <c r="O647" s="238"/>
      <c r="P647" s="238"/>
      <c r="Q647" s="238"/>
      <c r="R647" s="238"/>
      <c r="S647" s="238"/>
      <c r="T647" s="239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0" t="s">
        <v>153</v>
      </c>
      <c r="AU647" s="240" t="s">
        <v>151</v>
      </c>
      <c r="AV647" s="13" t="s">
        <v>83</v>
      </c>
      <c r="AW647" s="13" t="s">
        <v>31</v>
      </c>
      <c r="AX647" s="13" t="s">
        <v>75</v>
      </c>
      <c r="AY647" s="240" t="s">
        <v>142</v>
      </c>
    </row>
    <row r="648" s="14" customFormat="1">
      <c r="A648" s="14"/>
      <c r="B648" s="241"/>
      <c r="C648" s="242"/>
      <c r="D648" s="232" t="s">
        <v>153</v>
      </c>
      <c r="E648" s="243" t="s">
        <v>1</v>
      </c>
      <c r="F648" s="244" t="s">
        <v>83</v>
      </c>
      <c r="G648" s="242"/>
      <c r="H648" s="245">
        <v>1</v>
      </c>
      <c r="I648" s="246"/>
      <c r="J648" s="242"/>
      <c r="K648" s="242"/>
      <c r="L648" s="247"/>
      <c r="M648" s="248"/>
      <c r="N648" s="249"/>
      <c r="O648" s="249"/>
      <c r="P648" s="249"/>
      <c r="Q648" s="249"/>
      <c r="R648" s="249"/>
      <c r="S648" s="249"/>
      <c r="T648" s="250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1" t="s">
        <v>153</v>
      </c>
      <c r="AU648" s="251" t="s">
        <v>151</v>
      </c>
      <c r="AV648" s="14" t="s">
        <v>151</v>
      </c>
      <c r="AW648" s="14" t="s">
        <v>31</v>
      </c>
      <c r="AX648" s="14" t="s">
        <v>83</v>
      </c>
      <c r="AY648" s="251" t="s">
        <v>142</v>
      </c>
    </row>
    <row r="649" s="2" customFormat="1" ht="24.15" customHeight="1">
      <c r="A649" s="38"/>
      <c r="B649" s="39"/>
      <c r="C649" s="218" t="s">
        <v>824</v>
      </c>
      <c r="D649" s="218" t="s">
        <v>145</v>
      </c>
      <c r="E649" s="219" t="s">
        <v>1702</v>
      </c>
      <c r="F649" s="220" t="s">
        <v>1703</v>
      </c>
      <c r="G649" s="221" t="s">
        <v>494</v>
      </c>
      <c r="H649" s="222">
        <v>1</v>
      </c>
      <c r="I649" s="223"/>
      <c r="J649" s="222">
        <f>ROUND(I649*H649,2)</f>
        <v>0</v>
      </c>
      <c r="K649" s="220" t="s">
        <v>1</v>
      </c>
      <c r="L649" s="44"/>
      <c r="M649" s="224" t="s">
        <v>1</v>
      </c>
      <c r="N649" s="225" t="s">
        <v>41</v>
      </c>
      <c r="O649" s="91"/>
      <c r="P649" s="226">
        <f>O649*H649</f>
        <v>0</v>
      </c>
      <c r="Q649" s="226">
        <v>0</v>
      </c>
      <c r="R649" s="226">
        <f>Q649*H649</f>
        <v>0</v>
      </c>
      <c r="S649" s="226">
        <v>0</v>
      </c>
      <c r="T649" s="227">
        <f>S649*H649</f>
        <v>0</v>
      </c>
      <c r="U649" s="38"/>
      <c r="V649" s="38"/>
      <c r="W649" s="38"/>
      <c r="X649" s="38"/>
      <c r="Y649" s="38"/>
      <c r="Z649" s="38"/>
      <c r="AA649" s="38"/>
      <c r="AB649" s="38"/>
      <c r="AC649" s="38"/>
      <c r="AD649" s="38"/>
      <c r="AE649" s="38"/>
      <c r="AR649" s="228" t="s">
        <v>150</v>
      </c>
      <c r="AT649" s="228" t="s">
        <v>145</v>
      </c>
      <c r="AU649" s="228" t="s">
        <v>151</v>
      </c>
      <c r="AY649" s="17" t="s">
        <v>142</v>
      </c>
      <c r="BE649" s="229">
        <f>IF(N649="základní",J649,0)</f>
        <v>0</v>
      </c>
      <c r="BF649" s="229">
        <f>IF(N649="snížená",J649,0)</f>
        <v>0</v>
      </c>
      <c r="BG649" s="229">
        <f>IF(N649="zákl. přenesená",J649,0)</f>
        <v>0</v>
      </c>
      <c r="BH649" s="229">
        <f>IF(N649="sníž. přenesená",J649,0)</f>
        <v>0</v>
      </c>
      <c r="BI649" s="229">
        <f>IF(N649="nulová",J649,0)</f>
        <v>0</v>
      </c>
      <c r="BJ649" s="17" t="s">
        <v>151</v>
      </c>
      <c r="BK649" s="229">
        <f>ROUND(I649*H649,2)</f>
        <v>0</v>
      </c>
      <c r="BL649" s="17" t="s">
        <v>150</v>
      </c>
      <c r="BM649" s="228" t="s">
        <v>1704</v>
      </c>
    </row>
    <row r="650" s="2" customFormat="1">
      <c r="A650" s="38"/>
      <c r="B650" s="39"/>
      <c r="C650" s="40"/>
      <c r="D650" s="232" t="s">
        <v>200</v>
      </c>
      <c r="E650" s="40"/>
      <c r="F650" s="263" t="s">
        <v>1705</v>
      </c>
      <c r="G650" s="40"/>
      <c r="H650" s="40"/>
      <c r="I650" s="264"/>
      <c r="J650" s="40"/>
      <c r="K650" s="40"/>
      <c r="L650" s="44"/>
      <c r="M650" s="265"/>
      <c r="N650" s="266"/>
      <c r="O650" s="91"/>
      <c r="P650" s="91"/>
      <c r="Q650" s="91"/>
      <c r="R650" s="91"/>
      <c r="S650" s="91"/>
      <c r="T650" s="92"/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T650" s="17" t="s">
        <v>200</v>
      </c>
      <c r="AU650" s="17" t="s">
        <v>151</v>
      </c>
    </row>
    <row r="651" s="13" customFormat="1">
      <c r="A651" s="13"/>
      <c r="B651" s="230"/>
      <c r="C651" s="231"/>
      <c r="D651" s="232" t="s">
        <v>153</v>
      </c>
      <c r="E651" s="233" t="s">
        <v>1</v>
      </c>
      <c r="F651" s="234" t="s">
        <v>1706</v>
      </c>
      <c r="G651" s="231"/>
      <c r="H651" s="233" t="s">
        <v>1</v>
      </c>
      <c r="I651" s="235"/>
      <c r="J651" s="231"/>
      <c r="K651" s="231"/>
      <c r="L651" s="236"/>
      <c r="M651" s="237"/>
      <c r="N651" s="238"/>
      <c r="O651" s="238"/>
      <c r="P651" s="238"/>
      <c r="Q651" s="238"/>
      <c r="R651" s="238"/>
      <c r="S651" s="238"/>
      <c r="T651" s="239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0" t="s">
        <v>153</v>
      </c>
      <c r="AU651" s="240" t="s">
        <v>151</v>
      </c>
      <c r="AV651" s="13" t="s">
        <v>83</v>
      </c>
      <c r="AW651" s="13" t="s">
        <v>31</v>
      </c>
      <c r="AX651" s="13" t="s">
        <v>75</v>
      </c>
      <c r="AY651" s="240" t="s">
        <v>142</v>
      </c>
    </row>
    <row r="652" s="14" customFormat="1">
      <c r="A652" s="14"/>
      <c r="B652" s="241"/>
      <c r="C652" s="242"/>
      <c r="D652" s="232" t="s">
        <v>153</v>
      </c>
      <c r="E652" s="243" t="s">
        <v>1</v>
      </c>
      <c r="F652" s="244" t="s">
        <v>83</v>
      </c>
      <c r="G652" s="242"/>
      <c r="H652" s="245">
        <v>1</v>
      </c>
      <c r="I652" s="246"/>
      <c r="J652" s="242"/>
      <c r="K652" s="242"/>
      <c r="L652" s="247"/>
      <c r="M652" s="248"/>
      <c r="N652" s="249"/>
      <c r="O652" s="249"/>
      <c r="P652" s="249"/>
      <c r="Q652" s="249"/>
      <c r="R652" s="249"/>
      <c r="S652" s="249"/>
      <c r="T652" s="250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1" t="s">
        <v>153</v>
      </c>
      <c r="AU652" s="251" t="s">
        <v>151</v>
      </c>
      <c r="AV652" s="14" t="s">
        <v>151</v>
      </c>
      <c r="AW652" s="14" t="s">
        <v>31</v>
      </c>
      <c r="AX652" s="14" t="s">
        <v>83</v>
      </c>
      <c r="AY652" s="251" t="s">
        <v>142</v>
      </c>
    </row>
    <row r="653" s="2" customFormat="1" ht="24.15" customHeight="1">
      <c r="A653" s="38"/>
      <c r="B653" s="39"/>
      <c r="C653" s="218" t="s">
        <v>829</v>
      </c>
      <c r="D653" s="218" t="s">
        <v>145</v>
      </c>
      <c r="E653" s="219" t="s">
        <v>1707</v>
      </c>
      <c r="F653" s="220" t="s">
        <v>1708</v>
      </c>
      <c r="G653" s="221" t="s">
        <v>494</v>
      </c>
      <c r="H653" s="222">
        <v>1</v>
      </c>
      <c r="I653" s="223"/>
      <c r="J653" s="222">
        <f>ROUND(I653*H653,2)</f>
        <v>0</v>
      </c>
      <c r="K653" s="220" t="s">
        <v>1</v>
      </c>
      <c r="L653" s="44"/>
      <c r="M653" s="224" t="s">
        <v>1</v>
      </c>
      <c r="N653" s="225" t="s">
        <v>41</v>
      </c>
      <c r="O653" s="91"/>
      <c r="P653" s="226">
        <f>O653*H653</f>
        <v>0</v>
      </c>
      <c r="Q653" s="226">
        <v>0</v>
      </c>
      <c r="R653" s="226">
        <f>Q653*H653</f>
        <v>0</v>
      </c>
      <c r="S653" s="226">
        <v>0</v>
      </c>
      <c r="T653" s="227">
        <f>S653*H653</f>
        <v>0</v>
      </c>
      <c r="U653" s="38"/>
      <c r="V653" s="38"/>
      <c r="W653" s="38"/>
      <c r="X653" s="38"/>
      <c r="Y653" s="38"/>
      <c r="Z653" s="38"/>
      <c r="AA653" s="38"/>
      <c r="AB653" s="38"/>
      <c r="AC653" s="38"/>
      <c r="AD653" s="38"/>
      <c r="AE653" s="38"/>
      <c r="AR653" s="228" t="s">
        <v>150</v>
      </c>
      <c r="AT653" s="228" t="s">
        <v>145</v>
      </c>
      <c r="AU653" s="228" t="s">
        <v>151</v>
      </c>
      <c r="AY653" s="17" t="s">
        <v>142</v>
      </c>
      <c r="BE653" s="229">
        <f>IF(N653="základní",J653,0)</f>
        <v>0</v>
      </c>
      <c r="BF653" s="229">
        <f>IF(N653="snížená",J653,0)</f>
        <v>0</v>
      </c>
      <c r="BG653" s="229">
        <f>IF(N653="zákl. přenesená",J653,0)</f>
        <v>0</v>
      </c>
      <c r="BH653" s="229">
        <f>IF(N653="sníž. přenesená",J653,0)</f>
        <v>0</v>
      </c>
      <c r="BI653" s="229">
        <f>IF(N653="nulová",J653,0)</f>
        <v>0</v>
      </c>
      <c r="BJ653" s="17" t="s">
        <v>151</v>
      </c>
      <c r="BK653" s="229">
        <f>ROUND(I653*H653,2)</f>
        <v>0</v>
      </c>
      <c r="BL653" s="17" t="s">
        <v>150</v>
      </c>
      <c r="BM653" s="228" t="s">
        <v>1709</v>
      </c>
    </row>
    <row r="654" s="2" customFormat="1">
      <c r="A654" s="38"/>
      <c r="B654" s="39"/>
      <c r="C654" s="40"/>
      <c r="D654" s="232" t="s">
        <v>200</v>
      </c>
      <c r="E654" s="40"/>
      <c r="F654" s="263" t="s">
        <v>1705</v>
      </c>
      <c r="G654" s="40"/>
      <c r="H654" s="40"/>
      <c r="I654" s="264"/>
      <c r="J654" s="40"/>
      <c r="K654" s="40"/>
      <c r="L654" s="44"/>
      <c r="M654" s="265"/>
      <c r="N654" s="266"/>
      <c r="O654" s="91"/>
      <c r="P654" s="91"/>
      <c r="Q654" s="91"/>
      <c r="R654" s="91"/>
      <c r="S654" s="91"/>
      <c r="T654" s="92"/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T654" s="17" t="s">
        <v>200</v>
      </c>
      <c r="AU654" s="17" t="s">
        <v>151</v>
      </c>
    </row>
    <row r="655" s="13" customFormat="1">
      <c r="A655" s="13"/>
      <c r="B655" s="230"/>
      <c r="C655" s="231"/>
      <c r="D655" s="232" t="s">
        <v>153</v>
      </c>
      <c r="E655" s="233" t="s">
        <v>1</v>
      </c>
      <c r="F655" s="234" t="s">
        <v>1710</v>
      </c>
      <c r="G655" s="231"/>
      <c r="H655" s="233" t="s">
        <v>1</v>
      </c>
      <c r="I655" s="235"/>
      <c r="J655" s="231"/>
      <c r="K655" s="231"/>
      <c r="L655" s="236"/>
      <c r="M655" s="237"/>
      <c r="N655" s="238"/>
      <c r="O655" s="238"/>
      <c r="P655" s="238"/>
      <c r="Q655" s="238"/>
      <c r="R655" s="238"/>
      <c r="S655" s="238"/>
      <c r="T655" s="239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0" t="s">
        <v>153</v>
      </c>
      <c r="AU655" s="240" t="s">
        <v>151</v>
      </c>
      <c r="AV655" s="13" t="s">
        <v>83</v>
      </c>
      <c r="AW655" s="13" t="s">
        <v>31</v>
      </c>
      <c r="AX655" s="13" t="s">
        <v>75</v>
      </c>
      <c r="AY655" s="240" t="s">
        <v>142</v>
      </c>
    </row>
    <row r="656" s="14" customFormat="1">
      <c r="A656" s="14"/>
      <c r="B656" s="241"/>
      <c r="C656" s="242"/>
      <c r="D656" s="232" t="s">
        <v>153</v>
      </c>
      <c r="E656" s="243" t="s">
        <v>1</v>
      </c>
      <c r="F656" s="244" t="s">
        <v>83</v>
      </c>
      <c r="G656" s="242"/>
      <c r="H656" s="245">
        <v>1</v>
      </c>
      <c r="I656" s="246"/>
      <c r="J656" s="242"/>
      <c r="K656" s="242"/>
      <c r="L656" s="247"/>
      <c r="M656" s="248"/>
      <c r="N656" s="249"/>
      <c r="O656" s="249"/>
      <c r="P656" s="249"/>
      <c r="Q656" s="249"/>
      <c r="R656" s="249"/>
      <c r="S656" s="249"/>
      <c r="T656" s="250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51" t="s">
        <v>153</v>
      </c>
      <c r="AU656" s="251" t="s">
        <v>151</v>
      </c>
      <c r="AV656" s="14" t="s">
        <v>151</v>
      </c>
      <c r="AW656" s="14" t="s">
        <v>31</v>
      </c>
      <c r="AX656" s="14" t="s">
        <v>83</v>
      </c>
      <c r="AY656" s="251" t="s">
        <v>142</v>
      </c>
    </row>
    <row r="657" s="2" customFormat="1" ht="24.15" customHeight="1">
      <c r="A657" s="38"/>
      <c r="B657" s="39"/>
      <c r="C657" s="218" t="s">
        <v>835</v>
      </c>
      <c r="D657" s="218" t="s">
        <v>145</v>
      </c>
      <c r="E657" s="219" t="s">
        <v>1711</v>
      </c>
      <c r="F657" s="220" t="s">
        <v>1712</v>
      </c>
      <c r="G657" s="221" t="s">
        <v>494</v>
      </c>
      <c r="H657" s="222">
        <v>1</v>
      </c>
      <c r="I657" s="223"/>
      <c r="J657" s="222">
        <f>ROUND(I657*H657,2)</f>
        <v>0</v>
      </c>
      <c r="K657" s="220" t="s">
        <v>1</v>
      </c>
      <c r="L657" s="44"/>
      <c r="M657" s="224" t="s">
        <v>1</v>
      </c>
      <c r="N657" s="225" t="s">
        <v>41</v>
      </c>
      <c r="O657" s="91"/>
      <c r="P657" s="226">
        <f>O657*H657</f>
        <v>0</v>
      </c>
      <c r="Q657" s="226">
        <v>0</v>
      </c>
      <c r="R657" s="226">
        <f>Q657*H657</f>
        <v>0</v>
      </c>
      <c r="S657" s="226">
        <v>0</v>
      </c>
      <c r="T657" s="227">
        <f>S657*H657</f>
        <v>0</v>
      </c>
      <c r="U657" s="38"/>
      <c r="V657" s="38"/>
      <c r="W657" s="38"/>
      <c r="X657" s="38"/>
      <c r="Y657" s="38"/>
      <c r="Z657" s="38"/>
      <c r="AA657" s="38"/>
      <c r="AB657" s="38"/>
      <c r="AC657" s="38"/>
      <c r="AD657" s="38"/>
      <c r="AE657" s="38"/>
      <c r="AR657" s="228" t="s">
        <v>150</v>
      </c>
      <c r="AT657" s="228" t="s">
        <v>145</v>
      </c>
      <c r="AU657" s="228" t="s">
        <v>151</v>
      </c>
      <c r="AY657" s="17" t="s">
        <v>142</v>
      </c>
      <c r="BE657" s="229">
        <f>IF(N657="základní",J657,0)</f>
        <v>0</v>
      </c>
      <c r="BF657" s="229">
        <f>IF(N657="snížená",J657,0)</f>
        <v>0</v>
      </c>
      <c r="BG657" s="229">
        <f>IF(N657="zákl. přenesená",J657,0)</f>
        <v>0</v>
      </c>
      <c r="BH657" s="229">
        <f>IF(N657="sníž. přenesená",J657,0)</f>
        <v>0</v>
      </c>
      <c r="BI657" s="229">
        <f>IF(N657="nulová",J657,0)</f>
        <v>0</v>
      </c>
      <c r="BJ657" s="17" t="s">
        <v>151</v>
      </c>
      <c r="BK657" s="229">
        <f>ROUND(I657*H657,2)</f>
        <v>0</v>
      </c>
      <c r="BL657" s="17" t="s">
        <v>150</v>
      </c>
      <c r="BM657" s="228" t="s">
        <v>1713</v>
      </c>
    </row>
    <row r="658" s="2" customFormat="1">
      <c r="A658" s="38"/>
      <c r="B658" s="39"/>
      <c r="C658" s="40"/>
      <c r="D658" s="232" t="s">
        <v>200</v>
      </c>
      <c r="E658" s="40"/>
      <c r="F658" s="263" t="s">
        <v>1705</v>
      </c>
      <c r="G658" s="40"/>
      <c r="H658" s="40"/>
      <c r="I658" s="264"/>
      <c r="J658" s="40"/>
      <c r="K658" s="40"/>
      <c r="L658" s="44"/>
      <c r="M658" s="265"/>
      <c r="N658" s="266"/>
      <c r="O658" s="91"/>
      <c r="P658" s="91"/>
      <c r="Q658" s="91"/>
      <c r="R658" s="91"/>
      <c r="S658" s="91"/>
      <c r="T658" s="92"/>
      <c r="U658" s="38"/>
      <c r="V658" s="38"/>
      <c r="W658" s="38"/>
      <c r="X658" s="38"/>
      <c r="Y658" s="38"/>
      <c r="Z658" s="38"/>
      <c r="AA658" s="38"/>
      <c r="AB658" s="38"/>
      <c r="AC658" s="38"/>
      <c r="AD658" s="38"/>
      <c r="AE658" s="38"/>
      <c r="AT658" s="17" t="s">
        <v>200</v>
      </c>
      <c r="AU658" s="17" t="s">
        <v>151</v>
      </c>
    </row>
    <row r="659" s="13" customFormat="1">
      <c r="A659" s="13"/>
      <c r="B659" s="230"/>
      <c r="C659" s="231"/>
      <c r="D659" s="232" t="s">
        <v>153</v>
      </c>
      <c r="E659" s="233" t="s">
        <v>1</v>
      </c>
      <c r="F659" s="234" t="s">
        <v>1714</v>
      </c>
      <c r="G659" s="231"/>
      <c r="H659" s="233" t="s">
        <v>1</v>
      </c>
      <c r="I659" s="235"/>
      <c r="J659" s="231"/>
      <c r="K659" s="231"/>
      <c r="L659" s="236"/>
      <c r="M659" s="237"/>
      <c r="N659" s="238"/>
      <c r="O659" s="238"/>
      <c r="P659" s="238"/>
      <c r="Q659" s="238"/>
      <c r="R659" s="238"/>
      <c r="S659" s="238"/>
      <c r="T659" s="239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40" t="s">
        <v>153</v>
      </c>
      <c r="AU659" s="240" t="s">
        <v>151</v>
      </c>
      <c r="AV659" s="13" t="s">
        <v>83</v>
      </c>
      <c r="AW659" s="13" t="s">
        <v>31</v>
      </c>
      <c r="AX659" s="13" t="s">
        <v>75</v>
      </c>
      <c r="AY659" s="240" t="s">
        <v>142</v>
      </c>
    </row>
    <row r="660" s="14" customFormat="1">
      <c r="A660" s="14"/>
      <c r="B660" s="241"/>
      <c r="C660" s="242"/>
      <c r="D660" s="232" t="s">
        <v>153</v>
      </c>
      <c r="E660" s="243" t="s">
        <v>1</v>
      </c>
      <c r="F660" s="244" t="s">
        <v>83</v>
      </c>
      <c r="G660" s="242"/>
      <c r="H660" s="245">
        <v>1</v>
      </c>
      <c r="I660" s="246"/>
      <c r="J660" s="242"/>
      <c r="K660" s="242"/>
      <c r="L660" s="247"/>
      <c r="M660" s="248"/>
      <c r="N660" s="249"/>
      <c r="O660" s="249"/>
      <c r="P660" s="249"/>
      <c r="Q660" s="249"/>
      <c r="R660" s="249"/>
      <c r="S660" s="249"/>
      <c r="T660" s="250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1" t="s">
        <v>153</v>
      </c>
      <c r="AU660" s="251" t="s">
        <v>151</v>
      </c>
      <c r="AV660" s="14" t="s">
        <v>151</v>
      </c>
      <c r="AW660" s="14" t="s">
        <v>31</v>
      </c>
      <c r="AX660" s="14" t="s">
        <v>83</v>
      </c>
      <c r="AY660" s="251" t="s">
        <v>142</v>
      </c>
    </row>
    <row r="661" s="2" customFormat="1" ht="24.15" customHeight="1">
      <c r="A661" s="38"/>
      <c r="B661" s="39"/>
      <c r="C661" s="218" t="s">
        <v>843</v>
      </c>
      <c r="D661" s="218" t="s">
        <v>145</v>
      </c>
      <c r="E661" s="219" t="s">
        <v>1715</v>
      </c>
      <c r="F661" s="220" t="s">
        <v>1716</v>
      </c>
      <c r="G661" s="221" t="s">
        <v>494</v>
      </c>
      <c r="H661" s="222">
        <v>1</v>
      </c>
      <c r="I661" s="223"/>
      <c r="J661" s="222">
        <f>ROUND(I661*H661,2)</f>
        <v>0</v>
      </c>
      <c r="K661" s="220" t="s">
        <v>1</v>
      </c>
      <c r="L661" s="44"/>
      <c r="M661" s="224" t="s">
        <v>1</v>
      </c>
      <c r="N661" s="225" t="s">
        <v>41</v>
      </c>
      <c r="O661" s="91"/>
      <c r="P661" s="226">
        <f>O661*H661</f>
        <v>0</v>
      </c>
      <c r="Q661" s="226">
        <v>0</v>
      </c>
      <c r="R661" s="226">
        <f>Q661*H661</f>
        <v>0</v>
      </c>
      <c r="S661" s="226">
        <v>0</v>
      </c>
      <c r="T661" s="227">
        <f>S661*H661</f>
        <v>0</v>
      </c>
      <c r="U661" s="38"/>
      <c r="V661" s="38"/>
      <c r="W661" s="38"/>
      <c r="X661" s="38"/>
      <c r="Y661" s="38"/>
      <c r="Z661" s="38"/>
      <c r="AA661" s="38"/>
      <c r="AB661" s="38"/>
      <c r="AC661" s="38"/>
      <c r="AD661" s="38"/>
      <c r="AE661" s="38"/>
      <c r="AR661" s="228" t="s">
        <v>150</v>
      </c>
      <c r="AT661" s="228" t="s">
        <v>145</v>
      </c>
      <c r="AU661" s="228" t="s">
        <v>151</v>
      </c>
      <c r="AY661" s="17" t="s">
        <v>142</v>
      </c>
      <c r="BE661" s="229">
        <f>IF(N661="základní",J661,0)</f>
        <v>0</v>
      </c>
      <c r="BF661" s="229">
        <f>IF(N661="snížená",J661,0)</f>
        <v>0</v>
      </c>
      <c r="BG661" s="229">
        <f>IF(N661="zákl. přenesená",J661,0)</f>
        <v>0</v>
      </c>
      <c r="BH661" s="229">
        <f>IF(N661="sníž. přenesená",J661,0)</f>
        <v>0</v>
      </c>
      <c r="BI661" s="229">
        <f>IF(N661="nulová",J661,0)</f>
        <v>0</v>
      </c>
      <c r="BJ661" s="17" t="s">
        <v>151</v>
      </c>
      <c r="BK661" s="229">
        <f>ROUND(I661*H661,2)</f>
        <v>0</v>
      </c>
      <c r="BL661" s="17" t="s">
        <v>150</v>
      </c>
      <c r="BM661" s="228" t="s">
        <v>1717</v>
      </c>
    </row>
    <row r="662" s="2" customFormat="1">
      <c r="A662" s="38"/>
      <c r="B662" s="39"/>
      <c r="C662" s="40"/>
      <c r="D662" s="232" t="s">
        <v>200</v>
      </c>
      <c r="E662" s="40"/>
      <c r="F662" s="263" t="s">
        <v>1718</v>
      </c>
      <c r="G662" s="40"/>
      <c r="H662" s="40"/>
      <c r="I662" s="264"/>
      <c r="J662" s="40"/>
      <c r="K662" s="40"/>
      <c r="L662" s="44"/>
      <c r="M662" s="265"/>
      <c r="N662" s="266"/>
      <c r="O662" s="91"/>
      <c r="P662" s="91"/>
      <c r="Q662" s="91"/>
      <c r="R662" s="91"/>
      <c r="S662" s="91"/>
      <c r="T662" s="92"/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  <c r="AT662" s="17" t="s">
        <v>200</v>
      </c>
      <c r="AU662" s="17" t="s">
        <v>151</v>
      </c>
    </row>
    <row r="663" s="13" customFormat="1">
      <c r="A663" s="13"/>
      <c r="B663" s="230"/>
      <c r="C663" s="231"/>
      <c r="D663" s="232" t="s">
        <v>153</v>
      </c>
      <c r="E663" s="233" t="s">
        <v>1</v>
      </c>
      <c r="F663" s="234" t="s">
        <v>1719</v>
      </c>
      <c r="G663" s="231"/>
      <c r="H663" s="233" t="s">
        <v>1</v>
      </c>
      <c r="I663" s="235"/>
      <c r="J663" s="231"/>
      <c r="K663" s="231"/>
      <c r="L663" s="236"/>
      <c r="M663" s="237"/>
      <c r="N663" s="238"/>
      <c r="O663" s="238"/>
      <c r="P663" s="238"/>
      <c r="Q663" s="238"/>
      <c r="R663" s="238"/>
      <c r="S663" s="238"/>
      <c r="T663" s="239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40" t="s">
        <v>153</v>
      </c>
      <c r="AU663" s="240" t="s">
        <v>151</v>
      </c>
      <c r="AV663" s="13" t="s">
        <v>83</v>
      </c>
      <c r="AW663" s="13" t="s">
        <v>31</v>
      </c>
      <c r="AX663" s="13" t="s">
        <v>75</v>
      </c>
      <c r="AY663" s="240" t="s">
        <v>142</v>
      </c>
    </row>
    <row r="664" s="14" customFormat="1">
      <c r="A664" s="14"/>
      <c r="B664" s="241"/>
      <c r="C664" s="242"/>
      <c r="D664" s="232" t="s">
        <v>153</v>
      </c>
      <c r="E664" s="243" t="s">
        <v>1</v>
      </c>
      <c r="F664" s="244" t="s">
        <v>83</v>
      </c>
      <c r="G664" s="242"/>
      <c r="H664" s="245">
        <v>1</v>
      </c>
      <c r="I664" s="246"/>
      <c r="J664" s="242"/>
      <c r="K664" s="242"/>
      <c r="L664" s="247"/>
      <c r="M664" s="248"/>
      <c r="N664" s="249"/>
      <c r="O664" s="249"/>
      <c r="P664" s="249"/>
      <c r="Q664" s="249"/>
      <c r="R664" s="249"/>
      <c r="S664" s="249"/>
      <c r="T664" s="250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1" t="s">
        <v>153</v>
      </c>
      <c r="AU664" s="251" t="s">
        <v>151</v>
      </c>
      <c r="AV664" s="14" t="s">
        <v>151</v>
      </c>
      <c r="AW664" s="14" t="s">
        <v>31</v>
      </c>
      <c r="AX664" s="14" t="s">
        <v>83</v>
      </c>
      <c r="AY664" s="251" t="s">
        <v>142</v>
      </c>
    </row>
    <row r="665" s="12" customFormat="1" ht="22.8" customHeight="1">
      <c r="A665" s="12"/>
      <c r="B665" s="202"/>
      <c r="C665" s="203"/>
      <c r="D665" s="204" t="s">
        <v>74</v>
      </c>
      <c r="E665" s="216" t="s">
        <v>330</v>
      </c>
      <c r="F665" s="216" t="s">
        <v>331</v>
      </c>
      <c r="G665" s="203"/>
      <c r="H665" s="203"/>
      <c r="I665" s="206"/>
      <c r="J665" s="217">
        <f>BK665</f>
        <v>0</v>
      </c>
      <c r="K665" s="203"/>
      <c r="L665" s="208"/>
      <c r="M665" s="209"/>
      <c r="N665" s="210"/>
      <c r="O665" s="210"/>
      <c r="P665" s="211">
        <f>SUM(P666:P727)</f>
        <v>0</v>
      </c>
      <c r="Q665" s="210"/>
      <c r="R665" s="211">
        <f>SUM(R666:R727)</f>
        <v>0</v>
      </c>
      <c r="S665" s="210"/>
      <c r="T665" s="212">
        <f>SUM(T666:T727)</f>
        <v>43.225580000000001</v>
      </c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R665" s="213" t="s">
        <v>83</v>
      </c>
      <c r="AT665" s="214" t="s">
        <v>74</v>
      </c>
      <c r="AU665" s="214" t="s">
        <v>83</v>
      </c>
      <c r="AY665" s="213" t="s">
        <v>142</v>
      </c>
      <c r="BK665" s="215">
        <f>SUM(BK666:BK727)</f>
        <v>0</v>
      </c>
    </row>
    <row r="666" s="2" customFormat="1" ht="24.15" customHeight="1">
      <c r="A666" s="38"/>
      <c r="B666" s="39"/>
      <c r="C666" s="218" t="s">
        <v>853</v>
      </c>
      <c r="D666" s="218" t="s">
        <v>145</v>
      </c>
      <c r="E666" s="219" t="s">
        <v>1720</v>
      </c>
      <c r="F666" s="220" t="s">
        <v>1721</v>
      </c>
      <c r="G666" s="221" t="s">
        <v>303</v>
      </c>
      <c r="H666" s="222">
        <v>55</v>
      </c>
      <c r="I666" s="223"/>
      <c r="J666" s="222">
        <f>ROUND(I666*H666,2)</f>
        <v>0</v>
      </c>
      <c r="K666" s="220" t="s">
        <v>1</v>
      </c>
      <c r="L666" s="44"/>
      <c r="M666" s="224" t="s">
        <v>1</v>
      </c>
      <c r="N666" s="225" t="s">
        <v>41</v>
      </c>
      <c r="O666" s="91"/>
      <c r="P666" s="226">
        <f>O666*H666</f>
        <v>0</v>
      </c>
      <c r="Q666" s="226">
        <v>0</v>
      </c>
      <c r="R666" s="226">
        <f>Q666*H666</f>
        <v>0</v>
      </c>
      <c r="S666" s="226">
        <v>0</v>
      </c>
      <c r="T666" s="227">
        <f>S666*H666</f>
        <v>0</v>
      </c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  <c r="AE666" s="38"/>
      <c r="AR666" s="228" t="s">
        <v>150</v>
      </c>
      <c r="AT666" s="228" t="s">
        <v>145</v>
      </c>
      <c r="AU666" s="228" t="s">
        <v>151</v>
      </c>
      <c r="AY666" s="17" t="s">
        <v>142</v>
      </c>
      <c r="BE666" s="229">
        <f>IF(N666="základní",J666,0)</f>
        <v>0</v>
      </c>
      <c r="BF666" s="229">
        <f>IF(N666="snížená",J666,0)</f>
        <v>0</v>
      </c>
      <c r="BG666" s="229">
        <f>IF(N666="zákl. přenesená",J666,0)</f>
        <v>0</v>
      </c>
      <c r="BH666" s="229">
        <f>IF(N666="sníž. přenesená",J666,0)</f>
        <v>0</v>
      </c>
      <c r="BI666" s="229">
        <f>IF(N666="nulová",J666,0)</f>
        <v>0</v>
      </c>
      <c r="BJ666" s="17" t="s">
        <v>151</v>
      </c>
      <c r="BK666" s="229">
        <f>ROUND(I666*H666,2)</f>
        <v>0</v>
      </c>
      <c r="BL666" s="17" t="s">
        <v>150</v>
      </c>
      <c r="BM666" s="228" t="s">
        <v>1722</v>
      </c>
    </row>
    <row r="667" s="13" customFormat="1">
      <c r="A667" s="13"/>
      <c r="B667" s="230"/>
      <c r="C667" s="231"/>
      <c r="D667" s="232" t="s">
        <v>153</v>
      </c>
      <c r="E667" s="233" t="s">
        <v>1</v>
      </c>
      <c r="F667" s="234" t="s">
        <v>1723</v>
      </c>
      <c r="G667" s="231"/>
      <c r="H667" s="233" t="s">
        <v>1</v>
      </c>
      <c r="I667" s="235"/>
      <c r="J667" s="231"/>
      <c r="K667" s="231"/>
      <c r="L667" s="236"/>
      <c r="M667" s="237"/>
      <c r="N667" s="238"/>
      <c r="O667" s="238"/>
      <c r="P667" s="238"/>
      <c r="Q667" s="238"/>
      <c r="R667" s="238"/>
      <c r="S667" s="238"/>
      <c r="T667" s="239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0" t="s">
        <v>153</v>
      </c>
      <c r="AU667" s="240" t="s">
        <v>151</v>
      </c>
      <c r="AV667" s="13" t="s">
        <v>83</v>
      </c>
      <c r="AW667" s="13" t="s">
        <v>31</v>
      </c>
      <c r="AX667" s="13" t="s">
        <v>75</v>
      </c>
      <c r="AY667" s="240" t="s">
        <v>142</v>
      </c>
    </row>
    <row r="668" s="14" customFormat="1">
      <c r="A668" s="14"/>
      <c r="B668" s="241"/>
      <c r="C668" s="242"/>
      <c r="D668" s="232" t="s">
        <v>153</v>
      </c>
      <c r="E668" s="243" t="s">
        <v>1</v>
      </c>
      <c r="F668" s="244" t="s">
        <v>1724</v>
      </c>
      <c r="G668" s="242"/>
      <c r="H668" s="245">
        <v>55</v>
      </c>
      <c r="I668" s="246"/>
      <c r="J668" s="242"/>
      <c r="K668" s="242"/>
      <c r="L668" s="247"/>
      <c r="M668" s="248"/>
      <c r="N668" s="249"/>
      <c r="O668" s="249"/>
      <c r="P668" s="249"/>
      <c r="Q668" s="249"/>
      <c r="R668" s="249"/>
      <c r="S668" s="249"/>
      <c r="T668" s="250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1" t="s">
        <v>153</v>
      </c>
      <c r="AU668" s="251" t="s">
        <v>151</v>
      </c>
      <c r="AV668" s="14" t="s">
        <v>151</v>
      </c>
      <c r="AW668" s="14" t="s">
        <v>31</v>
      </c>
      <c r="AX668" s="14" t="s">
        <v>83</v>
      </c>
      <c r="AY668" s="251" t="s">
        <v>142</v>
      </c>
    </row>
    <row r="669" s="2" customFormat="1" ht="21.75" customHeight="1">
      <c r="A669" s="38"/>
      <c r="B669" s="39"/>
      <c r="C669" s="218" t="s">
        <v>859</v>
      </c>
      <c r="D669" s="218" t="s">
        <v>145</v>
      </c>
      <c r="E669" s="219" t="s">
        <v>1725</v>
      </c>
      <c r="F669" s="220" t="s">
        <v>1726</v>
      </c>
      <c r="G669" s="221" t="s">
        <v>148</v>
      </c>
      <c r="H669" s="222">
        <v>9</v>
      </c>
      <c r="I669" s="223"/>
      <c r="J669" s="222">
        <f>ROUND(I669*H669,2)</f>
        <v>0</v>
      </c>
      <c r="K669" s="220" t="s">
        <v>149</v>
      </c>
      <c r="L669" s="44"/>
      <c r="M669" s="224" t="s">
        <v>1</v>
      </c>
      <c r="N669" s="225" t="s">
        <v>41</v>
      </c>
      <c r="O669" s="91"/>
      <c r="P669" s="226">
        <f>O669*H669</f>
        <v>0</v>
      </c>
      <c r="Q669" s="226">
        <v>0</v>
      </c>
      <c r="R669" s="226">
        <f>Q669*H669</f>
        <v>0</v>
      </c>
      <c r="S669" s="226">
        <v>0.10000000000000001</v>
      </c>
      <c r="T669" s="227">
        <f>S669*H669</f>
        <v>0.90000000000000002</v>
      </c>
      <c r="U669" s="38"/>
      <c r="V669" s="38"/>
      <c r="W669" s="38"/>
      <c r="X669" s="38"/>
      <c r="Y669" s="38"/>
      <c r="Z669" s="38"/>
      <c r="AA669" s="38"/>
      <c r="AB669" s="38"/>
      <c r="AC669" s="38"/>
      <c r="AD669" s="38"/>
      <c r="AE669" s="38"/>
      <c r="AR669" s="228" t="s">
        <v>150</v>
      </c>
      <c r="AT669" s="228" t="s">
        <v>145</v>
      </c>
      <c r="AU669" s="228" t="s">
        <v>151</v>
      </c>
      <c r="AY669" s="17" t="s">
        <v>142</v>
      </c>
      <c r="BE669" s="229">
        <f>IF(N669="základní",J669,0)</f>
        <v>0</v>
      </c>
      <c r="BF669" s="229">
        <f>IF(N669="snížená",J669,0)</f>
        <v>0</v>
      </c>
      <c r="BG669" s="229">
        <f>IF(N669="zákl. přenesená",J669,0)</f>
        <v>0</v>
      </c>
      <c r="BH669" s="229">
        <f>IF(N669="sníž. přenesená",J669,0)</f>
        <v>0</v>
      </c>
      <c r="BI669" s="229">
        <f>IF(N669="nulová",J669,0)</f>
        <v>0</v>
      </c>
      <c r="BJ669" s="17" t="s">
        <v>151</v>
      </c>
      <c r="BK669" s="229">
        <f>ROUND(I669*H669,2)</f>
        <v>0</v>
      </c>
      <c r="BL669" s="17" t="s">
        <v>150</v>
      </c>
      <c r="BM669" s="228" t="s">
        <v>1727</v>
      </c>
    </row>
    <row r="670" s="13" customFormat="1">
      <c r="A670" s="13"/>
      <c r="B670" s="230"/>
      <c r="C670" s="231"/>
      <c r="D670" s="232" t="s">
        <v>153</v>
      </c>
      <c r="E670" s="233" t="s">
        <v>1</v>
      </c>
      <c r="F670" s="234" t="s">
        <v>1728</v>
      </c>
      <c r="G670" s="231"/>
      <c r="H670" s="233" t="s">
        <v>1</v>
      </c>
      <c r="I670" s="235"/>
      <c r="J670" s="231"/>
      <c r="K670" s="231"/>
      <c r="L670" s="236"/>
      <c r="M670" s="237"/>
      <c r="N670" s="238"/>
      <c r="O670" s="238"/>
      <c r="P670" s="238"/>
      <c r="Q670" s="238"/>
      <c r="R670" s="238"/>
      <c r="S670" s="238"/>
      <c r="T670" s="239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0" t="s">
        <v>153</v>
      </c>
      <c r="AU670" s="240" t="s">
        <v>151</v>
      </c>
      <c r="AV670" s="13" t="s">
        <v>83</v>
      </c>
      <c r="AW670" s="13" t="s">
        <v>31</v>
      </c>
      <c r="AX670" s="13" t="s">
        <v>75</v>
      </c>
      <c r="AY670" s="240" t="s">
        <v>142</v>
      </c>
    </row>
    <row r="671" s="14" customFormat="1">
      <c r="A671" s="14"/>
      <c r="B671" s="241"/>
      <c r="C671" s="242"/>
      <c r="D671" s="232" t="s">
        <v>153</v>
      </c>
      <c r="E671" s="243" t="s">
        <v>1</v>
      </c>
      <c r="F671" s="244" t="s">
        <v>1729</v>
      </c>
      <c r="G671" s="242"/>
      <c r="H671" s="245">
        <v>9</v>
      </c>
      <c r="I671" s="246"/>
      <c r="J671" s="242"/>
      <c r="K671" s="242"/>
      <c r="L671" s="247"/>
      <c r="M671" s="248"/>
      <c r="N671" s="249"/>
      <c r="O671" s="249"/>
      <c r="P671" s="249"/>
      <c r="Q671" s="249"/>
      <c r="R671" s="249"/>
      <c r="S671" s="249"/>
      <c r="T671" s="250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51" t="s">
        <v>153</v>
      </c>
      <c r="AU671" s="251" t="s">
        <v>151</v>
      </c>
      <c r="AV671" s="14" t="s">
        <v>151</v>
      </c>
      <c r="AW671" s="14" t="s">
        <v>31</v>
      </c>
      <c r="AX671" s="14" t="s">
        <v>83</v>
      </c>
      <c r="AY671" s="251" t="s">
        <v>142</v>
      </c>
    </row>
    <row r="672" s="2" customFormat="1" ht="37.8" customHeight="1">
      <c r="A672" s="38"/>
      <c r="B672" s="39"/>
      <c r="C672" s="218" t="s">
        <v>866</v>
      </c>
      <c r="D672" s="218" t="s">
        <v>145</v>
      </c>
      <c r="E672" s="219" t="s">
        <v>1730</v>
      </c>
      <c r="F672" s="220" t="s">
        <v>1731</v>
      </c>
      <c r="G672" s="221" t="s">
        <v>169</v>
      </c>
      <c r="H672" s="222">
        <v>0.69999999999999996</v>
      </c>
      <c r="I672" s="223"/>
      <c r="J672" s="222">
        <f>ROUND(I672*H672,2)</f>
        <v>0</v>
      </c>
      <c r="K672" s="220" t="s">
        <v>149</v>
      </c>
      <c r="L672" s="44"/>
      <c r="M672" s="224" t="s">
        <v>1</v>
      </c>
      <c r="N672" s="225" t="s">
        <v>41</v>
      </c>
      <c r="O672" s="91"/>
      <c r="P672" s="226">
        <f>O672*H672</f>
        <v>0</v>
      </c>
      <c r="Q672" s="226">
        <v>0</v>
      </c>
      <c r="R672" s="226">
        <f>Q672*H672</f>
        <v>0</v>
      </c>
      <c r="S672" s="226">
        <v>2.2000000000000002</v>
      </c>
      <c r="T672" s="227">
        <f>S672*H672</f>
        <v>1.54</v>
      </c>
      <c r="U672" s="38"/>
      <c r="V672" s="38"/>
      <c r="W672" s="38"/>
      <c r="X672" s="38"/>
      <c r="Y672" s="38"/>
      <c r="Z672" s="38"/>
      <c r="AA672" s="38"/>
      <c r="AB672" s="38"/>
      <c r="AC672" s="38"/>
      <c r="AD672" s="38"/>
      <c r="AE672" s="38"/>
      <c r="AR672" s="228" t="s">
        <v>150</v>
      </c>
      <c r="AT672" s="228" t="s">
        <v>145</v>
      </c>
      <c r="AU672" s="228" t="s">
        <v>151</v>
      </c>
      <c r="AY672" s="17" t="s">
        <v>142</v>
      </c>
      <c r="BE672" s="229">
        <f>IF(N672="základní",J672,0)</f>
        <v>0</v>
      </c>
      <c r="BF672" s="229">
        <f>IF(N672="snížená",J672,0)</f>
        <v>0</v>
      </c>
      <c r="BG672" s="229">
        <f>IF(N672="zákl. přenesená",J672,0)</f>
        <v>0</v>
      </c>
      <c r="BH672" s="229">
        <f>IF(N672="sníž. přenesená",J672,0)</f>
        <v>0</v>
      </c>
      <c r="BI672" s="229">
        <f>IF(N672="nulová",J672,0)</f>
        <v>0</v>
      </c>
      <c r="BJ672" s="17" t="s">
        <v>151</v>
      </c>
      <c r="BK672" s="229">
        <f>ROUND(I672*H672,2)</f>
        <v>0</v>
      </c>
      <c r="BL672" s="17" t="s">
        <v>150</v>
      </c>
      <c r="BM672" s="228" t="s">
        <v>1732</v>
      </c>
    </row>
    <row r="673" s="13" customFormat="1">
      <c r="A673" s="13"/>
      <c r="B673" s="230"/>
      <c r="C673" s="231"/>
      <c r="D673" s="232" t="s">
        <v>153</v>
      </c>
      <c r="E673" s="233" t="s">
        <v>1</v>
      </c>
      <c r="F673" s="234" t="s">
        <v>1733</v>
      </c>
      <c r="G673" s="231"/>
      <c r="H673" s="233" t="s">
        <v>1</v>
      </c>
      <c r="I673" s="235"/>
      <c r="J673" s="231"/>
      <c r="K673" s="231"/>
      <c r="L673" s="236"/>
      <c r="M673" s="237"/>
      <c r="N673" s="238"/>
      <c r="O673" s="238"/>
      <c r="P673" s="238"/>
      <c r="Q673" s="238"/>
      <c r="R673" s="238"/>
      <c r="S673" s="238"/>
      <c r="T673" s="239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0" t="s">
        <v>153</v>
      </c>
      <c r="AU673" s="240" t="s">
        <v>151</v>
      </c>
      <c r="AV673" s="13" t="s">
        <v>83</v>
      </c>
      <c r="AW673" s="13" t="s">
        <v>31</v>
      </c>
      <c r="AX673" s="13" t="s">
        <v>75</v>
      </c>
      <c r="AY673" s="240" t="s">
        <v>142</v>
      </c>
    </row>
    <row r="674" s="13" customFormat="1">
      <c r="A674" s="13"/>
      <c r="B674" s="230"/>
      <c r="C674" s="231"/>
      <c r="D674" s="232" t="s">
        <v>153</v>
      </c>
      <c r="E674" s="233" t="s">
        <v>1</v>
      </c>
      <c r="F674" s="234" t="s">
        <v>1734</v>
      </c>
      <c r="G674" s="231"/>
      <c r="H674" s="233" t="s">
        <v>1</v>
      </c>
      <c r="I674" s="235"/>
      <c r="J674" s="231"/>
      <c r="K674" s="231"/>
      <c r="L674" s="236"/>
      <c r="M674" s="237"/>
      <c r="N674" s="238"/>
      <c r="O674" s="238"/>
      <c r="P674" s="238"/>
      <c r="Q674" s="238"/>
      <c r="R674" s="238"/>
      <c r="S674" s="238"/>
      <c r="T674" s="239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40" t="s">
        <v>153</v>
      </c>
      <c r="AU674" s="240" t="s">
        <v>151</v>
      </c>
      <c r="AV674" s="13" t="s">
        <v>83</v>
      </c>
      <c r="AW674" s="13" t="s">
        <v>31</v>
      </c>
      <c r="AX674" s="13" t="s">
        <v>75</v>
      </c>
      <c r="AY674" s="240" t="s">
        <v>142</v>
      </c>
    </row>
    <row r="675" s="14" customFormat="1">
      <c r="A675" s="14"/>
      <c r="B675" s="241"/>
      <c r="C675" s="242"/>
      <c r="D675" s="232" t="s">
        <v>153</v>
      </c>
      <c r="E675" s="243" t="s">
        <v>1</v>
      </c>
      <c r="F675" s="244" t="s">
        <v>1735</v>
      </c>
      <c r="G675" s="242"/>
      <c r="H675" s="245">
        <v>0.69999999999999996</v>
      </c>
      <c r="I675" s="246"/>
      <c r="J675" s="242"/>
      <c r="K675" s="242"/>
      <c r="L675" s="247"/>
      <c r="M675" s="248"/>
      <c r="N675" s="249"/>
      <c r="O675" s="249"/>
      <c r="P675" s="249"/>
      <c r="Q675" s="249"/>
      <c r="R675" s="249"/>
      <c r="S675" s="249"/>
      <c r="T675" s="250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1" t="s">
        <v>153</v>
      </c>
      <c r="AU675" s="251" t="s">
        <v>151</v>
      </c>
      <c r="AV675" s="14" t="s">
        <v>151</v>
      </c>
      <c r="AW675" s="14" t="s">
        <v>31</v>
      </c>
      <c r="AX675" s="14" t="s">
        <v>83</v>
      </c>
      <c r="AY675" s="251" t="s">
        <v>142</v>
      </c>
    </row>
    <row r="676" s="2" customFormat="1" ht="37.8" customHeight="1">
      <c r="A676" s="38"/>
      <c r="B676" s="39"/>
      <c r="C676" s="218" t="s">
        <v>871</v>
      </c>
      <c r="D676" s="218" t="s">
        <v>145</v>
      </c>
      <c r="E676" s="219" t="s">
        <v>341</v>
      </c>
      <c r="F676" s="220" t="s">
        <v>342</v>
      </c>
      <c r="G676" s="221" t="s">
        <v>169</v>
      </c>
      <c r="H676" s="222">
        <v>3.2999999999999998</v>
      </c>
      <c r="I676" s="223"/>
      <c r="J676" s="222">
        <f>ROUND(I676*H676,2)</f>
        <v>0</v>
      </c>
      <c r="K676" s="220" t="s">
        <v>149</v>
      </c>
      <c r="L676" s="44"/>
      <c r="M676" s="224" t="s">
        <v>1</v>
      </c>
      <c r="N676" s="225" t="s">
        <v>41</v>
      </c>
      <c r="O676" s="91"/>
      <c r="P676" s="226">
        <f>O676*H676</f>
        <v>0</v>
      </c>
      <c r="Q676" s="226">
        <v>0</v>
      </c>
      <c r="R676" s="226">
        <f>Q676*H676</f>
        <v>0</v>
      </c>
      <c r="S676" s="226">
        <v>2.2000000000000002</v>
      </c>
      <c r="T676" s="227">
        <f>S676*H676</f>
        <v>7.2599999999999998</v>
      </c>
      <c r="U676" s="38"/>
      <c r="V676" s="38"/>
      <c r="W676" s="38"/>
      <c r="X676" s="38"/>
      <c r="Y676" s="38"/>
      <c r="Z676" s="38"/>
      <c r="AA676" s="38"/>
      <c r="AB676" s="38"/>
      <c r="AC676" s="38"/>
      <c r="AD676" s="38"/>
      <c r="AE676" s="38"/>
      <c r="AR676" s="228" t="s">
        <v>150</v>
      </c>
      <c r="AT676" s="228" t="s">
        <v>145</v>
      </c>
      <c r="AU676" s="228" t="s">
        <v>151</v>
      </c>
      <c r="AY676" s="17" t="s">
        <v>142</v>
      </c>
      <c r="BE676" s="229">
        <f>IF(N676="základní",J676,0)</f>
        <v>0</v>
      </c>
      <c r="BF676" s="229">
        <f>IF(N676="snížená",J676,0)</f>
        <v>0</v>
      </c>
      <c r="BG676" s="229">
        <f>IF(N676="zákl. přenesená",J676,0)</f>
        <v>0</v>
      </c>
      <c r="BH676" s="229">
        <f>IF(N676="sníž. přenesená",J676,0)</f>
        <v>0</v>
      </c>
      <c r="BI676" s="229">
        <f>IF(N676="nulová",J676,0)</f>
        <v>0</v>
      </c>
      <c r="BJ676" s="17" t="s">
        <v>151</v>
      </c>
      <c r="BK676" s="229">
        <f>ROUND(I676*H676,2)</f>
        <v>0</v>
      </c>
      <c r="BL676" s="17" t="s">
        <v>150</v>
      </c>
      <c r="BM676" s="228" t="s">
        <v>1736</v>
      </c>
    </row>
    <row r="677" s="13" customFormat="1">
      <c r="A677" s="13"/>
      <c r="B677" s="230"/>
      <c r="C677" s="231"/>
      <c r="D677" s="232" t="s">
        <v>153</v>
      </c>
      <c r="E677" s="233" t="s">
        <v>1</v>
      </c>
      <c r="F677" s="234" t="s">
        <v>1737</v>
      </c>
      <c r="G677" s="231"/>
      <c r="H677" s="233" t="s">
        <v>1</v>
      </c>
      <c r="I677" s="235"/>
      <c r="J677" s="231"/>
      <c r="K677" s="231"/>
      <c r="L677" s="236"/>
      <c r="M677" s="237"/>
      <c r="N677" s="238"/>
      <c r="O677" s="238"/>
      <c r="P677" s="238"/>
      <c r="Q677" s="238"/>
      <c r="R677" s="238"/>
      <c r="S677" s="238"/>
      <c r="T677" s="239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40" t="s">
        <v>153</v>
      </c>
      <c r="AU677" s="240" t="s">
        <v>151</v>
      </c>
      <c r="AV677" s="13" t="s">
        <v>83</v>
      </c>
      <c r="AW677" s="13" t="s">
        <v>31</v>
      </c>
      <c r="AX677" s="13" t="s">
        <v>75</v>
      </c>
      <c r="AY677" s="240" t="s">
        <v>142</v>
      </c>
    </row>
    <row r="678" s="13" customFormat="1">
      <c r="A678" s="13"/>
      <c r="B678" s="230"/>
      <c r="C678" s="231"/>
      <c r="D678" s="232" t="s">
        <v>153</v>
      </c>
      <c r="E678" s="233" t="s">
        <v>1</v>
      </c>
      <c r="F678" s="234" t="s">
        <v>1734</v>
      </c>
      <c r="G678" s="231"/>
      <c r="H678" s="233" t="s">
        <v>1</v>
      </c>
      <c r="I678" s="235"/>
      <c r="J678" s="231"/>
      <c r="K678" s="231"/>
      <c r="L678" s="236"/>
      <c r="M678" s="237"/>
      <c r="N678" s="238"/>
      <c r="O678" s="238"/>
      <c r="P678" s="238"/>
      <c r="Q678" s="238"/>
      <c r="R678" s="238"/>
      <c r="S678" s="238"/>
      <c r="T678" s="239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0" t="s">
        <v>153</v>
      </c>
      <c r="AU678" s="240" t="s">
        <v>151</v>
      </c>
      <c r="AV678" s="13" t="s">
        <v>83</v>
      </c>
      <c r="AW678" s="13" t="s">
        <v>31</v>
      </c>
      <c r="AX678" s="13" t="s">
        <v>75</v>
      </c>
      <c r="AY678" s="240" t="s">
        <v>142</v>
      </c>
    </row>
    <row r="679" s="14" customFormat="1">
      <c r="A679" s="14"/>
      <c r="B679" s="241"/>
      <c r="C679" s="242"/>
      <c r="D679" s="232" t="s">
        <v>153</v>
      </c>
      <c r="E679" s="243" t="s">
        <v>1</v>
      </c>
      <c r="F679" s="244" t="s">
        <v>1738</v>
      </c>
      <c r="G679" s="242"/>
      <c r="H679" s="245">
        <v>3.2999999999999998</v>
      </c>
      <c r="I679" s="246"/>
      <c r="J679" s="242"/>
      <c r="K679" s="242"/>
      <c r="L679" s="247"/>
      <c r="M679" s="248"/>
      <c r="N679" s="249"/>
      <c r="O679" s="249"/>
      <c r="P679" s="249"/>
      <c r="Q679" s="249"/>
      <c r="R679" s="249"/>
      <c r="S679" s="249"/>
      <c r="T679" s="250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1" t="s">
        <v>153</v>
      </c>
      <c r="AU679" s="251" t="s">
        <v>151</v>
      </c>
      <c r="AV679" s="14" t="s">
        <v>151</v>
      </c>
      <c r="AW679" s="14" t="s">
        <v>31</v>
      </c>
      <c r="AX679" s="14" t="s">
        <v>83</v>
      </c>
      <c r="AY679" s="251" t="s">
        <v>142</v>
      </c>
    </row>
    <row r="680" s="2" customFormat="1" ht="24.15" customHeight="1">
      <c r="A680" s="38"/>
      <c r="B680" s="39"/>
      <c r="C680" s="218" t="s">
        <v>877</v>
      </c>
      <c r="D680" s="218" t="s">
        <v>145</v>
      </c>
      <c r="E680" s="219" t="s">
        <v>1739</v>
      </c>
      <c r="F680" s="220" t="s">
        <v>1740</v>
      </c>
      <c r="G680" s="221" t="s">
        <v>148</v>
      </c>
      <c r="H680" s="222">
        <v>34</v>
      </c>
      <c r="I680" s="223"/>
      <c r="J680" s="222">
        <f>ROUND(I680*H680,2)</f>
        <v>0</v>
      </c>
      <c r="K680" s="220" t="s">
        <v>149</v>
      </c>
      <c r="L680" s="44"/>
      <c r="M680" s="224" t="s">
        <v>1</v>
      </c>
      <c r="N680" s="225" t="s">
        <v>41</v>
      </c>
      <c r="O680" s="91"/>
      <c r="P680" s="226">
        <f>O680*H680</f>
        <v>0</v>
      </c>
      <c r="Q680" s="226">
        <v>0</v>
      </c>
      <c r="R680" s="226">
        <f>Q680*H680</f>
        <v>0</v>
      </c>
      <c r="S680" s="226">
        <v>0.089999999999999997</v>
      </c>
      <c r="T680" s="227">
        <f>S680*H680</f>
        <v>3.0600000000000001</v>
      </c>
      <c r="U680" s="38"/>
      <c r="V680" s="38"/>
      <c r="W680" s="38"/>
      <c r="X680" s="38"/>
      <c r="Y680" s="38"/>
      <c r="Z680" s="38"/>
      <c r="AA680" s="38"/>
      <c r="AB680" s="38"/>
      <c r="AC680" s="38"/>
      <c r="AD680" s="38"/>
      <c r="AE680" s="38"/>
      <c r="AR680" s="228" t="s">
        <v>150</v>
      </c>
      <c r="AT680" s="228" t="s">
        <v>145</v>
      </c>
      <c r="AU680" s="228" t="s">
        <v>151</v>
      </c>
      <c r="AY680" s="17" t="s">
        <v>142</v>
      </c>
      <c r="BE680" s="229">
        <f>IF(N680="základní",J680,0)</f>
        <v>0</v>
      </c>
      <c r="BF680" s="229">
        <f>IF(N680="snížená",J680,0)</f>
        <v>0</v>
      </c>
      <c r="BG680" s="229">
        <f>IF(N680="zákl. přenesená",J680,0)</f>
        <v>0</v>
      </c>
      <c r="BH680" s="229">
        <f>IF(N680="sníž. přenesená",J680,0)</f>
        <v>0</v>
      </c>
      <c r="BI680" s="229">
        <f>IF(N680="nulová",J680,0)</f>
        <v>0</v>
      </c>
      <c r="BJ680" s="17" t="s">
        <v>151</v>
      </c>
      <c r="BK680" s="229">
        <f>ROUND(I680*H680,2)</f>
        <v>0</v>
      </c>
      <c r="BL680" s="17" t="s">
        <v>150</v>
      </c>
      <c r="BM680" s="228" t="s">
        <v>1741</v>
      </c>
    </row>
    <row r="681" s="13" customFormat="1">
      <c r="A681" s="13"/>
      <c r="B681" s="230"/>
      <c r="C681" s="231"/>
      <c r="D681" s="232" t="s">
        <v>153</v>
      </c>
      <c r="E681" s="233" t="s">
        <v>1</v>
      </c>
      <c r="F681" s="234" t="s">
        <v>1742</v>
      </c>
      <c r="G681" s="231"/>
      <c r="H681" s="233" t="s">
        <v>1</v>
      </c>
      <c r="I681" s="235"/>
      <c r="J681" s="231"/>
      <c r="K681" s="231"/>
      <c r="L681" s="236"/>
      <c r="M681" s="237"/>
      <c r="N681" s="238"/>
      <c r="O681" s="238"/>
      <c r="P681" s="238"/>
      <c r="Q681" s="238"/>
      <c r="R681" s="238"/>
      <c r="S681" s="238"/>
      <c r="T681" s="239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40" t="s">
        <v>153</v>
      </c>
      <c r="AU681" s="240" t="s">
        <v>151</v>
      </c>
      <c r="AV681" s="13" t="s">
        <v>83</v>
      </c>
      <c r="AW681" s="13" t="s">
        <v>31</v>
      </c>
      <c r="AX681" s="13" t="s">
        <v>75</v>
      </c>
      <c r="AY681" s="240" t="s">
        <v>142</v>
      </c>
    </row>
    <row r="682" s="14" customFormat="1">
      <c r="A682" s="14"/>
      <c r="B682" s="241"/>
      <c r="C682" s="242"/>
      <c r="D682" s="232" t="s">
        <v>153</v>
      </c>
      <c r="E682" s="243" t="s">
        <v>1</v>
      </c>
      <c r="F682" s="244" t="s">
        <v>1743</v>
      </c>
      <c r="G682" s="242"/>
      <c r="H682" s="245">
        <v>34</v>
      </c>
      <c r="I682" s="246"/>
      <c r="J682" s="242"/>
      <c r="K682" s="242"/>
      <c r="L682" s="247"/>
      <c r="M682" s="248"/>
      <c r="N682" s="249"/>
      <c r="O682" s="249"/>
      <c r="P682" s="249"/>
      <c r="Q682" s="249"/>
      <c r="R682" s="249"/>
      <c r="S682" s="249"/>
      <c r="T682" s="250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51" t="s">
        <v>153</v>
      </c>
      <c r="AU682" s="251" t="s">
        <v>151</v>
      </c>
      <c r="AV682" s="14" t="s">
        <v>151</v>
      </c>
      <c r="AW682" s="14" t="s">
        <v>31</v>
      </c>
      <c r="AX682" s="14" t="s">
        <v>83</v>
      </c>
      <c r="AY682" s="251" t="s">
        <v>142</v>
      </c>
    </row>
    <row r="683" s="2" customFormat="1" ht="24.15" customHeight="1">
      <c r="A683" s="38"/>
      <c r="B683" s="39"/>
      <c r="C683" s="218" t="s">
        <v>882</v>
      </c>
      <c r="D683" s="218" t="s">
        <v>145</v>
      </c>
      <c r="E683" s="219" t="s">
        <v>1744</v>
      </c>
      <c r="F683" s="220" t="s">
        <v>1745</v>
      </c>
      <c r="G683" s="221" t="s">
        <v>148</v>
      </c>
      <c r="H683" s="222">
        <v>2.8999999999999999</v>
      </c>
      <c r="I683" s="223"/>
      <c r="J683" s="222">
        <f>ROUND(I683*H683,2)</f>
        <v>0</v>
      </c>
      <c r="K683" s="220" t="s">
        <v>149</v>
      </c>
      <c r="L683" s="44"/>
      <c r="M683" s="224" t="s">
        <v>1</v>
      </c>
      <c r="N683" s="225" t="s">
        <v>41</v>
      </c>
      <c r="O683" s="91"/>
      <c r="P683" s="226">
        <f>O683*H683</f>
        <v>0</v>
      </c>
      <c r="Q683" s="226">
        <v>0</v>
      </c>
      <c r="R683" s="226">
        <f>Q683*H683</f>
        <v>0</v>
      </c>
      <c r="S683" s="226">
        <v>0.17999999999999999</v>
      </c>
      <c r="T683" s="227">
        <f>S683*H683</f>
        <v>0.52200000000000002</v>
      </c>
      <c r="U683" s="38"/>
      <c r="V683" s="38"/>
      <c r="W683" s="38"/>
      <c r="X683" s="38"/>
      <c r="Y683" s="38"/>
      <c r="Z683" s="38"/>
      <c r="AA683" s="38"/>
      <c r="AB683" s="38"/>
      <c r="AC683" s="38"/>
      <c r="AD683" s="38"/>
      <c r="AE683" s="38"/>
      <c r="AR683" s="228" t="s">
        <v>150</v>
      </c>
      <c r="AT683" s="228" t="s">
        <v>145</v>
      </c>
      <c r="AU683" s="228" t="s">
        <v>151</v>
      </c>
      <c r="AY683" s="17" t="s">
        <v>142</v>
      </c>
      <c r="BE683" s="229">
        <f>IF(N683="základní",J683,0)</f>
        <v>0</v>
      </c>
      <c r="BF683" s="229">
        <f>IF(N683="snížená",J683,0)</f>
        <v>0</v>
      </c>
      <c r="BG683" s="229">
        <f>IF(N683="zákl. přenesená",J683,0)</f>
        <v>0</v>
      </c>
      <c r="BH683" s="229">
        <f>IF(N683="sníž. přenesená",J683,0)</f>
        <v>0</v>
      </c>
      <c r="BI683" s="229">
        <f>IF(N683="nulová",J683,0)</f>
        <v>0</v>
      </c>
      <c r="BJ683" s="17" t="s">
        <v>151</v>
      </c>
      <c r="BK683" s="229">
        <f>ROUND(I683*H683,2)</f>
        <v>0</v>
      </c>
      <c r="BL683" s="17" t="s">
        <v>150</v>
      </c>
      <c r="BM683" s="228" t="s">
        <v>1746</v>
      </c>
    </row>
    <row r="684" s="13" customFormat="1">
      <c r="A684" s="13"/>
      <c r="B684" s="230"/>
      <c r="C684" s="231"/>
      <c r="D684" s="232" t="s">
        <v>153</v>
      </c>
      <c r="E684" s="233" t="s">
        <v>1</v>
      </c>
      <c r="F684" s="234" t="s">
        <v>1747</v>
      </c>
      <c r="G684" s="231"/>
      <c r="H684" s="233" t="s">
        <v>1</v>
      </c>
      <c r="I684" s="235"/>
      <c r="J684" s="231"/>
      <c r="K684" s="231"/>
      <c r="L684" s="236"/>
      <c r="M684" s="237"/>
      <c r="N684" s="238"/>
      <c r="O684" s="238"/>
      <c r="P684" s="238"/>
      <c r="Q684" s="238"/>
      <c r="R684" s="238"/>
      <c r="S684" s="238"/>
      <c r="T684" s="239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40" t="s">
        <v>153</v>
      </c>
      <c r="AU684" s="240" t="s">
        <v>151</v>
      </c>
      <c r="AV684" s="13" t="s">
        <v>83</v>
      </c>
      <c r="AW684" s="13" t="s">
        <v>31</v>
      </c>
      <c r="AX684" s="13" t="s">
        <v>75</v>
      </c>
      <c r="AY684" s="240" t="s">
        <v>142</v>
      </c>
    </row>
    <row r="685" s="13" customFormat="1">
      <c r="A685" s="13"/>
      <c r="B685" s="230"/>
      <c r="C685" s="231"/>
      <c r="D685" s="232" t="s">
        <v>153</v>
      </c>
      <c r="E685" s="233" t="s">
        <v>1</v>
      </c>
      <c r="F685" s="234" t="s">
        <v>1748</v>
      </c>
      <c r="G685" s="231"/>
      <c r="H685" s="233" t="s">
        <v>1</v>
      </c>
      <c r="I685" s="235"/>
      <c r="J685" s="231"/>
      <c r="K685" s="231"/>
      <c r="L685" s="236"/>
      <c r="M685" s="237"/>
      <c r="N685" s="238"/>
      <c r="O685" s="238"/>
      <c r="P685" s="238"/>
      <c r="Q685" s="238"/>
      <c r="R685" s="238"/>
      <c r="S685" s="238"/>
      <c r="T685" s="239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40" t="s">
        <v>153</v>
      </c>
      <c r="AU685" s="240" t="s">
        <v>151</v>
      </c>
      <c r="AV685" s="13" t="s">
        <v>83</v>
      </c>
      <c r="AW685" s="13" t="s">
        <v>31</v>
      </c>
      <c r="AX685" s="13" t="s">
        <v>75</v>
      </c>
      <c r="AY685" s="240" t="s">
        <v>142</v>
      </c>
    </row>
    <row r="686" s="14" customFormat="1">
      <c r="A686" s="14"/>
      <c r="B686" s="241"/>
      <c r="C686" s="242"/>
      <c r="D686" s="232" t="s">
        <v>153</v>
      </c>
      <c r="E686" s="243" t="s">
        <v>1</v>
      </c>
      <c r="F686" s="244" t="s">
        <v>1749</v>
      </c>
      <c r="G686" s="242"/>
      <c r="H686" s="245">
        <v>2.8999999999999999</v>
      </c>
      <c r="I686" s="246"/>
      <c r="J686" s="242"/>
      <c r="K686" s="242"/>
      <c r="L686" s="247"/>
      <c r="M686" s="248"/>
      <c r="N686" s="249"/>
      <c r="O686" s="249"/>
      <c r="P686" s="249"/>
      <c r="Q686" s="249"/>
      <c r="R686" s="249"/>
      <c r="S686" s="249"/>
      <c r="T686" s="250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51" t="s">
        <v>153</v>
      </c>
      <c r="AU686" s="251" t="s">
        <v>151</v>
      </c>
      <c r="AV686" s="14" t="s">
        <v>151</v>
      </c>
      <c r="AW686" s="14" t="s">
        <v>31</v>
      </c>
      <c r="AX686" s="14" t="s">
        <v>83</v>
      </c>
      <c r="AY686" s="251" t="s">
        <v>142</v>
      </c>
    </row>
    <row r="687" s="2" customFormat="1" ht="24.15" customHeight="1">
      <c r="A687" s="38"/>
      <c r="B687" s="39"/>
      <c r="C687" s="218" t="s">
        <v>888</v>
      </c>
      <c r="D687" s="218" t="s">
        <v>145</v>
      </c>
      <c r="E687" s="219" t="s">
        <v>1750</v>
      </c>
      <c r="F687" s="220" t="s">
        <v>1751</v>
      </c>
      <c r="G687" s="221" t="s">
        <v>148</v>
      </c>
      <c r="H687" s="222">
        <v>87.359999999999999</v>
      </c>
      <c r="I687" s="223"/>
      <c r="J687" s="222">
        <f>ROUND(I687*H687,2)</f>
        <v>0</v>
      </c>
      <c r="K687" s="220" t="s">
        <v>149</v>
      </c>
      <c r="L687" s="44"/>
      <c r="M687" s="224" t="s">
        <v>1</v>
      </c>
      <c r="N687" s="225" t="s">
        <v>41</v>
      </c>
      <c r="O687" s="91"/>
      <c r="P687" s="226">
        <f>O687*H687</f>
        <v>0</v>
      </c>
      <c r="Q687" s="226">
        <v>0</v>
      </c>
      <c r="R687" s="226">
        <f>Q687*H687</f>
        <v>0</v>
      </c>
      <c r="S687" s="226">
        <v>0.055</v>
      </c>
      <c r="T687" s="227">
        <f>S687*H687</f>
        <v>4.8048000000000002</v>
      </c>
      <c r="U687" s="38"/>
      <c r="V687" s="38"/>
      <c r="W687" s="38"/>
      <c r="X687" s="38"/>
      <c r="Y687" s="38"/>
      <c r="Z687" s="38"/>
      <c r="AA687" s="38"/>
      <c r="AB687" s="38"/>
      <c r="AC687" s="38"/>
      <c r="AD687" s="38"/>
      <c r="AE687" s="38"/>
      <c r="AR687" s="228" t="s">
        <v>150</v>
      </c>
      <c r="AT687" s="228" t="s">
        <v>145</v>
      </c>
      <c r="AU687" s="228" t="s">
        <v>151</v>
      </c>
      <c r="AY687" s="17" t="s">
        <v>142</v>
      </c>
      <c r="BE687" s="229">
        <f>IF(N687="základní",J687,0)</f>
        <v>0</v>
      </c>
      <c r="BF687" s="229">
        <f>IF(N687="snížená",J687,0)</f>
        <v>0</v>
      </c>
      <c r="BG687" s="229">
        <f>IF(N687="zákl. přenesená",J687,0)</f>
        <v>0</v>
      </c>
      <c r="BH687" s="229">
        <f>IF(N687="sníž. přenesená",J687,0)</f>
        <v>0</v>
      </c>
      <c r="BI687" s="229">
        <f>IF(N687="nulová",J687,0)</f>
        <v>0</v>
      </c>
      <c r="BJ687" s="17" t="s">
        <v>151</v>
      </c>
      <c r="BK687" s="229">
        <f>ROUND(I687*H687,2)</f>
        <v>0</v>
      </c>
      <c r="BL687" s="17" t="s">
        <v>150</v>
      </c>
      <c r="BM687" s="228" t="s">
        <v>1752</v>
      </c>
    </row>
    <row r="688" s="13" customFormat="1">
      <c r="A688" s="13"/>
      <c r="B688" s="230"/>
      <c r="C688" s="231"/>
      <c r="D688" s="232" t="s">
        <v>153</v>
      </c>
      <c r="E688" s="233" t="s">
        <v>1</v>
      </c>
      <c r="F688" s="234" t="s">
        <v>1753</v>
      </c>
      <c r="G688" s="231"/>
      <c r="H688" s="233" t="s">
        <v>1</v>
      </c>
      <c r="I688" s="235"/>
      <c r="J688" s="231"/>
      <c r="K688" s="231"/>
      <c r="L688" s="236"/>
      <c r="M688" s="237"/>
      <c r="N688" s="238"/>
      <c r="O688" s="238"/>
      <c r="P688" s="238"/>
      <c r="Q688" s="238"/>
      <c r="R688" s="238"/>
      <c r="S688" s="238"/>
      <c r="T688" s="239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40" t="s">
        <v>153</v>
      </c>
      <c r="AU688" s="240" t="s">
        <v>151</v>
      </c>
      <c r="AV688" s="13" t="s">
        <v>83</v>
      </c>
      <c r="AW688" s="13" t="s">
        <v>31</v>
      </c>
      <c r="AX688" s="13" t="s">
        <v>75</v>
      </c>
      <c r="AY688" s="240" t="s">
        <v>142</v>
      </c>
    </row>
    <row r="689" s="14" customFormat="1">
      <c r="A689" s="14"/>
      <c r="B689" s="241"/>
      <c r="C689" s="242"/>
      <c r="D689" s="232" t="s">
        <v>153</v>
      </c>
      <c r="E689" s="243" t="s">
        <v>1</v>
      </c>
      <c r="F689" s="244" t="s">
        <v>1754</v>
      </c>
      <c r="G689" s="242"/>
      <c r="H689" s="245">
        <v>3.7599999999999998</v>
      </c>
      <c r="I689" s="246"/>
      <c r="J689" s="242"/>
      <c r="K689" s="242"/>
      <c r="L689" s="247"/>
      <c r="M689" s="248"/>
      <c r="N689" s="249"/>
      <c r="O689" s="249"/>
      <c r="P689" s="249"/>
      <c r="Q689" s="249"/>
      <c r="R689" s="249"/>
      <c r="S689" s="249"/>
      <c r="T689" s="250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51" t="s">
        <v>153</v>
      </c>
      <c r="AU689" s="251" t="s">
        <v>151</v>
      </c>
      <c r="AV689" s="14" t="s">
        <v>151</v>
      </c>
      <c r="AW689" s="14" t="s">
        <v>31</v>
      </c>
      <c r="AX689" s="14" t="s">
        <v>75</v>
      </c>
      <c r="AY689" s="251" t="s">
        <v>142</v>
      </c>
    </row>
    <row r="690" s="13" customFormat="1">
      <c r="A690" s="13"/>
      <c r="B690" s="230"/>
      <c r="C690" s="231"/>
      <c r="D690" s="232" t="s">
        <v>153</v>
      </c>
      <c r="E690" s="233" t="s">
        <v>1</v>
      </c>
      <c r="F690" s="234" t="s">
        <v>1755</v>
      </c>
      <c r="G690" s="231"/>
      <c r="H690" s="233" t="s">
        <v>1</v>
      </c>
      <c r="I690" s="235"/>
      <c r="J690" s="231"/>
      <c r="K690" s="231"/>
      <c r="L690" s="236"/>
      <c r="M690" s="237"/>
      <c r="N690" s="238"/>
      <c r="O690" s="238"/>
      <c r="P690" s="238"/>
      <c r="Q690" s="238"/>
      <c r="R690" s="238"/>
      <c r="S690" s="238"/>
      <c r="T690" s="239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40" t="s">
        <v>153</v>
      </c>
      <c r="AU690" s="240" t="s">
        <v>151</v>
      </c>
      <c r="AV690" s="13" t="s">
        <v>83</v>
      </c>
      <c r="AW690" s="13" t="s">
        <v>31</v>
      </c>
      <c r="AX690" s="13" t="s">
        <v>75</v>
      </c>
      <c r="AY690" s="240" t="s">
        <v>142</v>
      </c>
    </row>
    <row r="691" s="13" customFormat="1">
      <c r="A691" s="13"/>
      <c r="B691" s="230"/>
      <c r="C691" s="231"/>
      <c r="D691" s="232" t="s">
        <v>153</v>
      </c>
      <c r="E691" s="233" t="s">
        <v>1</v>
      </c>
      <c r="F691" s="234" t="s">
        <v>1756</v>
      </c>
      <c r="G691" s="231"/>
      <c r="H691" s="233" t="s">
        <v>1</v>
      </c>
      <c r="I691" s="235"/>
      <c r="J691" s="231"/>
      <c r="K691" s="231"/>
      <c r="L691" s="236"/>
      <c r="M691" s="237"/>
      <c r="N691" s="238"/>
      <c r="O691" s="238"/>
      <c r="P691" s="238"/>
      <c r="Q691" s="238"/>
      <c r="R691" s="238"/>
      <c r="S691" s="238"/>
      <c r="T691" s="239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40" t="s">
        <v>153</v>
      </c>
      <c r="AU691" s="240" t="s">
        <v>151</v>
      </c>
      <c r="AV691" s="13" t="s">
        <v>83</v>
      </c>
      <c r="AW691" s="13" t="s">
        <v>31</v>
      </c>
      <c r="AX691" s="13" t="s">
        <v>75</v>
      </c>
      <c r="AY691" s="240" t="s">
        <v>142</v>
      </c>
    </row>
    <row r="692" s="14" customFormat="1">
      <c r="A692" s="14"/>
      <c r="B692" s="241"/>
      <c r="C692" s="242"/>
      <c r="D692" s="232" t="s">
        <v>153</v>
      </c>
      <c r="E692" s="243" t="s">
        <v>1</v>
      </c>
      <c r="F692" s="244" t="s">
        <v>1757</v>
      </c>
      <c r="G692" s="242"/>
      <c r="H692" s="245">
        <v>83.599999999999994</v>
      </c>
      <c r="I692" s="246"/>
      <c r="J692" s="242"/>
      <c r="K692" s="242"/>
      <c r="L692" s="247"/>
      <c r="M692" s="248"/>
      <c r="N692" s="249"/>
      <c r="O692" s="249"/>
      <c r="P692" s="249"/>
      <c r="Q692" s="249"/>
      <c r="R692" s="249"/>
      <c r="S692" s="249"/>
      <c r="T692" s="250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1" t="s">
        <v>153</v>
      </c>
      <c r="AU692" s="251" t="s">
        <v>151</v>
      </c>
      <c r="AV692" s="14" t="s">
        <v>151</v>
      </c>
      <c r="AW692" s="14" t="s">
        <v>31</v>
      </c>
      <c r="AX692" s="14" t="s">
        <v>75</v>
      </c>
      <c r="AY692" s="251" t="s">
        <v>142</v>
      </c>
    </row>
    <row r="693" s="15" customFormat="1">
      <c r="A693" s="15"/>
      <c r="B693" s="252"/>
      <c r="C693" s="253"/>
      <c r="D693" s="232" t="s">
        <v>153</v>
      </c>
      <c r="E693" s="254" t="s">
        <v>1</v>
      </c>
      <c r="F693" s="255" t="s">
        <v>166</v>
      </c>
      <c r="G693" s="253"/>
      <c r="H693" s="256">
        <v>87.359999999999999</v>
      </c>
      <c r="I693" s="257"/>
      <c r="J693" s="253"/>
      <c r="K693" s="253"/>
      <c r="L693" s="258"/>
      <c r="M693" s="259"/>
      <c r="N693" s="260"/>
      <c r="O693" s="260"/>
      <c r="P693" s="260"/>
      <c r="Q693" s="260"/>
      <c r="R693" s="260"/>
      <c r="S693" s="260"/>
      <c r="T693" s="261"/>
      <c r="U693" s="15"/>
      <c r="V693" s="15"/>
      <c r="W693" s="15"/>
      <c r="X693" s="15"/>
      <c r="Y693" s="15"/>
      <c r="Z693" s="15"/>
      <c r="AA693" s="15"/>
      <c r="AB693" s="15"/>
      <c r="AC693" s="15"/>
      <c r="AD693" s="15"/>
      <c r="AE693" s="15"/>
      <c r="AT693" s="262" t="s">
        <v>153</v>
      </c>
      <c r="AU693" s="262" t="s">
        <v>151</v>
      </c>
      <c r="AV693" s="15" t="s">
        <v>150</v>
      </c>
      <c r="AW693" s="15" t="s">
        <v>31</v>
      </c>
      <c r="AX693" s="15" t="s">
        <v>83</v>
      </c>
      <c r="AY693" s="262" t="s">
        <v>142</v>
      </c>
    </row>
    <row r="694" s="2" customFormat="1" ht="24.15" customHeight="1">
      <c r="A694" s="38"/>
      <c r="B694" s="39"/>
      <c r="C694" s="218" t="s">
        <v>893</v>
      </c>
      <c r="D694" s="218" t="s">
        <v>145</v>
      </c>
      <c r="E694" s="219" t="s">
        <v>1758</v>
      </c>
      <c r="F694" s="220" t="s">
        <v>1759</v>
      </c>
      <c r="G694" s="221" t="s">
        <v>148</v>
      </c>
      <c r="H694" s="222">
        <v>80</v>
      </c>
      <c r="I694" s="223"/>
      <c r="J694" s="222">
        <f>ROUND(I694*H694,2)</f>
        <v>0</v>
      </c>
      <c r="K694" s="220" t="s">
        <v>149</v>
      </c>
      <c r="L694" s="44"/>
      <c r="M694" s="224" t="s">
        <v>1</v>
      </c>
      <c r="N694" s="225" t="s">
        <v>41</v>
      </c>
      <c r="O694" s="91"/>
      <c r="P694" s="226">
        <f>O694*H694</f>
        <v>0</v>
      </c>
      <c r="Q694" s="226">
        <v>0</v>
      </c>
      <c r="R694" s="226">
        <f>Q694*H694</f>
        <v>0</v>
      </c>
      <c r="S694" s="226">
        <v>0.25</v>
      </c>
      <c r="T694" s="227">
        <f>S694*H694</f>
        <v>20</v>
      </c>
      <c r="U694" s="38"/>
      <c r="V694" s="38"/>
      <c r="W694" s="38"/>
      <c r="X694" s="38"/>
      <c r="Y694" s="38"/>
      <c r="Z694" s="38"/>
      <c r="AA694" s="38"/>
      <c r="AB694" s="38"/>
      <c r="AC694" s="38"/>
      <c r="AD694" s="38"/>
      <c r="AE694" s="38"/>
      <c r="AR694" s="228" t="s">
        <v>150</v>
      </c>
      <c r="AT694" s="228" t="s">
        <v>145</v>
      </c>
      <c r="AU694" s="228" t="s">
        <v>151</v>
      </c>
      <c r="AY694" s="17" t="s">
        <v>142</v>
      </c>
      <c r="BE694" s="229">
        <f>IF(N694="základní",J694,0)</f>
        <v>0</v>
      </c>
      <c r="BF694" s="229">
        <f>IF(N694="snížená",J694,0)</f>
        <v>0</v>
      </c>
      <c r="BG694" s="229">
        <f>IF(N694="zákl. přenesená",J694,0)</f>
        <v>0</v>
      </c>
      <c r="BH694" s="229">
        <f>IF(N694="sníž. přenesená",J694,0)</f>
        <v>0</v>
      </c>
      <c r="BI694" s="229">
        <f>IF(N694="nulová",J694,0)</f>
        <v>0</v>
      </c>
      <c r="BJ694" s="17" t="s">
        <v>151</v>
      </c>
      <c r="BK694" s="229">
        <f>ROUND(I694*H694,2)</f>
        <v>0</v>
      </c>
      <c r="BL694" s="17" t="s">
        <v>150</v>
      </c>
      <c r="BM694" s="228" t="s">
        <v>1760</v>
      </c>
    </row>
    <row r="695" s="13" customFormat="1">
      <c r="A695" s="13"/>
      <c r="B695" s="230"/>
      <c r="C695" s="231"/>
      <c r="D695" s="232" t="s">
        <v>153</v>
      </c>
      <c r="E695" s="233" t="s">
        <v>1</v>
      </c>
      <c r="F695" s="234" t="s">
        <v>1761</v>
      </c>
      <c r="G695" s="231"/>
      <c r="H695" s="233" t="s">
        <v>1</v>
      </c>
      <c r="I695" s="235"/>
      <c r="J695" s="231"/>
      <c r="K695" s="231"/>
      <c r="L695" s="236"/>
      <c r="M695" s="237"/>
      <c r="N695" s="238"/>
      <c r="O695" s="238"/>
      <c r="P695" s="238"/>
      <c r="Q695" s="238"/>
      <c r="R695" s="238"/>
      <c r="S695" s="238"/>
      <c r="T695" s="239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40" t="s">
        <v>153</v>
      </c>
      <c r="AU695" s="240" t="s">
        <v>151</v>
      </c>
      <c r="AV695" s="13" t="s">
        <v>83</v>
      </c>
      <c r="AW695" s="13" t="s">
        <v>31</v>
      </c>
      <c r="AX695" s="13" t="s">
        <v>75</v>
      </c>
      <c r="AY695" s="240" t="s">
        <v>142</v>
      </c>
    </row>
    <row r="696" s="13" customFormat="1">
      <c r="A696" s="13"/>
      <c r="B696" s="230"/>
      <c r="C696" s="231"/>
      <c r="D696" s="232" t="s">
        <v>153</v>
      </c>
      <c r="E696" s="233" t="s">
        <v>1</v>
      </c>
      <c r="F696" s="234" t="s">
        <v>1373</v>
      </c>
      <c r="G696" s="231"/>
      <c r="H696" s="233" t="s">
        <v>1</v>
      </c>
      <c r="I696" s="235"/>
      <c r="J696" s="231"/>
      <c r="K696" s="231"/>
      <c r="L696" s="236"/>
      <c r="M696" s="237"/>
      <c r="N696" s="238"/>
      <c r="O696" s="238"/>
      <c r="P696" s="238"/>
      <c r="Q696" s="238"/>
      <c r="R696" s="238"/>
      <c r="S696" s="238"/>
      <c r="T696" s="239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40" t="s">
        <v>153</v>
      </c>
      <c r="AU696" s="240" t="s">
        <v>151</v>
      </c>
      <c r="AV696" s="13" t="s">
        <v>83</v>
      </c>
      <c r="AW696" s="13" t="s">
        <v>31</v>
      </c>
      <c r="AX696" s="13" t="s">
        <v>75</v>
      </c>
      <c r="AY696" s="240" t="s">
        <v>142</v>
      </c>
    </row>
    <row r="697" s="13" customFormat="1">
      <c r="A697" s="13"/>
      <c r="B697" s="230"/>
      <c r="C697" s="231"/>
      <c r="D697" s="232" t="s">
        <v>153</v>
      </c>
      <c r="E697" s="233" t="s">
        <v>1</v>
      </c>
      <c r="F697" s="234" t="s">
        <v>1762</v>
      </c>
      <c r="G697" s="231"/>
      <c r="H697" s="233" t="s">
        <v>1</v>
      </c>
      <c r="I697" s="235"/>
      <c r="J697" s="231"/>
      <c r="K697" s="231"/>
      <c r="L697" s="236"/>
      <c r="M697" s="237"/>
      <c r="N697" s="238"/>
      <c r="O697" s="238"/>
      <c r="P697" s="238"/>
      <c r="Q697" s="238"/>
      <c r="R697" s="238"/>
      <c r="S697" s="238"/>
      <c r="T697" s="239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40" t="s">
        <v>153</v>
      </c>
      <c r="AU697" s="240" t="s">
        <v>151</v>
      </c>
      <c r="AV697" s="13" t="s">
        <v>83</v>
      </c>
      <c r="AW697" s="13" t="s">
        <v>31</v>
      </c>
      <c r="AX697" s="13" t="s">
        <v>75</v>
      </c>
      <c r="AY697" s="240" t="s">
        <v>142</v>
      </c>
    </row>
    <row r="698" s="13" customFormat="1">
      <c r="A698" s="13"/>
      <c r="B698" s="230"/>
      <c r="C698" s="231"/>
      <c r="D698" s="232" t="s">
        <v>153</v>
      </c>
      <c r="E698" s="233" t="s">
        <v>1</v>
      </c>
      <c r="F698" s="234" t="s">
        <v>1454</v>
      </c>
      <c r="G698" s="231"/>
      <c r="H698" s="233" t="s">
        <v>1</v>
      </c>
      <c r="I698" s="235"/>
      <c r="J698" s="231"/>
      <c r="K698" s="231"/>
      <c r="L698" s="236"/>
      <c r="M698" s="237"/>
      <c r="N698" s="238"/>
      <c r="O698" s="238"/>
      <c r="P698" s="238"/>
      <c r="Q698" s="238"/>
      <c r="R698" s="238"/>
      <c r="S698" s="238"/>
      <c r="T698" s="239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40" t="s">
        <v>153</v>
      </c>
      <c r="AU698" s="240" t="s">
        <v>151</v>
      </c>
      <c r="AV698" s="13" t="s">
        <v>83</v>
      </c>
      <c r="AW698" s="13" t="s">
        <v>31</v>
      </c>
      <c r="AX698" s="13" t="s">
        <v>75</v>
      </c>
      <c r="AY698" s="240" t="s">
        <v>142</v>
      </c>
    </row>
    <row r="699" s="14" customFormat="1">
      <c r="A699" s="14"/>
      <c r="B699" s="241"/>
      <c r="C699" s="242"/>
      <c r="D699" s="232" t="s">
        <v>153</v>
      </c>
      <c r="E699" s="243" t="s">
        <v>1</v>
      </c>
      <c r="F699" s="244" t="s">
        <v>1763</v>
      </c>
      <c r="G699" s="242"/>
      <c r="H699" s="245">
        <v>58.399999999999999</v>
      </c>
      <c r="I699" s="246"/>
      <c r="J699" s="242"/>
      <c r="K699" s="242"/>
      <c r="L699" s="247"/>
      <c r="M699" s="248"/>
      <c r="N699" s="249"/>
      <c r="O699" s="249"/>
      <c r="P699" s="249"/>
      <c r="Q699" s="249"/>
      <c r="R699" s="249"/>
      <c r="S699" s="249"/>
      <c r="T699" s="250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51" t="s">
        <v>153</v>
      </c>
      <c r="AU699" s="251" t="s">
        <v>151</v>
      </c>
      <c r="AV699" s="14" t="s">
        <v>151</v>
      </c>
      <c r="AW699" s="14" t="s">
        <v>31</v>
      </c>
      <c r="AX699" s="14" t="s">
        <v>75</v>
      </c>
      <c r="AY699" s="251" t="s">
        <v>142</v>
      </c>
    </row>
    <row r="700" s="13" customFormat="1">
      <c r="A700" s="13"/>
      <c r="B700" s="230"/>
      <c r="C700" s="231"/>
      <c r="D700" s="232" t="s">
        <v>153</v>
      </c>
      <c r="E700" s="233" t="s">
        <v>1</v>
      </c>
      <c r="F700" s="234" t="s">
        <v>1456</v>
      </c>
      <c r="G700" s="231"/>
      <c r="H700" s="233" t="s">
        <v>1</v>
      </c>
      <c r="I700" s="235"/>
      <c r="J700" s="231"/>
      <c r="K700" s="231"/>
      <c r="L700" s="236"/>
      <c r="M700" s="237"/>
      <c r="N700" s="238"/>
      <c r="O700" s="238"/>
      <c r="P700" s="238"/>
      <c r="Q700" s="238"/>
      <c r="R700" s="238"/>
      <c r="S700" s="238"/>
      <c r="T700" s="239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40" t="s">
        <v>153</v>
      </c>
      <c r="AU700" s="240" t="s">
        <v>151</v>
      </c>
      <c r="AV700" s="13" t="s">
        <v>83</v>
      </c>
      <c r="AW700" s="13" t="s">
        <v>31</v>
      </c>
      <c r="AX700" s="13" t="s">
        <v>75</v>
      </c>
      <c r="AY700" s="240" t="s">
        <v>142</v>
      </c>
    </row>
    <row r="701" s="14" customFormat="1">
      <c r="A701" s="14"/>
      <c r="B701" s="241"/>
      <c r="C701" s="242"/>
      <c r="D701" s="232" t="s">
        <v>153</v>
      </c>
      <c r="E701" s="243" t="s">
        <v>1</v>
      </c>
      <c r="F701" s="244" t="s">
        <v>1764</v>
      </c>
      <c r="G701" s="242"/>
      <c r="H701" s="245">
        <v>21.600000000000001</v>
      </c>
      <c r="I701" s="246"/>
      <c r="J701" s="242"/>
      <c r="K701" s="242"/>
      <c r="L701" s="247"/>
      <c r="M701" s="248"/>
      <c r="N701" s="249"/>
      <c r="O701" s="249"/>
      <c r="P701" s="249"/>
      <c r="Q701" s="249"/>
      <c r="R701" s="249"/>
      <c r="S701" s="249"/>
      <c r="T701" s="250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51" t="s">
        <v>153</v>
      </c>
      <c r="AU701" s="251" t="s">
        <v>151</v>
      </c>
      <c r="AV701" s="14" t="s">
        <v>151</v>
      </c>
      <c r="AW701" s="14" t="s">
        <v>31</v>
      </c>
      <c r="AX701" s="14" t="s">
        <v>75</v>
      </c>
      <c r="AY701" s="251" t="s">
        <v>142</v>
      </c>
    </row>
    <row r="702" s="15" customFormat="1">
      <c r="A702" s="15"/>
      <c r="B702" s="252"/>
      <c r="C702" s="253"/>
      <c r="D702" s="232" t="s">
        <v>153</v>
      </c>
      <c r="E702" s="254" t="s">
        <v>1</v>
      </c>
      <c r="F702" s="255" t="s">
        <v>166</v>
      </c>
      <c r="G702" s="253"/>
      <c r="H702" s="256">
        <v>80</v>
      </c>
      <c r="I702" s="257"/>
      <c r="J702" s="253"/>
      <c r="K702" s="253"/>
      <c r="L702" s="258"/>
      <c r="M702" s="259"/>
      <c r="N702" s="260"/>
      <c r="O702" s="260"/>
      <c r="P702" s="260"/>
      <c r="Q702" s="260"/>
      <c r="R702" s="260"/>
      <c r="S702" s="260"/>
      <c r="T702" s="261"/>
      <c r="U702" s="15"/>
      <c r="V702" s="15"/>
      <c r="W702" s="15"/>
      <c r="X702" s="15"/>
      <c r="Y702" s="15"/>
      <c r="Z702" s="15"/>
      <c r="AA702" s="15"/>
      <c r="AB702" s="15"/>
      <c r="AC702" s="15"/>
      <c r="AD702" s="15"/>
      <c r="AE702" s="15"/>
      <c r="AT702" s="262" t="s">
        <v>153</v>
      </c>
      <c r="AU702" s="262" t="s">
        <v>151</v>
      </c>
      <c r="AV702" s="15" t="s">
        <v>150</v>
      </c>
      <c r="AW702" s="15" t="s">
        <v>31</v>
      </c>
      <c r="AX702" s="15" t="s">
        <v>83</v>
      </c>
      <c r="AY702" s="262" t="s">
        <v>142</v>
      </c>
    </row>
    <row r="703" s="2" customFormat="1" ht="24.15" customHeight="1">
      <c r="A703" s="38"/>
      <c r="B703" s="39"/>
      <c r="C703" s="218" t="s">
        <v>898</v>
      </c>
      <c r="D703" s="218" t="s">
        <v>145</v>
      </c>
      <c r="E703" s="219" t="s">
        <v>1765</v>
      </c>
      <c r="F703" s="220" t="s">
        <v>1766</v>
      </c>
      <c r="G703" s="221" t="s">
        <v>148</v>
      </c>
      <c r="H703" s="222">
        <v>8.6999999999999993</v>
      </c>
      <c r="I703" s="223"/>
      <c r="J703" s="222">
        <f>ROUND(I703*H703,2)</f>
        <v>0</v>
      </c>
      <c r="K703" s="220" t="s">
        <v>149</v>
      </c>
      <c r="L703" s="44"/>
      <c r="M703" s="224" t="s">
        <v>1</v>
      </c>
      <c r="N703" s="225" t="s">
        <v>41</v>
      </c>
      <c r="O703" s="91"/>
      <c r="P703" s="226">
        <f>O703*H703</f>
        <v>0</v>
      </c>
      <c r="Q703" s="226">
        <v>0</v>
      </c>
      <c r="R703" s="226">
        <f>Q703*H703</f>
        <v>0</v>
      </c>
      <c r="S703" s="226">
        <v>0.375</v>
      </c>
      <c r="T703" s="227">
        <f>S703*H703</f>
        <v>3.2624999999999997</v>
      </c>
      <c r="U703" s="38"/>
      <c r="V703" s="38"/>
      <c r="W703" s="38"/>
      <c r="X703" s="38"/>
      <c r="Y703" s="38"/>
      <c r="Z703" s="38"/>
      <c r="AA703" s="38"/>
      <c r="AB703" s="38"/>
      <c r="AC703" s="38"/>
      <c r="AD703" s="38"/>
      <c r="AE703" s="38"/>
      <c r="AR703" s="228" t="s">
        <v>150</v>
      </c>
      <c r="AT703" s="228" t="s">
        <v>145</v>
      </c>
      <c r="AU703" s="228" t="s">
        <v>151</v>
      </c>
      <c r="AY703" s="17" t="s">
        <v>142</v>
      </c>
      <c r="BE703" s="229">
        <f>IF(N703="základní",J703,0)</f>
        <v>0</v>
      </c>
      <c r="BF703" s="229">
        <f>IF(N703="snížená",J703,0)</f>
        <v>0</v>
      </c>
      <c r="BG703" s="229">
        <f>IF(N703="zákl. přenesená",J703,0)</f>
        <v>0</v>
      </c>
      <c r="BH703" s="229">
        <f>IF(N703="sníž. přenesená",J703,0)</f>
        <v>0</v>
      </c>
      <c r="BI703" s="229">
        <f>IF(N703="nulová",J703,0)</f>
        <v>0</v>
      </c>
      <c r="BJ703" s="17" t="s">
        <v>151</v>
      </c>
      <c r="BK703" s="229">
        <f>ROUND(I703*H703,2)</f>
        <v>0</v>
      </c>
      <c r="BL703" s="17" t="s">
        <v>150</v>
      </c>
      <c r="BM703" s="228" t="s">
        <v>1767</v>
      </c>
    </row>
    <row r="704" s="13" customFormat="1">
      <c r="A704" s="13"/>
      <c r="B704" s="230"/>
      <c r="C704" s="231"/>
      <c r="D704" s="232" t="s">
        <v>153</v>
      </c>
      <c r="E704" s="233" t="s">
        <v>1</v>
      </c>
      <c r="F704" s="234" t="s">
        <v>1768</v>
      </c>
      <c r="G704" s="231"/>
      <c r="H704" s="233" t="s">
        <v>1</v>
      </c>
      <c r="I704" s="235"/>
      <c r="J704" s="231"/>
      <c r="K704" s="231"/>
      <c r="L704" s="236"/>
      <c r="M704" s="237"/>
      <c r="N704" s="238"/>
      <c r="O704" s="238"/>
      <c r="P704" s="238"/>
      <c r="Q704" s="238"/>
      <c r="R704" s="238"/>
      <c r="S704" s="238"/>
      <c r="T704" s="239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40" t="s">
        <v>153</v>
      </c>
      <c r="AU704" s="240" t="s">
        <v>151</v>
      </c>
      <c r="AV704" s="13" t="s">
        <v>83</v>
      </c>
      <c r="AW704" s="13" t="s">
        <v>31</v>
      </c>
      <c r="AX704" s="13" t="s">
        <v>75</v>
      </c>
      <c r="AY704" s="240" t="s">
        <v>142</v>
      </c>
    </row>
    <row r="705" s="13" customFormat="1">
      <c r="A705" s="13"/>
      <c r="B705" s="230"/>
      <c r="C705" s="231"/>
      <c r="D705" s="232" t="s">
        <v>153</v>
      </c>
      <c r="E705" s="233" t="s">
        <v>1</v>
      </c>
      <c r="F705" s="234" t="s">
        <v>1769</v>
      </c>
      <c r="G705" s="231"/>
      <c r="H705" s="233" t="s">
        <v>1</v>
      </c>
      <c r="I705" s="235"/>
      <c r="J705" s="231"/>
      <c r="K705" s="231"/>
      <c r="L705" s="236"/>
      <c r="M705" s="237"/>
      <c r="N705" s="238"/>
      <c r="O705" s="238"/>
      <c r="P705" s="238"/>
      <c r="Q705" s="238"/>
      <c r="R705" s="238"/>
      <c r="S705" s="238"/>
      <c r="T705" s="239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40" t="s">
        <v>153</v>
      </c>
      <c r="AU705" s="240" t="s">
        <v>151</v>
      </c>
      <c r="AV705" s="13" t="s">
        <v>83</v>
      </c>
      <c r="AW705" s="13" t="s">
        <v>31</v>
      </c>
      <c r="AX705" s="13" t="s">
        <v>75</v>
      </c>
      <c r="AY705" s="240" t="s">
        <v>142</v>
      </c>
    </row>
    <row r="706" s="14" customFormat="1">
      <c r="A706" s="14"/>
      <c r="B706" s="241"/>
      <c r="C706" s="242"/>
      <c r="D706" s="232" t="s">
        <v>153</v>
      </c>
      <c r="E706" s="243" t="s">
        <v>1</v>
      </c>
      <c r="F706" s="244" t="s">
        <v>1770</v>
      </c>
      <c r="G706" s="242"/>
      <c r="H706" s="245">
        <v>8.6999999999999993</v>
      </c>
      <c r="I706" s="246"/>
      <c r="J706" s="242"/>
      <c r="K706" s="242"/>
      <c r="L706" s="247"/>
      <c r="M706" s="248"/>
      <c r="N706" s="249"/>
      <c r="O706" s="249"/>
      <c r="P706" s="249"/>
      <c r="Q706" s="249"/>
      <c r="R706" s="249"/>
      <c r="S706" s="249"/>
      <c r="T706" s="250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51" t="s">
        <v>153</v>
      </c>
      <c r="AU706" s="251" t="s">
        <v>151</v>
      </c>
      <c r="AV706" s="14" t="s">
        <v>151</v>
      </c>
      <c r="AW706" s="14" t="s">
        <v>31</v>
      </c>
      <c r="AX706" s="14" t="s">
        <v>83</v>
      </c>
      <c r="AY706" s="251" t="s">
        <v>142</v>
      </c>
    </row>
    <row r="707" s="2" customFormat="1" ht="24.15" customHeight="1">
      <c r="A707" s="38"/>
      <c r="B707" s="39"/>
      <c r="C707" s="218" t="s">
        <v>904</v>
      </c>
      <c r="D707" s="218" t="s">
        <v>145</v>
      </c>
      <c r="E707" s="219" t="s">
        <v>1771</v>
      </c>
      <c r="F707" s="220" t="s">
        <v>1772</v>
      </c>
      <c r="G707" s="221" t="s">
        <v>148</v>
      </c>
      <c r="H707" s="222">
        <v>12.539999999999999</v>
      </c>
      <c r="I707" s="223"/>
      <c r="J707" s="222">
        <f>ROUND(I707*H707,2)</f>
        <v>0</v>
      </c>
      <c r="K707" s="220" t="s">
        <v>149</v>
      </c>
      <c r="L707" s="44"/>
      <c r="M707" s="224" t="s">
        <v>1</v>
      </c>
      <c r="N707" s="225" t="s">
        <v>41</v>
      </c>
      <c r="O707" s="91"/>
      <c r="P707" s="226">
        <f>O707*H707</f>
        <v>0</v>
      </c>
      <c r="Q707" s="226">
        <v>0</v>
      </c>
      <c r="R707" s="226">
        <f>Q707*H707</f>
        <v>0</v>
      </c>
      <c r="S707" s="226">
        <v>0.048000000000000001</v>
      </c>
      <c r="T707" s="227">
        <f>S707*H707</f>
        <v>0.60192000000000001</v>
      </c>
      <c r="U707" s="38"/>
      <c r="V707" s="38"/>
      <c r="W707" s="38"/>
      <c r="X707" s="38"/>
      <c r="Y707" s="38"/>
      <c r="Z707" s="38"/>
      <c r="AA707" s="38"/>
      <c r="AB707" s="38"/>
      <c r="AC707" s="38"/>
      <c r="AD707" s="38"/>
      <c r="AE707" s="38"/>
      <c r="AR707" s="228" t="s">
        <v>150</v>
      </c>
      <c r="AT707" s="228" t="s">
        <v>145</v>
      </c>
      <c r="AU707" s="228" t="s">
        <v>151</v>
      </c>
      <c r="AY707" s="17" t="s">
        <v>142</v>
      </c>
      <c r="BE707" s="229">
        <f>IF(N707="základní",J707,0)</f>
        <v>0</v>
      </c>
      <c r="BF707" s="229">
        <f>IF(N707="snížená",J707,0)</f>
        <v>0</v>
      </c>
      <c r="BG707" s="229">
        <f>IF(N707="zákl. přenesená",J707,0)</f>
        <v>0</v>
      </c>
      <c r="BH707" s="229">
        <f>IF(N707="sníž. přenesená",J707,0)</f>
        <v>0</v>
      </c>
      <c r="BI707" s="229">
        <f>IF(N707="nulová",J707,0)</f>
        <v>0</v>
      </c>
      <c r="BJ707" s="17" t="s">
        <v>151</v>
      </c>
      <c r="BK707" s="229">
        <f>ROUND(I707*H707,2)</f>
        <v>0</v>
      </c>
      <c r="BL707" s="17" t="s">
        <v>150</v>
      </c>
      <c r="BM707" s="228" t="s">
        <v>1773</v>
      </c>
    </row>
    <row r="708" s="14" customFormat="1">
      <c r="A708" s="14"/>
      <c r="B708" s="241"/>
      <c r="C708" s="242"/>
      <c r="D708" s="232" t="s">
        <v>153</v>
      </c>
      <c r="E708" s="243" t="s">
        <v>1</v>
      </c>
      <c r="F708" s="244" t="s">
        <v>1774</v>
      </c>
      <c r="G708" s="242"/>
      <c r="H708" s="245">
        <v>3.8599999999999999</v>
      </c>
      <c r="I708" s="246"/>
      <c r="J708" s="242"/>
      <c r="K708" s="242"/>
      <c r="L708" s="247"/>
      <c r="M708" s="248"/>
      <c r="N708" s="249"/>
      <c r="O708" s="249"/>
      <c r="P708" s="249"/>
      <c r="Q708" s="249"/>
      <c r="R708" s="249"/>
      <c r="S708" s="249"/>
      <c r="T708" s="250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1" t="s">
        <v>153</v>
      </c>
      <c r="AU708" s="251" t="s">
        <v>151</v>
      </c>
      <c r="AV708" s="14" t="s">
        <v>151</v>
      </c>
      <c r="AW708" s="14" t="s">
        <v>31</v>
      </c>
      <c r="AX708" s="14" t="s">
        <v>75</v>
      </c>
      <c r="AY708" s="251" t="s">
        <v>142</v>
      </c>
    </row>
    <row r="709" s="14" customFormat="1">
      <c r="A709" s="14"/>
      <c r="B709" s="241"/>
      <c r="C709" s="242"/>
      <c r="D709" s="232" t="s">
        <v>153</v>
      </c>
      <c r="E709" s="243" t="s">
        <v>1</v>
      </c>
      <c r="F709" s="244" t="s">
        <v>1775</v>
      </c>
      <c r="G709" s="242"/>
      <c r="H709" s="245">
        <v>3.1899999999999999</v>
      </c>
      <c r="I709" s="246"/>
      <c r="J709" s="242"/>
      <c r="K709" s="242"/>
      <c r="L709" s="247"/>
      <c r="M709" s="248"/>
      <c r="N709" s="249"/>
      <c r="O709" s="249"/>
      <c r="P709" s="249"/>
      <c r="Q709" s="249"/>
      <c r="R709" s="249"/>
      <c r="S709" s="249"/>
      <c r="T709" s="250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1" t="s">
        <v>153</v>
      </c>
      <c r="AU709" s="251" t="s">
        <v>151</v>
      </c>
      <c r="AV709" s="14" t="s">
        <v>151</v>
      </c>
      <c r="AW709" s="14" t="s">
        <v>31</v>
      </c>
      <c r="AX709" s="14" t="s">
        <v>75</v>
      </c>
      <c r="AY709" s="251" t="s">
        <v>142</v>
      </c>
    </row>
    <row r="710" s="14" customFormat="1">
      <c r="A710" s="14"/>
      <c r="B710" s="241"/>
      <c r="C710" s="242"/>
      <c r="D710" s="232" t="s">
        <v>153</v>
      </c>
      <c r="E710" s="243" t="s">
        <v>1</v>
      </c>
      <c r="F710" s="244" t="s">
        <v>1776</v>
      </c>
      <c r="G710" s="242"/>
      <c r="H710" s="245">
        <v>4</v>
      </c>
      <c r="I710" s="246"/>
      <c r="J710" s="242"/>
      <c r="K710" s="242"/>
      <c r="L710" s="247"/>
      <c r="M710" s="248"/>
      <c r="N710" s="249"/>
      <c r="O710" s="249"/>
      <c r="P710" s="249"/>
      <c r="Q710" s="249"/>
      <c r="R710" s="249"/>
      <c r="S710" s="249"/>
      <c r="T710" s="250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51" t="s">
        <v>153</v>
      </c>
      <c r="AU710" s="251" t="s">
        <v>151</v>
      </c>
      <c r="AV710" s="14" t="s">
        <v>151</v>
      </c>
      <c r="AW710" s="14" t="s">
        <v>31</v>
      </c>
      <c r="AX710" s="14" t="s">
        <v>75</v>
      </c>
      <c r="AY710" s="251" t="s">
        <v>142</v>
      </c>
    </row>
    <row r="711" s="14" customFormat="1">
      <c r="A711" s="14"/>
      <c r="B711" s="241"/>
      <c r="C711" s="242"/>
      <c r="D711" s="232" t="s">
        <v>153</v>
      </c>
      <c r="E711" s="243" t="s">
        <v>1</v>
      </c>
      <c r="F711" s="244" t="s">
        <v>1777</v>
      </c>
      <c r="G711" s="242"/>
      <c r="H711" s="245">
        <v>1.49</v>
      </c>
      <c r="I711" s="246"/>
      <c r="J711" s="242"/>
      <c r="K711" s="242"/>
      <c r="L711" s="247"/>
      <c r="M711" s="248"/>
      <c r="N711" s="249"/>
      <c r="O711" s="249"/>
      <c r="P711" s="249"/>
      <c r="Q711" s="249"/>
      <c r="R711" s="249"/>
      <c r="S711" s="249"/>
      <c r="T711" s="250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1" t="s">
        <v>153</v>
      </c>
      <c r="AU711" s="251" t="s">
        <v>151</v>
      </c>
      <c r="AV711" s="14" t="s">
        <v>151</v>
      </c>
      <c r="AW711" s="14" t="s">
        <v>31</v>
      </c>
      <c r="AX711" s="14" t="s">
        <v>75</v>
      </c>
      <c r="AY711" s="251" t="s">
        <v>142</v>
      </c>
    </row>
    <row r="712" s="15" customFormat="1">
      <c r="A712" s="15"/>
      <c r="B712" s="252"/>
      <c r="C712" s="253"/>
      <c r="D712" s="232" t="s">
        <v>153</v>
      </c>
      <c r="E712" s="254" t="s">
        <v>1</v>
      </c>
      <c r="F712" s="255" t="s">
        <v>166</v>
      </c>
      <c r="G712" s="253"/>
      <c r="H712" s="256">
        <v>12.540000000000001</v>
      </c>
      <c r="I712" s="257"/>
      <c r="J712" s="253"/>
      <c r="K712" s="253"/>
      <c r="L712" s="258"/>
      <c r="M712" s="259"/>
      <c r="N712" s="260"/>
      <c r="O712" s="260"/>
      <c r="P712" s="260"/>
      <c r="Q712" s="260"/>
      <c r="R712" s="260"/>
      <c r="S712" s="260"/>
      <c r="T712" s="261"/>
      <c r="U712" s="15"/>
      <c r="V712" s="15"/>
      <c r="W712" s="15"/>
      <c r="X712" s="15"/>
      <c r="Y712" s="15"/>
      <c r="Z712" s="15"/>
      <c r="AA712" s="15"/>
      <c r="AB712" s="15"/>
      <c r="AC712" s="15"/>
      <c r="AD712" s="15"/>
      <c r="AE712" s="15"/>
      <c r="AT712" s="262" t="s">
        <v>153</v>
      </c>
      <c r="AU712" s="262" t="s">
        <v>151</v>
      </c>
      <c r="AV712" s="15" t="s">
        <v>150</v>
      </c>
      <c r="AW712" s="15" t="s">
        <v>31</v>
      </c>
      <c r="AX712" s="15" t="s">
        <v>83</v>
      </c>
      <c r="AY712" s="262" t="s">
        <v>142</v>
      </c>
    </row>
    <row r="713" s="2" customFormat="1" ht="24.15" customHeight="1">
      <c r="A713" s="38"/>
      <c r="B713" s="39"/>
      <c r="C713" s="218" t="s">
        <v>909</v>
      </c>
      <c r="D713" s="218" t="s">
        <v>145</v>
      </c>
      <c r="E713" s="219" t="s">
        <v>1778</v>
      </c>
      <c r="F713" s="220" t="s">
        <v>1779</v>
      </c>
      <c r="G713" s="221" t="s">
        <v>148</v>
      </c>
      <c r="H713" s="222">
        <v>17.52</v>
      </c>
      <c r="I713" s="223"/>
      <c r="J713" s="222">
        <f>ROUND(I713*H713,2)</f>
        <v>0</v>
      </c>
      <c r="K713" s="220" t="s">
        <v>149</v>
      </c>
      <c r="L713" s="44"/>
      <c r="M713" s="224" t="s">
        <v>1</v>
      </c>
      <c r="N713" s="225" t="s">
        <v>41</v>
      </c>
      <c r="O713" s="91"/>
      <c r="P713" s="226">
        <f>O713*H713</f>
        <v>0</v>
      </c>
      <c r="Q713" s="226">
        <v>0</v>
      </c>
      <c r="R713" s="226">
        <f>Q713*H713</f>
        <v>0</v>
      </c>
      <c r="S713" s="226">
        <v>0.037999999999999999</v>
      </c>
      <c r="T713" s="227">
        <f>S713*H713</f>
        <v>0.66576000000000002</v>
      </c>
      <c r="U713" s="38"/>
      <c r="V713" s="38"/>
      <c r="W713" s="38"/>
      <c r="X713" s="38"/>
      <c r="Y713" s="38"/>
      <c r="Z713" s="38"/>
      <c r="AA713" s="38"/>
      <c r="AB713" s="38"/>
      <c r="AC713" s="38"/>
      <c r="AD713" s="38"/>
      <c r="AE713" s="38"/>
      <c r="AR713" s="228" t="s">
        <v>150</v>
      </c>
      <c r="AT713" s="228" t="s">
        <v>145</v>
      </c>
      <c r="AU713" s="228" t="s">
        <v>151</v>
      </c>
      <c r="AY713" s="17" t="s">
        <v>142</v>
      </c>
      <c r="BE713" s="229">
        <f>IF(N713="základní",J713,0)</f>
        <v>0</v>
      </c>
      <c r="BF713" s="229">
        <f>IF(N713="snížená",J713,0)</f>
        <v>0</v>
      </c>
      <c r="BG713" s="229">
        <f>IF(N713="zákl. přenesená",J713,0)</f>
        <v>0</v>
      </c>
      <c r="BH713" s="229">
        <f>IF(N713="sníž. přenesená",J713,0)</f>
        <v>0</v>
      </c>
      <c r="BI713" s="229">
        <f>IF(N713="nulová",J713,0)</f>
        <v>0</v>
      </c>
      <c r="BJ713" s="17" t="s">
        <v>151</v>
      </c>
      <c r="BK713" s="229">
        <f>ROUND(I713*H713,2)</f>
        <v>0</v>
      </c>
      <c r="BL713" s="17" t="s">
        <v>150</v>
      </c>
      <c r="BM713" s="228" t="s">
        <v>1780</v>
      </c>
    </row>
    <row r="714" s="14" customFormat="1">
      <c r="A714" s="14"/>
      <c r="B714" s="241"/>
      <c r="C714" s="242"/>
      <c r="D714" s="232" t="s">
        <v>153</v>
      </c>
      <c r="E714" s="243" t="s">
        <v>1</v>
      </c>
      <c r="F714" s="244" t="s">
        <v>1781</v>
      </c>
      <c r="G714" s="242"/>
      <c r="H714" s="245">
        <v>7.5800000000000001</v>
      </c>
      <c r="I714" s="246"/>
      <c r="J714" s="242"/>
      <c r="K714" s="242"/>
      <c r="L714" s="247"/>
      <c r="M714" s="248"/>
      <c r="N714" s="249"/>
      <c r="O714" s="249"/>
      <c r="P714" s="249"/>
      <c r="Q714" s="249"/>
      <c r="R714" s="249"/>
      <c r="S714" s="249"/>
      <c r="T714" s="250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51" t="s">
        <v>153</v>
      </c>
      <c r="AU714" s="251" t="s">
        <v>151</v>
      </c>
      <c r="AV714" s="14" t="s">
        <v>151</v>
      </c>
      <c r="AW714" s="14" t="s">
        <v>31</v>
      </c>
      <c r="AX714" s="14" t="s">
        <v>75</v>
      </c>
      <c r="AY714" s="251" t="s">
        <v>142</v>
      </c>
    </row>
    <row r="715" s="14" customFormat="1">
      <c r="A715" s="14"/>
      <c r="B715" s="241"/>
      <c r="C715" s="242"/>
      <c r="D715" s="232" t="s">
        <v>153</v>
      </c>
      <c r="E715" s="243" t="s">
        <v>1</v>
      </c>
      <c r="F715" s="244" t="s">
        <v>1782</v>
      </c>
      <c r="G715" s="242"/>
      <c r="H715" s="245">
        <v>6.8600000000000003</v>
      </c>
      <c r="I715" s="246"/>
      <c r="J715" s="242"/>
      <c r="K715" s="242"/>
      <c r="L715" s="247"/>
      <c r="M715" s="248"/>
      <c r="N715" s="249"/>
      <c r="O715" s="249"/>
      <c r="P715" s="249"/>
      <c r="Q715" s="249"/>
      <c r="R715" s="249"/>
      <c r="S715" s="249"/>
      <c r="T715" s="250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1" t="s">
        <v>153</v>
      </c>
      <c r="AU715" s="251" t="s">
        <v>151</v>
      </c>
      <c r="AV715" s="14" t="s">
        <v>151</v>
      </c>
      <c r="AW715" s="14" t="s">
        <v>31</v>
      </c>
      <c r="AX715" s="14" t="s">
        <v>75</v>
      </c>
      <c r="AY715" s="251" t="s">
        <v>142</v>
      </c>
    </row>
    <row r="716" s="14" customFormat="1">
      <c r="A716" s="14"/>
      <c r="B716" s="241"/>
      <c r="C716" s="242"/>
      <c r="D716" s="232" t="s">
        <v>153</v>
      </c>
      <c r="E716" s="243" t="s">
        <v>1</v>
      </c>
      <c r="F716" s="244" t="s">
        <v>1783</v>
      </c>
      <c r="G716" s="242"/>
      <c r="H716" s="245">
        <v>3.0800000000000001</v>
      </c>
      <c r="I716" s="246"/>
      <c r="J716" s="242"/>
      <c r="K716" s="242"/>
      <c r="L716" s="247"/>
      <c r="M716" s="248"/>
      <c r="N716" s="249"/>
      <c r="O716" s="249"/>
      <c r="P716" s="249"/>
      <c r="Q716" s="249"/>
      <c r="R716" s="249"/>
      <c r="S716" s="249"/>
      <c r="T716" s="250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51" t="s">
        <v>153</v>
      </c>
      <c r="AU716" s="251" t="s">
        <v>151</v>
      </c>
      <c r="AV716" s="14" t="s">
        <v>151</v>
      </c>
      <c r="AW716" s="14" t="s">
        <v>31</v>
      </c>
      <c r="AX716" s="14" t="s">
        <v>75</v>
      </c>
      <c r="AY716" s="251" t="s">
        <v>142</v>
      </c>
    </row>
    <row r="717" s="15" customFormat="1">
      <c r="A717" s="15"/>
      <c r="B717" s="252"/>
      <c r="C717" s="253"/>
      <c r="D717" s="232" t="s">
        <v>153</v>
      </c>
      <c r="E717" s="254" t="s">
        <v>1</v>
      </c>
      <c r="F717" s="255" t="s">
        <v>166</v>
      </c>
      <c r="G717" s="253"/>
      <c r="H717" s="256">
        <v>17.520000000000003</v>
      </c>
      <c r="I717" s="257"/>
      <c r="J717" s="253"/>
      <c r="K717" s="253"/>
      <c r="L717" s="258"/>
      <c r="M717" s="259"/>
      <c r="N717" s="260"/>
      <c r="O717" s="260"/>
      <c r="P717" s="260"/>
      <c r="Q717" s="260"/>
      <c r="R717" s="260"/>
      <c r="S717" s="260"/>
      <c r="T717" s="261"/>
      <c r="U717" s="15"/>
      <c r="V717" s="15"/>
      <c r="W717" s="15"/>
      <c r="X717" s="15"/>
      <c r="Y717" s="15"/>
      <c r="Z717" s="15"/>
      <c r="AA717" s="15"/>
      <c r="AB717" s="15"/>
      <c r="AC717" s="15"/>
      <c r="AD717" s="15"/>
      <c r="AE717" s="15"/>
      <c r="AT717" s="262" t="s">
        <v>153</v>
      </c>
      <c r="AU717" s="262" t="s">
        <v>151</v>
      </c>
      <c r="AV717" s="15" t="s">
        <v>150</v>
      </c>
      <c r="AW717" s="15" t="s">
        <v>31</v>
      </c>
      <c r="AX717" s="15" t="s">
        <v>83</v>
      </c>
      <c r="AY717" s="262" t="s">
        <v>142</v>
      </c>
    </row>
    <row r="718" s="2" customFormat="1" ht="24.15" customHeight="1">
      <c r="A718" s="38"/>
      <c r="B718" s="39"/>
      <c r="C718" s="218" t="s">
        <v>917</v>
      </c>
      <c r="D718" s="218" t="s">
        <v>145</v>
      </c>
      <c r="E718" s="219" t="s">
        <v>1784</v>
      </c>
      <c r="F718" s="220" t="s">
        <v>1785</v>
      </c>
      <c r="G718" s="221" t="s">
        <v>148</v>
      </c>
      <c r="H718" s="222">
        <v>3.5800000000000001</v>
      </c>
      <c r="I718" s="223"/>
      <c r="J718" s="222">
        <f>ROUND(I718*H718,2)</f>
        <v>0</v>
      </c>
      <c r="K718" s="220" t="s">
        <v>149</v>
      </c>
      <c r="L718" s="44"/>
      <c r="M718" s="224" t="s">
        <v>1</v>
      </c>
      <c r="N718" s="225" t="s">
        <v>41</v>
      </c>
      <c r="O718" s="91"/>
      <c r="P718" s="226">
        <f>O718*H718</f>
        <v>0</v>
      </c>
      <c r="Q718" s="226">
        <v>0</v>
      </c>
      <c r="R718" s="226">
        <f>Q718*H718</f>
        <v>0</v>
      </c>
      <c r="S718" s="226">
        <v>0.034000000000000002</v>
      </c>
      <c r="T718" s="227">
        <f>S718*H718</f>
        <v>0.12172000000000001</v>
      </c>
      <c r="U718" s="38"/>
      <c r="V718" s="38"/>
      <c r="W718" s="38"/>
      <c r="X718" s="38"/>
      <c r="Y718" s="38"/>
      <c r="Z718" s="38"/>
      <c r="AA718" s="38"/>
      <c r="AB718" s="38"/>
      <c r="AC718" s="38"/>
      <c r="AD718" s="38"/>
      <c r="AE718" s="38"/>
      <c r="AR718" s="228" t="s">
        <v>150</v>
      </c>
      <c r="AT718" s="228" t="s">
        <v>145</v>
      </c>
      <c r="AU718" s="228" t="s">
        <v>151</v>
      </c>
      <c r="AY718" s="17" t="s">
        <v>142</v>
      </c>
      <c r="BE718" s="229">
        <f>IF(N718="základní",J718,0)</f>
        <v>0</v>
      </c>
      <c r="BF718" s="229">
        <f>IF(N718="snížená",J718,0)</f>
        <v>0</v>
      </c>
      <c r="BG718" s="229">
        <f>IF(N718="zákl. přenesená",J718,0)</f>
        <v>0</v>
      </c>
      <c r="BH718" s="229">
        <f>IF(N718="sníž. přenesená",J718,0)</f>
        <v>0</v>
      </c>
      <c r="BI718" s="229">
        <f>IF(N718="nulová",J718,0)</f>
        <v>0</v>
      </c>
      <c r="BJ718" s="17" t="s">
        <v>151</v>
      </c>
      <c r="BK718" s="229">
        <f>ROUND(I718*H718,2)</f>
        <v>0</v>
      </c>
      <c r="BL718" s="17" t="s">
        <v>150</v>
      </c>
      <c r="BM718" s="228" t="s">
        <v>1786</v>
      </c>
    </row>
    <row r="719" s="14" customFormat="1">
      <c r="A719" s="14"/>
      <c r="B719" s="241"/>
      <c r="C719" s="242"/>
      <c r="D719" s="232" t="s">
        <v>153</v>
      </c>
      <c r="E719" s="243" t="s">
        <v>1</v>
      </c>
      <c r="F719" s="244" t="s">
        <v>1787</v>
      </c>
      <c r="G719" s="242"/>
      <c r="H719" s="245">
        <v>3.5800000000000001</v>
      </c>
      <c r="I719" s="246"/>
      <c r="J719" s="242"/>
      <c r="K719" s="242"/>
      <c r="L719" s="247"/>
      <c r="M719" s="248"/>
      <c r="N719" s="249"/>
      <c r="O719" s="249"/>
      <c r="P719" s="249"/>
      <c r="Q719" s="249"/>
      <c r="R719" s="249"/>
      <c r="S719" s="249"/>
      <c r="T719" s="250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1" t="s">
        <v>153</v>
      </c>
      <c r="AU719" s="251" t="s">
        <v>151</v>
      </c>
      <c r="AV719" s="14" t="s">
        <v>151</v>
      </c>
      <c r="AW719" s="14" t="s">
        <v>31</v>
      </c>
      <c r="AX719" s="14" t="s">
        <v>83</v>
      </c>
      <c r="AY719" s="251" t="s">
        <v>142</v>
      </c>
    </row>
    <row r="720" s="2" customFormat="1" ht="21.75" customHeight="1">
      <c r="A720" s="38"/>
      <c r="B720" s="39"/>
      <c r="C720" s="218" t="s">
        <v>922</v>
      </c>
      <c r="D720" s="218" t="s">
        <v>145</v>
      </c>
      <c r="E720" s="219" t="s">
        <v>1788</v>
      </c>
      <c r="F720" s="220" t="s">
        <v>1789</v>
      </c>
      <c r="G720" s="221" t="s">
        <v>148</v>
      </c>
      <c r="H720" s="222">
        <v>2.2999999999999998</v>
      </c>
      <c r="I720" s="223"/>
      <c r="J720" s="222">
        <f>ROUND(I720*H720,2)</f>
        <v>0</v>
      </c>
      <c r="K720" s="220" t="s">
        <v>149</v>
      </c>
      <c r="L720" s="44"/>
      <c r="M720" s="224" t="s">
        <v>1</v>
      </c>
      <c r="N720" s="225" t="s">
        <v>41</v>
      </c>
      <c r="O720" s="91"/>
      <c r="P720" s="226">
        <f>O720*H720</f>
        <v>0</v>
      </c>
      <c r="Q720" s="226">
        <v>0</v>
      </c>
      <c r="R720" s="226">
        <f>Q720*H720</f>
        <v>0</v>
      </c>
      <c r="S720" s="226">
        <v>0.067000000000000004</v>
      </c>
      <c r="T720" s="227">
        <f>S720*H720</f>
        <v>0.15409999999999999</v>
      </c>
      <c r="U720" s="38"/>
      <c r="V720" s="38"/>
      <c r="W720" s="38"/>
      <c r="X720" s="38"/>
      <c r="Y720" s="38"/>
      <c r="Z720" s="38"/>
      <c r="AA720" s="38"/>
      <c r="AB720" s="38"/>
      <c r="AC720" s="38"/>
      <c r="AD720" s="38"/>
      <c r="AE720" s="38"/>
      <c r="AR720" s="228" t="s">
        <v>150</v>
      </c>
      <c r="AT720" s="228" t="s">
        <v>145</v>
      </c>
      <c r="AU720" s="228" t="s">
        <v>151</v>
      </c>
      <c r="AY720" s="17" t="s">
        <v>142</v>
      </c>
      <c r="BE720" s="229">
        <f>IF(N720="základní",J720,0)</f>
        <v>0</v>
      </c>
      <c r="BF720" s="229">
        <f>IF(N720="snížená",J720,0)</f>
        <v>0</v>
      </c>
      <c r="BG720" s="229">
        <f>IF(N720="zákl. přenesená",J720,0)</f>
        <v>0</v>
      </c>
      <c r="BH720" s="229">
        <f>IF(N720="sníž. přenesená",J720,0)</f>
        <v>0</v>
      </c>
      <c r="BI720" s="229">
        <f>IF(N720="nulová",J720,0)</f>
        <v>0</v>
      </c>
      <c r="BJ720" s="17" t="s">
        <v>151</v>
      </c>
      <c r="BK720" s="229">
        <f>ROUND(I720*H720,2)</f>
        <v>0</v>
      </c>
      <c r="BL720" s="17" t="s">
        <v>150</v>
      </c>
      <c r="BM720" s="228" t="s">
        <v>1790</v>
      </c>
    </row>
    <row r="721" s="14" customFormat="1">
      <c r="A721" s="14"/>
      <c r="B721" s="241"/>
      <c r="C721" s="242"/>
      <c r="D721" s="232" t="s">
        <v>153</v>
      </c>
      <c r="E721" s="243" t="s">
        <v>1</v>
      </c>
      <c r="F721" s="244" t="s">
        <v>1791</v>
      </c>
      <c r="G721" s="242"/>
      <c r="H721" s="245">
        <v>2.2999999999999998</v>
      </c>
      <c r="I721" s="246"/>
      <c r="J721" s="242"/>
      <c r="K721" s="242"/>
      <c r="L721" s="247"/>
      <c r="M721" s="248"/>
      <c r="N721" s="249"/>
      <c r="O721" s="249"/>
      <c r="P721" s="249"/>
      <c r="Q721" s="249"/>
      <c r="R721" s="249"/>
      <c r="S721" s="249"/>
      <c r="T721" s="250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51" t="s">
        <v>153</v>
      </c>
      <c r="AU721" s="251" t="s">
        <v>151</v>
      </c>
      <c r="AV721" s="14" t="s">
        <v>151</v>
      </c>
      <c r="AW721" s="14" t="s">
        <v>31</v>
      </c>
      <c r="AX721" s="14" t="s">
        <v>83</v>
      </c>
      <c r="AY721" s="251" t="s">
        <v>142</v>
      </c>
    </row>
    <row r="722" s="2" customFormat="1" ht="16.5" customHeight="1">
      <c r="A722" s="38"/>
      <c r="B722" s="39"/>
      <c r="C722" s="218" t="s">
        <v>928</v>
      </c>
      <c r="D722" s="218" t="s">
        <v>145</v>
      </c>
      <c r="E722" s="219" t="s">
        <v>1792</v>
      </c>
      <c r="F722" s="220" t="s">
        <v>1793</v>
      </c>
      <c r="G722" s="221" t="s">
        <v>148</v>
      </c>
      <c r="H722" s="222">
        <v>4.8300000000000001</v>
      </c>
      <c r="I722" s="223"/>
      <c r="J722" s="222">
        <f>ROUND(I722*H722,2)</f>
        <v>0</v>
      </c>
      <c r="K722" s="220" t="s">
        <v>149</v>
      </c>
      <c r="L722" s="44"/>
      <c r="M722" s="224" t="s">
        <v>1</v>
      </c>
      <c r="N722" s="225" t="s">
        <v>41</v>
      </c>
      <c r="O722" s="91"/>
      <c r="P722" s="226">
        <f>O722*H722</f>
        <v>0</v>
      </c>
      <c r="Q722" s="226">
        <v>0</v>
      </c>
      <c r="R722" s="226">
        <f>Q722*H722</f>
        <v>0</v>
      </c>
      <c r="S722" s="226">
        <v>0.066000000000000003</v>
      </c>
      <c r="T722" s="227">
        <f>S722*H722</f>
        <v>0.31878000000000001</v>
      </c>
      <c r="U722" s="38"/>
      <c r="V722" s="38"/>
      <c r="W722" s="38"/>
      <c r="X722" s="38"/>
      <c r="Y722" s="38"/>
      <c r="Z722" s="38"/>
      <c r="AA722" s="38"/>
      <c r="AB722" s="38"/>
      <c r="AC722" s="38"/>
      <c r="AD722" s="38"/>
      <c r="AE722" s="38"/>
      <c r="AR722" s="228" t="s">
        <v>150</v>
      </c>
      <c r="AT722" s="228" t="s">
        <v>145</v>
      </c>
      <c r="AU722" s="228" t="s">
        <v>151</v>
      </c>
      <c r="AY722" s="17" t="s">
        <v>142</v>
      </c>
      <c r="BE722" s="229">
        <f>IF(N722="základní",J722,0)</f>
        <v>0</v>
      </c>
      <c r="BF722" s="229">
        <f>IF(N722="snížená",J722,0)</f>
        <v>0</v>
      </c>
      <c r="BG722" s="229">
        <f>IF(N722="zákl. přenesená",J722,0)</f>
        <v>0</v>
      </c>
      <c r="BH722" s="229">
        <f>IF(N722="sníž. přenesená",J722,0)</f>
        <v>0</v>
      </c>
      <c r="BI722" s="229">
        <f>IF(N722="nulová",J722,0)</f>
        <v>0</v>
      </c>
      <c r="BJ722" s="17" t="s">
        <v>151</v>
      </c>
      <c r="BK722" s="229">
        <f>ROUND(I722*H722,2)</f>
        <v>0</v>
      </c>
      <c r="BL722" s="17" t="s">
        <v>150</v>
      </c>
      <c r="BM722" s="228" t="s">
        <v>1794</v>
      </c>
    </row>
    <row r="723" s="14" customFormat="1">
      <c r="A723" s="14"/>
      <c r="B723" s="241"/>
      <c r="C723" s="242"/>
      <c r="D723" s="232" t="s">
        <v>153</v>
      </c>
      <c r="E723" s="243" t="s">
        <v>1</v>
      </c>
      <c r="F723" s="244" t="s">
        <v>1795</v>
      </c>
      <c r="G723" s="242"/>
      <c r="H723" s="245">
        <v>4.8300000000000001</v>
      </c>
      <c r="I723" s="246"/>
      <c r="J723" s="242"/>
      <c r="K723" s="242"/>
      <c r="L723" s="247"/>
      <c r="M723" s="248"/>
      <c r="N723" s="249"/>
      <c r="O723" s="249"/>
      <c r="P723" s="249"/>
      <c r="Q723" s="249"/>
      <c r="R723" s="249"/>
      <c r="S723" s="249"/>
      <c r="T723" s="250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51" t="s">
        <v>153</v>
      </c>
      <c r="AU723" s="251" t="s">
        <v>151</v>
      </c>
      <c r="AV723" s="14" t="s">
        <v>151</v>
      </c>
      <c r="AW723" s="14" t="s">
        <v>31</v>
      </c>
      <c r="AX723" s="14" t="s">
        <v>83</v>
      </c>
      <c r="AY723" s="251" t="s">
        <v>142</v>
      </c>
    </row>
    <row r="724" s="2" customFormat="1" ht="24.15" customHeight="1">
      <c r="A724" s="38"/>
      <c r="B724" s="39"/>
      <c r="C724" s="218" t="s">
        <v>932</v>
      </c>
      <c r="D724" s="218" t="s">
        <v>145</v>
      </c>
      <c r="E724" s="219" t="s">
        <v>1796</v>
      </c>
      <c r="F724" s="220" t="s">
        <v>1797</v>
      </c>
      <c r="G724" s="221" t="s">
        <v>303</v>
      </c>
      <c r="H724" s="222">
        <v>1</v>
      </c>
      <c r="I724" s="223"/>
      <c r="J724" s="222">
        <f>ROUND(I724*H724,2)</f>
        <v>0</v>
      </c>
      <c r="K724" s="220" t="s">
        <v>149</v>
      </c>
      <c r="L724" s="44"/>
      <c r="M724" s="224" t="s">
        <v>1</v>
      </c>
      <c r="N724" s="225" t="s">
        <v>41</v>
      </c>
      <c r="O724" s="91"/>
      <c r="P724" s="226">
        <f>O724*H724</f>
        <v>0</v>
      </c>
      <c r="Q724" s="226">
        <v>0</v>
      </c>
      <c r="R724" s="226">
        <f>Q724*H724</f>
        <v>0</v>
      </c>
      <c r="S724" s="226">
        <v>0.014</v>
      </c>
      <c r="T724" s="227">
        <f>S724*H724</f>
        <v>0.014</v>
      </c>
      <c r="U724" s="38"/>
      <c r="V724" s="38"/>
      <c r="W724" s="38"/>
      <c r="X724" s="38"/>
      <c r="Y724" s="38"/>
      <c r="Z724" s="38"/>
      <c r="AA724" s="38"/>
      <c r="AB724" s="38"/>
      <c r="AC724" s="38"/>
      <c r="AD724" s="38"/>
      <c r="AE724" s="38"/>
      <c r="AR724" s="228" t="s">
        <v>150</v>
      </c>
      <c r="AT724" s="228" t="s">
        <v>145</v>
      </c>
      <c r="AU724" s="228" t="s">
        <v>151</v>
      </c>
      <c r="AY724" s="17" t="s">
        <v>142</v>
      </c>
      <c r="BE724" s="229">
        <f>IF(N724="základní",J724,0)</f>
        <v>0</v>
      </c>
      <c r="BF724" s="229">
        <f>IF(N724="snížená",J724,0)</f>
        <v>0</v>
      </c>
      <c r="BG724" s="229">
        <f>IF(N724="zákl. přenesená",J724,0)</f>
        <v>0</v>
      </c>
      <c r="BH724" s="229">
        <f>IF(N724="sníž. přenesená",J724,0)</f>
        <v>0</v>
      </c>
      <c r="BI724" s="229">
        <f>IF(N724="nulová",J724,0)</f>
        <v>0</v>
      </c>
      <c r="BJ724" s="17" t="s">
        <v>151</v>
      </c>
      <c r="BK724" s="229">
        <f>ROUND(I724*H724,2)</f>
        <v>0</v>
      </c>
      <c r="BL724" s="17" t="s">
        <v>150</v>
      </c>
      <c r="BM724" s="228" t="s">
        <v>1798</v>
      </c>
    </row>
    <row r="725" s="13" customFormat="1">
      <c r="A725" s="13"/>
      <c r="B725" s="230"/>
      <c r="C725" s="231"/>
      <c r="D725" s="232" t="s">
        <v>153</v>
      </c>
      <c r="E725" s="233" t="s">
        <v>1</v>
      </c>
      <c r="F725" s="234" t="s">
        <v>1799</v>
      </c>
      <c r="G725" s="231"/>
      <c r="H725" s="233" t="s">
        <v>1</v>
      </c>
      <c r="I725" s="235"/>
      <c r="J725" s="231"/>
      <c r="K725" s="231"/>
      <c r="L725" s="236"/>
      <c r="M725" s="237"/>
      <c r="N725" s="238"/>
      <c r="O725" s="238"/>
      <c r="P725" s="238"/>
      <c r="Q725" s="238"/>
      <c r="R725" s="238"/>
      <c r="S725" s="238"/>
      <c r="T725" s="239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40" t="s">
        <v>153</v>
      </c>
      <c r="AU725" s="240" t="s">
        <v>151</v>
      </c>
      <c r="AV725" s="13" t="s">
        <v>83</v>
      </c>
      <c r="AW725" s="13" t="s">
        <v>31</v>
      </c>
      <c r="AX725" s="13" t="s">
        <v>75</v>
      </c>
      <c r="AY725" s="240" t="s">
        <v>142</v>
      </c>
    </row>
    <row r="726" s="13" customFormat="1">
      <c r="A726" s="13"/>
      <c r="B726" s="230"/>
      <c r="C726" s="231"/>
      <c r="D726" s="232" t="s">
        <v>153</v>
      </c>
      <c r="E726" s="233" t="s">
        <v>1</v>
      </c>
      <c r="F726" s="234" t="s">
        <v>1800</v>
      </c>
      <c r="G726" s="231"/>
      <c r="H726" s="233" t="s">
        <v>1</v>
      </c>
      <c r="I726" s="235"/>
      <c r="J726" s="231"/>
      <c r="K726" s="231"/>
      <c r="L726" s="236"/>
      <c r="M726" s="237"/>
      <c r="N726" s="238"/>
      <c r="O726" s="238"/>
      <c r="P726" s="238"/>
      <c r="Q726" s="238"/>
      <c r="R726" s="238"/>
      <c r="S726" s="238"/>
      <c r="T726" s="239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40" t="s">
        <v>153</v>
      </c>
      <c r="AU726" s="240" t="s">
        <v>151</v>
      </c>
      <c r="AV726" s="13" t="s">
        <v>83</v>
      </c>
      <c r="AW726" s="13" t="s">
        <v>31</v>
      </c>
      <c r="AX726" s="13" t="s">
        <v>75</v>
      </c>
      <c r="AY726" s="240" t="s">
        <v>142</v>
      </c>
    </row>
    <row r="727" s="14" customFormat="1">
      <c r="A727" s="14"/>
      <c r="B727" s="241"/>
      <c r="C727" s="242"/>
      <c r="D727" s="232" t="s">
        <v>153</v>
      </c>
      <c r="E727" s="243" t="s">
        <v>1</v>
      </c>
      <c r="F727" s="244" t="s">
        <v>83</v>
      </c>
      <c r="G727" s="242"/>
      <c r="H727" s="245">
        <v>1</v>
      </c>
      <c r="I727" s="246"/>
      <c r="J727" s="242"/>
      <c r="K727" s="242"/>
      <c r="L727" s="247"/>
      <c r="M727" s="248"/>
      <c r="N727" s="249"/>
      <c r="O727" s="249"/>
      <c r="P727" s="249"/>
      <c r="Q727" s="249"/>
      <c r="R727" s="249"/>
      <c r="S727" s="249"/>
      <c r="T727" s="250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1" t="s">
        <v>153</v>
      </c>
      <c r="AU727" s="251" t="s">
        <v>151</v>
      </c>
      <c r="AV727" s="14" t="s">
        <v>151</v>
      </c>
      <c r="AW727" s="14" t="s">
        <v>31</v>
      </c>
      <c r="AX727" s="14" t="s">
        <v>83</v>
      </c>
      <c r="AY727" s="251" t="s">
        <v>142</v>
      </c>
    </row>
    <row r="728" s="12" customFormat="1" ht="22.8" customHeight="1">
      <c r="A728" s="12"/>
      <c r="B728" s="202"/>
      <c r="C728" s="203"/>
      <c r="D728" s="204" t="s">
        <v>74</v>
      </c>
      <c r="E728" s="216" t="s">
        <v>345</v>
      </c>
      <c r="F728" s="216" t="s">
        <v>346</v>
      </c>
      <c r="G728" s="203"/>
      <c r="H728" s="203"/>
      <c r="I728" s="206"/>
      <c r="J728" s="217">
        <f>BK728</f>
        <v>0</v>
      </c>
      <c r="K728" s="203"/>
      <c r="L728" s="208"/>
      <c r="M728" s="209"/>
      <c r="N728" s="210"/>
      <c r="O728" s="210"/>
      <c r="P728" s="211">
        <f>SUM(P729:P775)</f>
        <v>0</v>
      </c>
      <c r="Q728" s="210"/>
      <c r="R728" s="211">
        <f>SUM(R729:R775)</f>
        <v>0</v>
      </c>
      <c r="S728" s="210"/>
      <c r="T728" s="212">
        <f>SUM(T729:T775)</f>
        <v>18.508200000000002</v>
      </c>
      <c r="U728" s="12"/>
      <c r="V728" s="12"/>
      <c r="W728" s="12"/>
      <c r="X728" s="12"/>
      <c r="Y728" s="12"/>
      <c r="Z728" s="12"/>
      <c r="AA728" s="12"/>
      <c r="AB728" s="12"/>
      <c r="AC728" s="12"/>
      <c r="AD728" s="12"/>
      <c r="AE728" s="12"/>
      <c r="AR728" s="213" t="s">
        <v>83</v>
      </c>
      <c r="AT728" s="214" t="s">
        <v>74</v>
      </c>
      <c r="AU728" s="214" t="s">
        <v>83</v>
      </c>
      <c r="AY728" s="213" t="s">
        <v>142</v>
      </c>
      <c r="BK728" s="215">
        <f>SUM(BK729:BK775)</f>
        <v>0</v>
      </c>
    </row>
    <row r="729" s="2" customFormat="1" ht="24.15" customHeight="1">
      <c r="A729" s="38"/>
      <c r="B729" s="39"/>
      <c r="C729" s="218" t="s">
        <v>937</v>
      </c>
      <c r="D729" s="218" t="s">
        <v>145</v>
      </c>
      <c r="E729" s="219" t="s">
        <v>1801</v>
      </c>
      <c r="F729" s="220" t="s">
        <v>1802</v>
      </c>
      <c r="G729" s="221" t="s">
        <v>169</v>
      </c>
      <c r="H729" s="222">
        <v>1.05</v>
      </c>
      <c r="I729" s="223"/>
      <c r="J729" s="222">
        <f>ROUND(I729*H729,2)</f>
        <v>0</v>
      </c>
      <c r="K729" s="220" t="s">
        <v>149</v>
      </c>
      <c r="L729" s="44"/>
      <c r="M729" s="224" t="s">
        <v>1</v>
      </c>
      <c r="N729" s="225" t="s">
        <v>41</v>
      </c>
      <c r="O729" s="91"/>
      <c r="P729" s="226">
        <f>O729*H729</f>
        <v>0</v>
      </c>
      <c r="Q729" s="226">
        <v>0</v>
      </c>
      <c r="R729" s="226">
        <f>Q729*H729</f>
        <v>0</v>
      </c>
      <c r="S729" s="226">
        <v>1.8</v>
      </c>
      <c r="T729" s="227">
        <f>S729*H729</f>
        <v>1.8900000000000001</v>
      </c>
      <c r="U729" s="38"/>
      <c r="V729" s="38"/>
      <c r="W729" s="38"/>
      <c r="X729" s="38"/>
      <c r="Y729" s="38"/>
      <c r="Z729" s="38"/>
      <c r="AA729" s="38"/>
      <c r="AB729" s="38"/>
      <c r="AC729" s="38"/>
      <c r="AD729" s="38"/>
      <c r="AE729" s="38"/>
      <c r="AR729" s="228" t="s">
        <v>150</v>
      </c>
      <c r="AT729" s="228" t="s">
        <v>145</v>
      </c>
      <c r="AU729" s="228" t="s">
        <v>151</v>
      </c>
      <c r="AY729" s="17" t="s">
        <v>142</v>
      </c>
      <c r="BE729" s="229">
        <f>IF(N729="základní",J729,0)</f>
        <v>0</v>
      </c>
      <c r="BF729" s="229">
        <f>IF(N729="snížená",J729,0)</f>
        <v>0</v>
      </c>
      <c r="BG729" s="229">
        <f>IF(N729="zákl. přenesená",J729,0)</f>
        <v>0</v>
      </c>
      <c r="BH729" s="229">
        <f>IF(N729="sníž. přenesená",J729,0)</f>
        <v>0</v>
      </c>
      <c r="BI729" s="229">
        <f>IF(N729="nulová",J729,0)</f>
        <v>0</v>
      </c>
      <c r="BJ729" s="17" t="s">
        <v>151</v>
      </c>
      <c r="BK729" s="229">
        <f>ROUND(I729*H729,2)</f>
        <v>0</v>
      </c>
      <c r="BL729" s="17" t="s">
        <v>150</v>
      </c>
      <c r="BM729" s="228" t="s">
        <v>1803</v>
      </c>
    </row>
    <row r="730" s="14" customFormat="1">
      <c r="A730" s="14"/>
      <c r="B730" s="241"/>
      <c r="C730" s="242"/>
      <c r="D730" s="232" t="s">
        <v>153</v>
      </c>
      <c r="E730" s="243" t="s">
        <v>1</v>
      </c>
      <c r="F730" s="244" t="s">
        <v>1804</v>
      </c>
      <c r="G730" s="242"/>
      <c r="H730" s="245">
        <v>1.05</v>
      </c>
      <c r="I730" s="246"/>
      <c r="J730" s="242"/>
      <c r="K730" s="242"/>
      <c r="L730" s="247"/>
      <c r="M730" s="248"/>
      <c r="N730" s="249"/>
      <c r="O730" s="249"/>
      <c r="P730" s="249"/>
      <c r="Q730" s="249"/>
      <c r="R730" s="249"/>
      <c r="S730" s="249"/>
      <c r="T730" s="250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51" t="s">
        <v>153</v>
      </c>
      <c r="AU730" s="251" t="s">
        <v>151</v>
      </c>
      <c r="AV730" s="14" t="s">
        <v>151</v>
      </c>
      <c r="AW730" s="14" t="s">
        <v>31</v>
      </c>
      <c r="AX730" s="14" t="s">
        <v>83</v>
      </c>
      <c r="AY730" s="251" t="s">
        <v>142</v>
      </c>
    </row>
    <row r="731" s="2" customFormat="1" ht="24.15" customHeight="1">
      <c r="A731" s="38"/>
      <c r="B731" s="39"/>
      <c r="C731" s="218" t="s">
        <v>942</v>
      </c>
      <c r="D731" s="218" t="s">
        <v>145</v>
      </c>
      <c r="E731" s="219" t="s">
        <v>1805</v>
      </c>
      <c r="F731" s="220" t="s">
        <v>1806</v>
      </c>
      <c r="G731" s="221" t="s">
        <v>189</v>
      </c>
      <c r="H731" s="222">
        <v>12.6</v>
      </c>
      <c r="I731" s="223"/>
      <c r="J731" s="222">
        <f>ROUND(I731*H731,2)</f>
        <v>0</v>
      </c>
      <c r="K731" s="220" t="s">
        <v>149</v>
      </c>
      <c r="L731" s="44"/>
      <c r="M731" s="224" t="s">
        <v>1</v>
      </c>
      <c r="N731" s="225" t="s">
        <v>41</v>
      </c>
      <c r="O731" s="91"/>
      <c r="P731" s="226">
        <f>O731*H731</f>
        <v>0</v>
      </c>
      <c r="Q731" s="226">
        <v>0</v>
      </c>
      <c r="R731" s="226">
        <f>Q731*H731</f>
        <v>0</v>
      </c>
      <c r="S731" s="226">
        <v>0.042000000000000003</v>
      </c>
      <c r="T731" s="227">
        <f>S731*H731</f>
        <v>0.5292</v>
      </c>
      <c r="U731" s="38"/>
      <c r="V731" s="38"/>
      <c r="W731" s="38"/>
      <c r="X731" s="38"/>
      <c r="Y731" s="38"/>
      <c r="Z731" s="38"/>
      <c r="AA731" s="38"/>
      <c r="AB731" s="38"/>
      <c r="AC731" s="38"/>
      <c r="AD731" s="38"/>
      <c r="AE731" s="38"/>
      <c r="AR731" s="228" t="s">
        <v>150</v>
      </c>
      <c r="AT731" s="228" t="s">
        <v>145</v>
      </c>
      <c r="AU731" s="228" t="s">
        <v>151</v>
      </c>
      <c r="AY731" s="17" t="s">
        <v>142</v>
      </c>
      <c r="BE731" s="229">
        <f>IF(N731="základní",J731,0)</f>
        <v>0</v>
      </c>
      <c r="BF731" s="229">
        <f>IF(N731="snížená",J731,0)</f>
        <v>0</v>
      </c>
      <c r="BG731" s="229">
        <f>IF(N731="zákl. přenesená",J731,0)</f>
        <v>0</v>
      </c>
      <c r="BH731" s="229">
        <f>IF(N731="sníž. přenesená",J731,0)</f>
        <v>0</v>
      </c>
      <c r="BI731" s="229">
        <f>IF(N731="nulová",J731,0)</f>
        <v>0</v>
      </c>
      <c r="BJ731" s="17" t="s">
        <v>151</v>
      </c>
      <c r="BK731" s="229">
        <f>ROUND(I731*H731,2)</f>
        <v>0</v>
      </c>
      <c r="BL731" s="17" t="s">
        <v>150</v>
      </c>
      <c r="BM731" s="228" t="s">
        <v>1807</v>
      </c>
    </row>
    <row r="732" s="13" customFormat="1">
      <c r="A732" s="13"/>
      <c r="B732" s="230"/>
      <c r="C732" s="231"/>
      <c r="D732" s="232" t="s">
        <v>153</v>
      </c>
      <c r="E732" s="233" t="s">
        <v>1</v>
      </c>
      <c r="F732" s="234" t="s">
        <v>1808</v>
      </c>
      <c r="G732" s="231"/>
      <c r="H732" s="233" t="s">
        <v>1</v>
      </c>
      <c r="I732" s="235"/>
      <c r="J732" s="231"/>
      <c r="K732" s="231"/>
      <c r="L732" s="236"/>
      <c r="M732" s="237"/>
      <c r="N732" s="238"/>
      <c r="O732" s="238"/>
      <c r="P732" s="238"/>
      <c r="Q732" s="238"/>
      <c r="R732" s="238"/>
      <c r="S732" s="238"/>
      <c r="T732" s="239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40" t="s">
        <v>153</v>
      </c>
      <c r="AU732" s="240" t="s">
        <v>151</v>
      </c>
      <c r="AV732" s="13" t="s">
        <v>83</v>
      </c>
      <c r="AW732" s="13" t="s">
        <v>31</v>
      </c>
      <c r="AX732" s="13" t="s">
        <v>75</v>
      </c>
      <c r="AY732" s="240" t="s">
        <v>142</v>
      </c>
    </row>
    <row r="733" s="14" customFormat="1">
      <c r="A733" s="14"/>
      <c r="B733" s="241"/>
      <c r="C733" s="242"/>
      <c r="D733" s="232" t="s">
        <v>153</v>
      </c>
      <c r="E733" s="243" t="s">
        <v>1</v>
      </c>
      <c r="F733" s="244" t="s">
        <v>1809</v>
      </c>
      <c r="G733" s="242"/>
      <c r="H733" s="245">
        <v>12.6</v>
      </c>
      <c r="I733" s="246"/>
      <c r="J733" s="242"/>
      <c r="K733" s="242"/>
      <c r="L733" s="247"/>
      <c r="M733" s="248"/>
      <c r="N733" s="249"/>
      <c r="O733" s="249"/>
      <c r="P733" s="249"/>
      <c r="Q733" s="249"/>
      <c r="R733" s="249"/>
      <c r="S733" s="249"/>
      <c r="T733" s="250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51" t="s">
        <v>153</v>
      </c>
      <c r="AU733" s="251" t="s">
        <v>151</v>
      </c>
      <c r="AV733" s="14" t="s">
        <v>151</v>
      </c>
      <c r="AW733" s="14" t="s">
        <v>31</v>
      </c>
      <c r="AX733" s="14" t="s">
        <v>83</v>
      </c>
      <c r="AY733" s="251" t="s">
        <v>142</v>
      </c>
    </row>
    <row r="734" s="2" customFormat="1" ht="24.15" customHeight="1">
      <c r="A734" s="38"/>
      <c r="B734" s="39"/>
      <c r="C734" s="218" t="s">
        <v>948</v>
      </c>
      <c r="D734" s="218" t="s">
        <v>145</v>
      </c>
      <c r="E734" s="219" t="s">
        <v>1810</v>
      </c>
      <c r="F734" s="220" t="s">
        <v>1811</v>
      </c>
      <c r="G734" s="221" t="s">
        <v>303</v>
      </c>
      <c r="H734" s="222">
        <v>1</v>
      </c>
      <c r="I734" s="223"/>
      <c r="J734" s="222">
        <f>ROUND(I734*H734,2)</f>
        <v>0</v>
      </c>
      <c r="K734" s="220" t="s">
        <v>149</v>
      </c>
      <c r="L734" s="44"/>
      <c r="M734" s="224" t="s">
        <v>1</v>
      </c>
      <c r="N734" s="225" t="s">
        <v>41</v>
      </c>
      <c r="O734" s="91"/>
      <c r="P734" s="226">
        <f>O734*H734</f>
        <v>0</v>
      </c>
      <c r="Q734" s="226">
        <v>0</v>
      </c>
      <c r="R734" s="226">
        <f>Q734*H734</f>
        <v>0</v>
      </c>
      <c r="S734" s="226">
        <v>0.019</v>
      </c>
      <c r="T734" s="227">
        <f>S734*H734</f>
        <v>0.019</v>
      </c>
      <c r="U734" s="38"/>
      <c r="V734" s="38"/>
      <c r="W734" s="38"/>
      <c r="X734" s="38"/>
      <c r="Y734" s="38"/>
      <c r="Z734" s="38"/>
      <c r="AA734" s="38"/>
      <c r="AB734" s="38"/>
      <c r="AC734" s="38"/>
      <c r="AD734" s="38"/>
      <c r="AE734" s="38"/>
      <c r="AR734" s="228" t="s">
        <v>150</v>
      </c>
      <c r="AT734" s="228" t="s">
        <v>145</v>
      </c>
      <c r="AU734" s="228" t="s">
        <v>151</v>
      </c>
      <c r="AY734" s="17" t="s">
        <v>142</v>
      </c>
      <c r="BE734" s="229">
        <f>IF(N734="základní",J734,0)</f>
        <v>0</v>
      </c>
      <c r="BF734" s="229">
        <f>IF(N734="snížená",J734,0)</f>
        <v>0</v>
      </c>
      <c r="BG734" s="229">
        <f>IF(N734="zákl. přenesená",J734,0)</f>
        <v>0</v>
      </c>
      <c r="BH734" s="229">
        <f>IF(N734="sníž. přenesená",J734,0)</f>
        <v>0</v>
      </c>
      <c r="BI734" s="229">
        <f>IF(N734="nulová",J734,0)</f>
        <v>0</v>
      </c>
      <c r="BJ734" s="17" t="s">
        <v>151</v>
      </c>
      <c r="BK734" s="229">
        <f>ROUND(I734*H734,2)</f>
        <v>0</v>
      </c>
      <c r="BL734" s="17" t="s">
        <v>150</v>
      </c>
      <c r="BM734" s="228" t="s">
        <v>1812</v>
      </c>
    </row>
    <row r="735" s="13" customFormat="1">
      <c r="A735" s="13"/>
      <c r="B735" s="230"/>
      <c r="C735" s="231"/>
      <c r="D735" s="232" t="s">
        <v>153</v>
      </c>
      <c r="E735" s="233" t="s">
        <v>1</v>
      </c>
      <c r="F735" s="234" t="s">
        <v>1813</v>
      </c>
      <c r="G735" s="231"/>
      <c r="H735" s="233" t="s">
        <v>1</v>
      </c>
      <c r="I735" s="235"/>
      <c r="J735" s="231"/>
      <c r="K735" s="231"/>
      <c r="L735" s="236"/>
      <c r="M735" s="237"/>
      <c r="N735" s="238"/>
      <c r="O735" s="238"/>
      <c r="P735" s="238"/>
      <c r="Q735" s="238"/>
      <c r="R735" s="238"/>
      <c r="S735" s="238"/>
      <c r="T735" s="239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40" t="s">
        <v>153</v>
      </c>
      <c r="AU735" s="240" t="s">
        <v>151</v>
      </c>
      <c r="AV735" s="13" t="s">
        <v>83</v>
      </c>
      <c r="AW735" s="13" t="s">
        <v>31</v>
      </c>
      <c r="AX735" s="13" t="s">
        <v>75</v>
      </c>
      <c r="AY735" s="240" t="s">
        <v>142</v>
      </c>
    </row>
    <row r="736" s="13" customFormat="1">
      <c r="A736" s="13"/>
      <c r="B736" s="230"/>
      <c r="C736" s="231"/>
      <c r="D736" s="232" t="s">
        <v>153</v>
      </c>
      <c r="E736" s="233" t="s">
        <v>1</v>
      </c>
      <c r="F736" s="234" t="s">
        <v>1814</v>
      </c>
      <c r="G736" s="231"/>
      <c r="H736" s="233" t="s">
        <v>1</v>
      </c>
      <c r="I736" s="235"/>
      <c r="J736" s="231"/>
      <c r="K736" s="231"/>
      <c r="L736" s="236"/>
      <c r="M736" s="237"/>
      <c r="N736" s="238"/>
      <c r="O736" s="238"/>
      <c r="P736" s="238"/>
      <c r="Q736" s="238"/>
      <c r="R736" s="238"/>
      <c r="S736" s="238"/>
      <c r="T736" s="239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0" t="s">
        <v>153</v>
      </c>
      <c r="AU736" s="240" t="s">
        <v>151</v>
      </c>
      <c r="AV736" s="13" t="s">
        <v>83</v>
      </c>
      <c r="AW736" s="13" t="s">
        <v>31</v>
      </c>
      <c r="AX736" s="13" t="s">
        <v>75</v>
      </c>
      <c r="AY736" s="240" t="s">
        <v>142</v>
      </c>
    </row>
    <row r="737" s="14" customFormat="1">
      <c r="A737" s="14"/>
      <c r="B737" s="241"/>
      <c r="C737" s="242"/>
      <c r="D737" s="232" t="s">
        <v>153</v>
      </c>
      <c r="E737" s="243" t="s">
        <v>1</v>
      </c>
      <c r="F737" s="244" t="s">
        <v>83</v>
      </c>
      <c r="G737" s="242"/>
      <c r="H737" s="245">
        <v>1</v>
      </c>
      <c r="I737" s="246"/>
      <c r="J737" s="242"/>
      <c r="K737" s="242"/>
      <c r="L737" s="247"/>
      <c r="M737" s="248"/>
      <c r="N737" s="249"/>
      <c r="O737" s="249"/>
      <c r="P737" s="249"/>
      <c r="Q737" s="249"/>
      <c r="R737" s="249"/>
      <c r="S737" s="249"/>
      <c r="T737" s="250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1" t="s">
        <v>153</v>
      </c>
      <c r="AU737" s="251" t="s">
        <v>151</v>
      </c>
      <c r="AV737" s="14" t="s">
        <v>151</v>
      </c>
      <c r="AW737" s="14" t="s">
        <v>31</v>
      </c>
      <c r="AX737" s="14" t="s">
        <v>83</v>
      </c>
      <c r="AY737" s="251" t="s">
        <v>142</v>
      </c>
    </row>
    <row r="738" s="2" customFormat="1" ht="16.5" customHeight="1">
      <c r="A738" s="38"/>
      <c r="B738" s="39"/>
      <c r="C738" s="218" t="s">
        <v>954</v>
      </c>
      <c r="D738" s="218" t="s">
        <v>145</v>
      </c>
      <c r="E738" s="219" t="s">
        <v>1815</v>
      </c>
      <c r="F738" s="220" t="s">
        <v>1816</v>
      </c>
      <c r="G738" s="221" t="s">
        <v>189</v>
      </c>
      <c r="H738" s="222">
        <v>14</v>
      </c>
      <c r="I738" s="223"/>
      <c r="J738" s="222">
        <f>ROUND(I738*H738,2)</f>
        <v>0</v>
      </c>
      <c r="K738" s="220" t="s">
        <v>149</v>
      </c>
      <c r="L738" s="44"/>
      <c r="M738" s="224" t="s">
        <v>1</v>
      </c>
      <c r="N738" s="225" t="s">
        <v>41</v>
      </c>
      <c r="O738" s="91"/>
      <c r="P738" s="226">
        <f>O738*H738</f>
        <v>0</v>
      </c>
      <c r="Q738" s="226">
        <v>0</v>
      </c>
      <c r="R738" s="226">
        <f>Q738*H738</f>
        <v>0</v>
      </c>
      <c r="S738" s="226">
        <v>0.036999999999999998</v>
      </c>
      <c r="T738" s="227">
        <f>S738*H738</f>
        <v>0.51800000000000002</v>
      </c>
      <c r="U738" s="38"/>
      <c r="V738" s="38"/>
      <c r="W738" s="38"/>
      <c r="X738" s="38"/>
      <c r="Y738" s="38"/>
      <c r="Z738" s="38"/>
      <c r="AA738" s="38"/>
      <c r="AB738" s="38"/>
      <c r="AC738" s="38"/>
      <c r="AD738" s="38"/>
      <c r="AE738" s="38"/>
      <c r="AR738" s="228" t="s">
        <v>150</v>
      </c>
      <c r="AT738" s="228" t="s">
        <v>145</v>
      </c>
      <c r="AU738" s="228" t="s">
        <v>151</v>
      </c>
      <c r="AY738" s="17" t="s">
        <v>142</v>
      </c>
      <c r="BE738" s="229">
        <f>IF(N738="základní",J738,0)</f>
        <v>0</v>
      </c>
      <c r="BF738" s="229">
        <f>IF(N738="snížená",J738,0)</f>
        <v>0</v>
      </c>
      <c r="BG738" s="229">
        <f>IF(N738="zákl. přenesená",J738,0)</f>
        <v>0</v>
      </c>
      <c r="BH738" s="229">
        <f>IF(N738="sníž. přenesená",J738,0)</f>
        <v>0</v>
      </c>
      <c r="BI738" s="229">
        <f>IF(N738="nulová",J738,0)</f>
        <v>0</v>
      </c>
      <c r="BJ738" s="17" t="s">
        <v>151</v>
      </c>
      <c r="BK738" s="229">
        <f>ROUND(I738*H738,2)</f>
        <v>0</v>
      </c>
      <c r="BL738" s="17" t="s">
        <v>150</v>
      </c>
      <c r="BM738" s="228" t="s">
        <v>1817</v>
      </c>
    </row>
    <row r="739" s="13" customFormat="1">
      <c r="A739" s="13"/>
      <c r="B739" s="230"/>
      <c r="C739" s="231"/>
      <c r="D739" s="232" t="s">
        <v>153</v>
      </c>
      <c r="E739" s="233" t="s">
        <v>1</v>
      </c>
      <c r="F739" s="234" t="s">
        <v>1818</v>
      </c>
      <c r="G739" s="231"/>
      <c r="H739" s="233" t="s">
        <v>1</v>
      </c>
      <c r="I739" s="235"/>
      <c r="J739" s="231"/>
      <c r="K739" s="231"/>
      <c r="L739" s="236"/>
      <c r="M739" s="237"/>
      <c r="N739" s="238"/>
      <c r="O739" s="238"/>
      <c r="P739" s="238"/>
      <c r="Q739" s="238"/>
      <c r="R739" s="238"/>
      <c r="S739" s="238"/>
      <c r="T739" s="239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40" t="s">
        <v>153</v>
      </c>
      <c r="AU739" s="240" t="s">
        <v>151</v>
      </c>
      <c r="AV739" s="13" t="s">
        <v>83</v>
      </c>
      <c r="AW739" s="13" t="s">
        <v>31</v>
      </c>
      <c r="AX739" s="13" t="s">
        <v>75</v>
      </c>
      <c r="AY739" s="240" t="s">
        <v>142</v>
      </c>
    </row>
    <row r="740" s="14" customFormat="1">
      <c r="A740" s="14"/>
      <c r="B740" s="241"/>
      <c r="C740" s="242"/>
      <c r="D740" s="232" t="s">
        <v>153</v>
      </c>
      <c r="E740" s="243" t="s">
        <v>1</v>
      </c>
      <c r="F740" s="244" t="s">
        <v>1819</v>
      </c>
      <c r="G740" s="242"/>
      <c r="H740" s="245">
        <v>14</v>
      </c>
      <c r="I740" s="246"/>
      <c r="J740" s="242"/>
      <c r="K740" s="242"/>
      <c r="L740" s="247"/>
      <c r="M740" s="248"/>
      <c r="N740" s="249"/>
      <c r="O740" s="249"/>
      <c r="P740" s="249"/>
      <c r="Q740" s="249"/>
      <c r="R740" s="249"/>
      <c r="S740" s="249"/>
      <c r="T740" s="250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51" t="s">
        <v>153</v>
      </c>
      <c r="AU740" s="251" t="s">
        <v>151</v>
      </c>
      <c r="AV740" s="14" t="s">
        <v>151</v>
      </c>
      <c r="AW740" s="14" t="s">
        <v>31</v>
      </c>
      <c r="AX740" s="14" t="s">
        <v>83</v>
      </c>
      <c r="AY740" s="251" t="s">
        <v>142</v>
      </c>
    </row>
    <row r="741" s="2" customFormat="1" ht="37.8" customHeight="1">
      <c r="A741" s="38"/>
      <c r="B741" s="39"/>
      <c r="C741" s="218" t="s">
        <v>960</v>
      </c>
      <c r="D741" s="218" t="s">
        <v>145</v>
      </c>
      <c r="E741" s="219" t="s">
        <v>355</v>
      </c>
      <c r="F741" s="220" t="s">
        <v>356</v>
      </c>
      <c r="G741" s="221" t="s">
        <v>148</v>
      </c>
      <c r="H741" s="222">
        <v>972</v>
      </c>
      <c r="I741" s="223"/>
      <c r="J741" s="222">
        <f>ROUND(I741*H741,2)</f>
        <v>0</v>
      </c>
      <c r="K741" s="220" t="s">
        <v>149</v>
      </c>
      <c r="L741" s="44"/>
      <c r="M741" s="224" t="s">
        <v>1</v>
      </c>
      <c r="N741" s="225" t="s">
        <v>41</v>
      </c>
      <c r="O741" s="91"/>
      <c r="P741" s="226">
        <f>O741*H741</f>
        <v>0</v>
      </c>
      <c r="Q741" s="226">
        <v>0</v>
      </c>
      <c r="R741" s="226">
        <f>Q741*H741</f>
        <v>0</v>
      </c>
      <c r="S741" s="226">
        <v>0.016</v>
      </c>
      <c r="T741" s="227">
        <f>S741*H741</f>
        <v>15.552</v>
      </c>
      <c r="U741" s="38"/>
      <c r="V741" s="38"/>
      <c r="W741" s="38"/>
      <c r="X741" s="38"/>
      <c r="Y741" s="38"/>
      <c r="Z741" s="38"/>
      <c r="AA741" s="38"/>
      <c r="AB741" s="38"/>
      <c r="AC741" s="38"/>
      <c r="AD741" s="38"/>
      <c r="AE741" s="38"/>
      <c r="AR741" s="228" t="s">
        <v>150</v>
      </c>
      <c r="AT741" s="228" t="s">
        <v>145</v>
      </c>
      <c r="AU741" s="228" t="s">
        <v>151</v>
      </c>
      <c r="AY741" s="17" t="s">
        <v>142</v>
      </c>
      <c r="BE741" s="229">
        <f>IF(N741="základní",J741,0)</f>
        <v>0</v>
      </c>
      <c r="BF741" s="229">
        <f>IF(N741="snížená",J741,0)</f>
        <v>0</v>
      </c>
      <c r="BG741" s="229">
        <f>IF(N741="zákl. přenesená",J741,0)</f>
        <v>0</v>
      </c>
      <c r="BH741" s="229">
        <f>IF(N741="sníž. přenesená",J741,0)</f>
        <v>0</v>
      </c>
      <c r="BI741" s="229">
        <f>IF(N741="nulová",J741,0)</f>
        <v>0</v>
      </c>
      <c r="BJ741" s="17" t="s">
        <v>151</v>
      </c>
      <c r="BK741" s="229">
        <f>ROUND(I741*H741,2)</f>
        <v>0</v>
      </c>
      <c r="BL741" s="17" t="s">
        <v>150</v>
      </c>
      <c r="BM741" s="228" t="s">
        <v>1820</v>
      </c>
    </row>
    <row r="742" s="13" customFormat="1">
      <c r="A742" s="13"/>
      <c r="B742" s="230"/>
      <c r="C742" s="231"/>
      <c r="D742" s="232" t="s">
        <v>153</v>
      </c>
      <c r="E742" s="233" t="s">
        <v>1</v>
      </c>
      <c r="F742" s="234" t="s">
        <v>1373</v>
      </c>
      <c r="G742" s="231"/>
      <c r="H742" s="233" t="s">
        <v>1</v>
      </c>
      <c r="I742" s="235"/>
      <c r="J742" s="231"/>
      <c r="K742" s="231"/>
      <c r="L742" s="236"/>
      <c r="M742" s="237"/>
      <c r="N742" s="238"/>
      <c r="O742" s="238"/>
      <c r="P742" s="238"/>
      <c r="Q742" s="238"/>
      <c r="R742" s="238"/>
      <c r="S742" s="238"/>
      <c r="T742" s="239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40" t="s">
        <v>153</v>
      </c>
      <c r="AU742" s="240" t="s">
        <v>151</v>
      </c>
      <c r="AV742" s="13" t="s">
        <v>83</v>
      </c>
      <c r="AW742" s="13" t="s">
        <v>31</v>
      </c>
      <c r="AX742" s="13" t="s">
        <v>75</v>
      </c>
      <c r="AY742" s="240" t="s">
        <v>142</v>
      </c>
    </row>
    <row r="743" s="13" customFormat="1">
      <c r="A743" s="13"/>
      <c r="B743" s="230"/>
      <c r="C743" s="231"/>
      <c r="D743" s="232" t="s">
        <v>153</v>
      </c>
      <c r="E743" s="233" t="s">
        <v>1</v>
      </c>
      <c r="F743" s="234" t="s">
        <v>1440</v>
      </c>
      <c r="G743" s="231"/>
      <c r="H743" s="233" t="s">
        <v>1</v>
      </c>
      <c r="I743" s="235"/>
      <c r="J743" s="231"/>
      <c r="K743" s="231"/>
      <c r="L743" s="236"/>
      <c r="M743" s="237"/>
      <c r="N743" s="238"/>
      <c r="O743" s="238"/>
      <c r="P743" s="238"/>
      <c r="Q743" s="238"/>
      <c r="R743" s="238"/>
      <c r="S743" s="238"/>
      <c r="T743" s="239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40" t="s">
        <v>153</v>
      </c>
      <c r="AU743" s="240" t="s">
        <v>151</v>
      </c>
      <c r="AV743" s="13" t="s">
        <v>83</v>
      </c>
      <c r="AW743" s="13" t="s">
        <v>31</v>
      </c>
      <c r="AX743" s="13" t="s">
        <v>75</v>
      </c>
      <c r="AY743" s="240" t="s">
        <v>142</v>
      </c>
    </row>
    <row r="744" s="14" customFormat="1">
      <c r="A744" s="14"/>
      <c r="B744" s="241"/>
      <c r="C744" s="242"/>
      <c r="D744" s="232" t="s">
        <v>153</v>
      </c>
      <c r="E744" s="243" t="s">
        <v>1</v>
      </c>
      <c r="F744" s="244" t="s">
        <v>1441</v>
      </c>
      <c r="G744" s="242"/>
      <c r="H744" s="245">
        <v>643</v>
      </c>
      <c r="I744" s="246"/>
      <c r="J744" s="242"/>
      <c r="K744" s="242"/>
      <c r="L744" s="247"/>
      <c r="M744" s="248"/>
      <c r="N744" s="249"/>
      <c r="O744" s="249"/>
      <c r="P744" s="249"/>
      <c r="Q744" s="249"/>
      <c r="R744" s="249"/>
      <c r="S744" s="249"/>
      <c r="T744" s="250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51" t="s">
        <v>153</v>
      </c>
      <c r="AU744" s="251" t="s">
        <v>151</v>
      </c>
      <c r="AV744" s="14" t="s">
        <v>151</v>
      </c>
      <c r="AW744" s="14" t="s">
        <v>31</v>
      </c>
      <c r="AX744" s="14" t="s">
        <v>75</v>
      </c>
      <c r="AY744" s="251" t="s">
        <v>142</v>
      </c>
    </row>
    <row r="745" s="13" customFormat="1">
      <c r="A745" s="13"/>
      <c r="B745" s="230"/>
      <c r="C745" s="231"/>
      <c r="D745" s="232" t="s">
        <v>153</v>
      </c>
      <c r="E745" s="233" t="s">
        <v>1</v>
      </c>
      <c r="F745" s="234" t="s">
        <v>1442</v>
      </c>
      <c r="G745" s="231"/>
      <c r="H745" s="233" t="s">
        <v>1</v>
      </c>
      <c r="I745" s="235"/>
      <c r="J745" s="231"/>
      <c r="K745" s="231"/>
      <c r="L745" s="236"/>
      <c r="M745" s="237"/>
      <c r="N745" s="238"/>
      <c r="O745" s="238"/>
      <c r="P745" s="238"/>
      <c r="Q745" s="238"/>
      <c r="R745" s="238"/>
      <c r="S745" s="238"/>
      <c r="T745" s="239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40" t="s">
        <v>153</v>
      </c>
      <c r="AU745" s="240" t="s">
        <v>151</v>
      </c>
      <c r="AV745" s="13" t="s">
        <v>83</v>
      </c>
      <c r="AW745" s="13" t="s">
        <v>31</v>
      </c>
      <c r="AX745" s="13" t="s">
        <v>75</v>
      </c>
      <c r="AY745" s="240" t="s">
        <v>142</v>
      </c>
    </row>
    <row r="746" s="14" customFormat="1">
      <c r="A746" s="14"/>
      <c r="B746" s="241"/>
      <c r="C746" s="242"/>
      <c r="D746" s="232" t="s">
        <v>153</v>
      </c>
      <c r="E746" s="243" t="s">
        <v>1</v>
      </c>
      <c r="F746" s="244" t="s">
        <v>1443</v>
      </c>
      <c r="G746" s="242"/>
      <c r="H746" s="245">
        <v>76</v>
      </c>
      <c r="I746" s="246"/>
      <c r="J746" s="242"/>
      <c r="K746" s="242"/>
      <c r="L746" s="247"/>
      <c r="M746" s="248"/>
      <c r="N746" s="249"/>
      <c r="O746" s="249"/>
      <c r="P746" s="249"/>
      <c r="Q746" s="249"/>
      <c r="R746" s="249"/>
      <c r="S746" s="249"/>
      <c r="T746" s="250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51" t="s">
        <v>153</v>
      </c>
      <c r="AU746" s="251" t="s">
        <v>151</v>
      </c>
      <c r="AV746" s="14" t="s">
        <v>151</v>
      </c>
      <c r="AW746" s="14" t="s">
        <v>31</v>
      </c>
      <c r="AX746" s="14" t="s">
        <v>75</v>
      </c>
      <c r="AY746" s="251" t="s">
        <v>142</v>
      </c>
    </row>
    <row r="747" s="13" customFormat="1">
      <c r="A747" s="13"/>
      <c r="B747" s="230"/>
      <c r="C747" s="231"/>
      <c r="D747" s="232" t="s">
        <v>153</v>
      </c>
      <c r="E747" s="233" t="s">
        <v>1</v>
      </c>
      <c r="F747" s="234" t="s">
        <v>1444</v>
      </c>
      <c r="G747" s="231"/>
      <c r="H747" s="233" t="s">
        <v>1</v>
      </c>
      <c r="I747" s="235"/>
      <c r="J747" s="231"/>
      <c r="K747" s="231"/>
      <c r="L747" s="236"/>
      <c r="M747" s="237"/>
      <c r="N747" s="238"/>
      <c r="O747" s="238"/>
      <c r="P747" s="238"/>
      <c r="Q747" s="238"/>
      <c r="R747" s="238"/>
      <c r="S747" s="238"/>
      <c r="T747" s="239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40" t="s">
        <v>153</v>
      </c>
      <c r="AU747" s="240" t="s">
        <v>151</v>
      </c>
      <c r="AV747" s="13" t="s">
        <v>83</v>
      </c>
      <c r="AW747" s="13" t="s">
        <v>31</v>
      </c>
      <c r="AX747" s="13" t="s">
        <v>75</v>
      </c>
      <c r="AY747" s="240" t="s">
        <v>142</v>
      </c>
    </row>
    <row r="748" s="14" customFormat="1">
      <c r="A748" s="14"/>
      <c r="B748" s="241"/>
      <c r="C748" s="242"/>
      <c r="D748" s="232" t="s">
        <v>153</v>
      </c>
      <c r="E748" s="243" t="s">
        <v>1</v>
      </c>
      <c r="F748" s="244" t="s">
        <v>1445</v>
      </c>
      <c r="G748" s="242"/>
      <c r="H748" s="245">
        <v>63</v>
      </c>
      <c r="I748" s="246"/>
      <c r="J748" s="242"/>
      <c r="K748" s="242"/>
      <c r="L748" s="247"/>
      <c r="M748" s="248"/>
      <c r="N748" s="249"/>
      <c r="O748" s="249"/>
      <c r="P748" s="249"/>
      <c r="Q748" s="249"/>
      <c r="R748" s="249"/>
      <c r="S748" s="249"/>
      <c r="T748" s="250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51" t="s">
        <v>153</v>
      </c>
      <c r="AU748" s="251" t="s">
        <v>151</v>
      </c>
      <c r="AV748" s="14" t="s">
        <v>151</v>
      </c>
      <c r="AW748" s="14" t="s">
        <v>31</v>
      </c>
      <c r="AX748" s="14" t="s">
        <v>75</v>
      </c>
      <c r="AY748" s="251" t="s">
        <v>142</v>
      </c>
    </row>
    <row r="749" s="13" customFormat="1">
      <c r="A749" s="13"/>
      <c r="B749" s="230"/>
      <c r="C749" s="231"/>
      <c r="D749" s="232" t="s">
        <v>153</v>
      </c>
      <c r="E749" s="233" t="s">
        <v>1</v>
      </c>
      <c r="F749" s="234" t="s">
        <v>1446</v>
      </c>
      <c r="G749" s="231"/>
      <c r="H749" s="233" t="s">
        <v>1</v>
      </c>
      <c r="I749" s="235"/>
      <c r="J749" s="231"/>
      <c r="K749" s="231"/>
      <c r="L749" s="236"/>
      <c r="M749" s="237"/>
      <c r="N749" s="238"/>
      <c r="O749" s="238"/>
      <c r="P749" s="238"/>
      <c r="Q749" s="238"/>
      <c r="R749" s="238"/>
      <c r="S749" s="238"/>
      <c r="T749" s="239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40" t="s">
        <v>153</v>
      </c>
      <c r="AU749" s="240" t="s">
        <v>151</v>
      </c>
      <c r="AV749" s="13" t="s">
        <v>83</v>
      </c>
      <c r="AW749" s="13" t="s">
        <v>31</v>
      </c>
      <c r="AX749" s="13" t="s">
        <v>75</v>
      </c>
      <c r="AY749" s="240" t="s">
        <v>142</v>
      </c>
    </row>
    <row r="750" s="14" customFormat="1">
      <c r="A750" s="14"/>
      <c r="B750" s="241"/>
      <c r="C750" s="242"/>
      <c r="D750" s="232" t="s">
        <v>153</v>
      </c>
      <c r="E750" s="243" t="s">
        <v>1</v>
      </c>
      <c r="F750" s="244" t="s">
        <v>1447</v>
      </c>
      <c r="G750" s="242"/>
      <c r="H750" s="245">
        <v>69</v>
      </c>
      <c r="I750" s="246"/>
      <c r="J750" s="242"/>
      <c r="K750" s="242"/>
      <c r="L750" s="247"/>
      <c r="M750" s="248"/>
      <c r="N750" s="249"/>
      <c r="O750" s="249"/>
      <c r="P750" s="249"/>
      <c r="Q750" s="249"/>
      <c r="R750" s="249"/>
      <c r="S750" s="249"/>
      <c r="T750" s="250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51" t="s">
        <v>153</v>
      </c>
      <c r="AU750" s="251" t="s">
        <v>151</v>
      </c>
      <c r="AV750" s="14" t="s">
        <v>151</v>
      </c>
      <c r="AW750" s="14" t="s">
        <v>31</v>
      </c>
      <c r="AX750" s="14" t="s">
        <v>75</v>
      </c>
      <c r="AY750" s="251" t="s">
        <v>142</v>
      </c>
    </row>
    <row r="751" s="13" customFormat="1">
      <c r="A751" s="13"/>
      <c r="B751" s="230"/>
      <c r="C751" s="231"/>
      <c r="D751" s="232" t="s">
        <v>153</v>
      </c>
      <c r="E751" s="233" t="s">
        <v>1</v>
      </c>
      <c r="F751" s="234" t="s">
        <v>1448</v>
      </c>
      <c r="G751" s="231"/>
      <c r="H751" s="233" t="s">
        <v>1</v>
      </c>
      <c r="I751" s="235"/>
      <c r="J751" s="231"/>
      <c r="K751" s="231"/>
      <c r="L751" s="236"/>
      <c r="M751" s="237"/>
      <c r="N751" s="238"/>
      <c r="O751" s="238"/>
      <c r="P751" s="238"/>
      <c r="Q751" s="238"/>
      <c r="R751" s="238"/>
      <c r="S751" s="238"/>
      <c r="T751" s="239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40" t="s">
        <v>153</v>
      </c>
      <c r="AU751" s="240" t="s">
        <v>151</v>
      </c>
      <c r="AV751" s="13" t="s">
        <v>83</v>
      </c>
      <c r="AW751" s="13" t="s">
        <v>31</v>
      </c>
      <c r="AX751" s="13" t="s">
        <v>75</v>
      </c>
      <c r="AY751" s="240" t="s">
        <v>142</v>
      </c>
    </row>
    <row r="752" s="14" customFormat="1">
      <c r="A752" s="14"/>
      <c r="B752" s="241"/>
      <c r="C752" s="242"/>
      <c r="D752" s="232" t="s">
        <v>153</v>
      </c>
      <c r="E752" s="243" t="s">
        <v>1</v>
      </c>
      <c r="F752" s="244" t="s">
        <v>1449</v>
      </c>
      <c r="G752" s="242"/>
      <c r="H752" s="245">
        <v>56</v>
      </c>
      <c r="I752" s="246"/>
      <c r="J752" s="242"/>
      <c r="K752" s="242"/>
      <c r="L752" s="247"/>
      <c r="M752" s="248"/>
      <c r="N752" s="249"/>
      <c r="O752" s="249"/>
      <c r="P752" s="249"/>
      <c r="Q752" s="249"/>
      <c r="R752" s="249"/>
      <c r="S752" s="249"/>
      <c r="T752" s="250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51" t="s">
        <v>153</v>
      </c>
      <c r="AU752" s="251" t="s">
        <v>151</v>
      </c>
      <c r="AV752" s="14" t="s">
        <v>151</v>
      </c>
      <c r="AW752" s="14" t="s">
        <v>31</v>
      </c>
      <c r="AX752" s="14" t="s">
        <v>75</v>
      </c>
      <c r="AY752" s="251" t="s">
        <v>142</v>
      </c>
    </row>
    <row r="753" s="13" customFormat="1">
      <c r="A753" s="13"/>
      <c r="B753" s="230"/>
      <c r="C753" s="231"/>
      <c r="D753" s="232" t="s">
        <v>153</v>
      </c>
      <c r="E753" s="233" t="s">
        <v>1</v>
      </c>
      <c r="F753" s="234" t="s">
        <v>1450</v>
      </c>
      <c r="G753" s="231"/>
      <c r="H753" s="233" t="s">
        <v>1</v>
      </c>
      <c r="I753" s="235"/>
      <c r="J753" s="231"/>
      <c r="K753" s="231"/>
      <c r="L753" s="236"/>
      <c r="M753" s="237"/>
      <c r="N753" s="238"/>
      <c r="O753" s="238"/>
      <c r="P753" s="238"/>
      <c r="Q753" s="238"/>
      <c r="R753" s="238"/>
      <c r="S753" s="238"/>
      <c r="T753" s="239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40" t="s">
        <v>153</v>
      </c>
      <c r="AU753" s="240" t="s">
        <v>151</v>
      </c>
      <c r="AV753" s="13" t="s">
        <v>83</v>
      </c>
      <c r="AW753" s="13" t="s">
        <v>31</v>
      </c>
      <c r="AX753" s="13" t="s">
        <v>75</v>
      </c>
      <c r="AY753" s="240" t="s">
        <v>142</v>
      </c>
    </row>
    <row r="754" s="14" customFormat="1">
      <c r="A754" s="14"/>
      <c r="B754" s="241"/>
      <c r="C754" s="242"/>
      <c r="D754" s="232" t="s">
        <v>153</v>
      </c>
      <c r="E754" s="243" t="s">
        <v>1</v>
      </c>
      <c r="F754" s="244" t="s">
        <v>1451</v>
      </c>
      <c r="G754" s="242"/>
      <c r="H754" s="245">
        <v>3</v>
      </c>
      <c r="I754" s="246"/>
      <c r="J754" s="242"/>
      <c r="K754" s="242"/>
      <c r="L754" s="247"/>
      <c r="M754" s="248"/>
      <c r="N754" s="249"/>
      <c r="O754" s="249"/>
      <c r="P754" s="249"/>
      <c r="Q754" s="249"/>
      <c r="R754" s="249"/>
      <c r="S754" s="249"/>
      <c r="T754" s="250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1" t="s">
        <v>153</v>
      </c>
      <c r="AU754" s="251" t="s">
        <v>151</v>
      </c>
      <c r="AV754" s="14" t="s">
        <v>151</v>
      </c>
      <c r="AW754" s="14" t="s">
        <v>31</v>
      </c>
      <c r="AX754" s="14" t="s">
        <v>75</v>
      </c>
      <c r="AY754" s="251" t="s">
        <v>142</v>
      </c>
    </row>
    <row r="755" s="13" customFormat="1">
      <c r="A755" s="13"/>
      <c r="B755" s="230"/>
      <c r="C755" s="231"/>
      <c r="D755" s="232" t="s">
        <v>153</v>
      </c>
      <c r="E755" s="233" t="s">
        <v>1</v>
      </c>
      <c r="F755" s="234" t="s">
        <v>1452</v>
      </c>
      <c r="G755" s="231"/>
      <c r="H755" s="233" t="s">
        <v>1</v>
      </c>
      <c r="I755" s="235"/>
      <c r="J755" s="231"/>
      <c r="K755" s="231"/>
      <c r="L755" s="236"/>
      <c r="M755" s="237"/>
      <c r="N755" s="238"/>
      <c r="O755" s="238"/>
      <c r="P755" s="238"/>
      <c r="Q755" s="238"/>
      <c r="R755" s="238"/>
      <c r="S755" s="238"/>
      <c r="T755" s="239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40" t="s">
        <v>153</v>
      </c>
      <c r="AU755" s="240" t="s">
        <v>151</v>
      </c>
      <c r="AV755" s="13" t="s">
        <v>83</v>
      </c>
      <c r="AW755" s="13" t="s">
        <v>31</v>
      </c>
      <c r="AX755" s="13" t="s">
        <v>75</v>
      </c>
      <c r="AY755" s="240" t="s">
        <v>142</v>
      </c>
    </row>
    <row r="756" s="14" customFormat="1">
      <c r="A756" s="14"/>
      <c r="B756" s="241"/>
      <c r="C756" s="242"/>
      <c r="D756" s="232" t="s">
        <v>153</v>
      </c>
      <c r="E756" s="243" t="s">
        <v>1</v>
      </c>
      <c r="F756" s="244" t="s">
        <v>1453</v>
      </c>
      <c r="G756" s="242"/>
      <c r="H756" s="245">
        <v>4</v>
      </c>
      <c r="I756" s="246"/>
      <c r="J756" s="242"/>
      <c r="K756" s="242"/>
      <c r="L756" s="247"/>
      <c r="M756" s="248"/>
      <c r="N756" s="249"/>
      <c r="O756" s="249"/>
      <c r="P756" s="249"/>
      <c r="Q756" s="249"/>
      <c r="R756" s="249"/>
      <c r="S756" s="249"/>
      <c r="T756" s="250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51" t="s">
        <v>153</v>
      </c>
      <c r="AU756" s="251" t="s">
        <v>151</v>
      </c>
      <c r="AV756" s="14" t="s">
        <v>151</v>
      </c>
      <c r="AW756" s="14" t="s">
        <v>31</v>
      </c>
      <c r="AX756" s="14" t="s">
        <v>75</v>
      </c>
      <c r="AY756" s="251" t="s">
        <v>142</v>
      </c>
    </row>
    <row r="757" s="13" customFormat="1">
      <c r="A757" s="13"/>
      <c r="B757" s="230"/>
      <c r="C757" s="231"/>
      <c r="D757" s="232" t="s">
        <v>153</v>
      </c>
      <c r="E757" s="233" t="s">
        <v>1</v>
      </c>
      <c r="F757" s="234" t="s">
        <v>1460</v>
      </c>
      <c r="G757" s="231"/>
      <c r="H757" s="233" t="s">
        <v>1</v>
      </c>
      <c r="I757" s="235"/>
      <c r="J757" s="231"/>
      <c r="K757" s="231"/>
      <c r="L757" s="236"/>
      <c r="M757" s="237"/>
      <c r="N757" s="238"/>
      <c r="O757" s="238"/>
      <c r="P757" s="238"/>
      <c r="Q757" s="238"/>
      <c r="R757" s="238"/>
      <c r="S757" s="238"/>
      <c r="T757" s="239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40" t="s">
        <v>153</v>
      </c>
      <c r="AU757" s="240" t="s">
        <v>151</v>
      </c>
      <c r="AV757" s="13" t="s">
        <v>83</v>
      </c>
      <c r="AW757" s="13" t="s">
        <v>31</v>
      </c>
      <c r="AX757" s="13" t="s">
        <v>75</v>
      </c>
      <c r="AY757" s="240" t="s">
        <v>142</v>
      </c>
    </row>
    <row r="758" s="14" customFormat="1">
      <c r="A758" s="14"/>
      <c r="B758" s="241"/>
      <c r="C758" s="242"/>
      <c r="D758" s="232" t="s">
        <v>153</v>
      </c>
      <c r="E758" s="243" t="s">
        <v>1</v>
      </c>
      <c r="F758" s="244" t="s">
        <v>1461</v>
      </c>
      <c r="G758" s="242"/>
      <c r="H758" s="245">
        <v>12</v>
      </c>
      <c r="I758" s="246"/>
      <c r="J758" s="242"/>
      <c r="K758" s="242"/>
      <c r="L758" s="247"/>
      <c r="M758" s="248"/>
      <c r="N758" s="249"/>
      <c r="O758" s="249"/>
      <c r="P758" s="249"/>
      <c r="Q758" s="249"/>
      <c r="R758" s="249"/>
      <c r="S758" s="249"/>
      <c r="T758" s="250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51" t="s">
        <v>153</v>
      </c>
      <c r="AU758" s="251" t="s">
        <v>151</v>
      </c>
      <c r="AV758" s="14" t="s">
        <v>151</v>
      </c>
      <c r="AW758" s="14" t="s">
        <v>31</v>
      </c>
      <c r="AX758" s="14" t="s">
        <v>75</v>
      </c>
      <c r="AY758" s="251" t="s">
        <v>142</v>
      </c>
    </row>
    <row r="759" s="13" customFormat="1">
      <c r="A759" s="13"/>
      <c r="B759" s="230"/>
      <c r="C759" s="231"/>
      <c r="D759" s="232" t="s">
        <v>153</v>
      </c>
      <c r="E759" s="233" t="s">
        <v>1</v>
      </c>
      <c r="F759" s="234" t="s">
        <v>1473</v>
      </c>
      <c r="G759" s="231"/>
      <c r="H759" s="233" t="s">
        <v>1</v>
      </c>
      <c r="I759" s="235"/>
      <c r="J759" s="231"/>
      <c r="K759" s="231"/>
      <c r="L759" s="236"/>
      <c r="M759" s="237"/>
      <c r="N759" s="238"/>
      <c r="O759" s="238"/>
      <c r="P759" s="238"/>
      <c r="Q759" s="238"/>
      <c r="R759" s="238"/>
      <c r="S759" s="238"/>
      <c r="T759" s="239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40" t="s">
        <v>153</v>
      </c>
      <c r="AU759" s="240" t="s">
        <v>151</v>
      </c>
      <c r="AV759" s="13" t="s">
        <v>83</v>
      </c>
      <c r="AW759" s="13" t="s">
        <v>31</v>
      </c>
      <c r="AX759" s="13" t="s">
        <v>75</v>
      </c>
      <c r="AY759" s="240" t="s">
        <v>142</v>
      </c>
    </row>
    <row r="760" s="14" customFormat="1">
      <c r="A760" s="14"/>
      <c r="B760" s="241"/>
      <c r="C760" s="242"/>
      <c r="D760" s="232" t="s">
        <v>153</v>
      </c>
      <c r="E760" s="243" t="s">
        <v>1</v>
      </c>
      <c r="F760" s="244" t="s">
        <v>332</v>
      </c>
      <c r="G760" s="242"/>
      <c r="H760" s="245">
        <v>30</v>
      </c>
      <c r="I760" s="246"/>
      <c r="J760" s="242"/>
      <c r="K760" s="242"/>
      <c r="L760" s="247"/>
      <c r="M760" s="248"/>
      <c r="N760" s="249"/>
      <c r="O760" s="249"/>
      <c r="P760" s="249"/>
      <c r="Q760" s="249"/>
      <c r="R760" s="249"/>
      <c r="S760" s="249"/>
      <c r="T760" s="250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51" t="s">
        <v>153</v>
      </c>
      <c r="AU760" s="251" t="s">
        <v>151</v>
      </c>
      <c r="AV760" s="14" t="s">
        <v>151</v>
      </c>
      <c r="AW760" s="14" t="s">
        <v>31</v>
      </c>
      <c r="AX760" s="14" t="s">
        <v>75</v>
      </c>
      <c r="AY760" s="251" t="s">
        <v>142</v>
      </c>
    </row>
    <row r="761" s="13" customFormat="1">
      <c r="A761" s="13"/>
      <c r="B761" s="230"/>
      <c r="C761" s="231"/>
      <c r="D761" s="232" t="s">
        <v>153</v>
      </c>
      <c r="E761" s="233" t="s">
        <v>1</v>
      </c>
      <c r="F761" s="234" t="s">
        <v>1463</v>
      </c>
      <c r="G761" s="231"/>
      <c r="H761" s="233" t="s">
        <v>1</v>
      </c>
      <c r="I761" s="235"/>
      <c r="J761" s="231"/>
      <c r="K761" s="231"/>
      <c r="L761" s="236"/>
      <c r="M761" s="237"/>
      <c r="N761" s="238"/>
      <c r="O761" s="238"/>
      <c r="P761" s="238"/>
      <c r="Q761" s="238"/>
      <c r="R761" s="238"/>
      <c r="S761" s="238"/>
      <c r="T761" s="239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0" t="s">
        <v>153</v>
      </c>
      <c r="AU761" s="240" t="s">
        <v>151</v>
      </c>
      <c r="AV761" s="13" t="s">
        <v>83</v>
      </c>
      <c r="AW761" s="13" t="s">
        <v>31</v>
      </c>
      <c r="AX761" s="13" t="s">
        <v>75</v>
      </c>
      <c r="AY761" s="240" t="s">
        <v>142</v>
      </c>
    </row>
    <row r="762" s="14" customFormat="1">
      <c r="A762" s="14"/>
      <c r="B762" s="241"/>
      <c r="C762" s="242"/>
      <c r="D762" s="232" t="s">
        <v>153</v>
      </c>
      <c r="E762" s="243" t="s">
        <v>1</v>
      </c>
      <c r="F762" s="244" t="s">
        <v>210</v>
      </c>
      <c r="G762" s="242"/>
      <c r="H762" s="245">
        <v>16</v>
      </c>
      <c r="I762" s="246"/>
      <c r="J762" s="242"/>
      <c r="K762" s="242"/>
      <c r="L762" s="247"/>
      <c r="M762" s="248"/>
      <c r="N762" s="249"/>
      <c r="O762" s="249"/>
      <c r="P762" s="249"/>
      <c r="Q762" s="249"/>
      <c r="R762" s="249"/>
      <c r="S762" s="249"/>
      <c r="T762" s="250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51" t="s">
        <v>153</v>
      </c>
      <c r="AU762" s="251" t="s">
        <v>151</v>
      </c>
      <c r="AV762" s="14" t="s">
        <v>151</v>
      </c>
      <c r="AW762" s="14" t="s">
        <v>31</v>
      </c>
      <c r="AX762" s="14" t="s">
        <v>75</v>
      </c>
      <c r="AY762" s="251" t="s">
        <v>142</v>
      </c>
    </row>
    <row r="763" s="15" customFormat="1">
      <c r="A763" s="15"/>
      <c r="B763" s="252"/>
      <c r="C763" s="253"/>
      <c r="D763" s="232" t="s">
        <v>153</v>
      </c>
      <c r="E763" s="254" t="s">
        <v>1</v>
      </c>
      <c r="F763" s="255" t="s">
        <v>166</v>
      </c>
      <c r="G763" s="253"/>
      <c r="H763" s="256">
        <v>972</v>
      </c>
      <c r="I763" s="257"/>
      <c r="J763" s="253"/>
      <c r="K763" s="253"/>
      <c r="L763" s="258"/>
      <c r="M763" s="259"/>
      <c r="N763" s="260"/>
      <c r="O763" s="260"/>
      <c r="P763" s="260"/>
      <c r="Q763" s="260"/>
      <c r="R763" s="260"/>
      <c r="S763" s="260"/>
      <c r="T763" s="261"/>
      <c r="U763" s="15"/>
      <c r="V763" s="15"/>
      <c r="W763" s="15"/>
      <c r="X763" s="15"/>
      <c r="Y763" s="15"/>
      <c r="Z763" s="15"/>
      <c r="AA763" s="15"/>
      <c r="AB763" s="15"/>
      <c r="AC763" s="15"/>
      <c r="AD763" s="15"/>
      <c r="AE763" s="15"/>
      <c r="AT763" s="262" t="s">
        <v>153</v>
      </c>
      <c r="AU763" s="262" t="s">
        <v>151</v>
      </c>
      <c r="AV763" s="15" t="s">
        <v>150</v>
      </c>
      <c r="AW763" s="15" t="s">
        <v>31</v>
      </c>
      <c r="AX763" s="15" t="s">
        <v>83</v>
      </c>
      <c r="AY763" s="262" t="s">
        <v>142</v>
      </c>
    </row>
    <row r="764" s="2" customFormat="1" ht="16.5" customHeight="1">
      <c r="A764" s="38"/>
      <c r="B764" s="39"/>
      <c r="C764" s="218" t="s">
        <v>966</v>
      </c>
      <c r="D764" s="218" t="s">
        <v>145</v>
      </c>
      <c r="E764" s="219" t="s">
        <v>1821</v>
      </c>
      <c r="F764" s="220" t="s">
        <v>1822</v>
      </c>
      <c r="G764" s="221" t="s">
        <v>494</v>
      </c>
      <c r="H764" s="222">
        <v>1</v>
      </c>
      <c r="I764" s="223"/>
      <c r="J764" s="222">
        <f>ROUND(I764*H764,2)</f>
        <v>0</v>
      </c>
      <c r="K764" s="220" t="s">
        <v>1</v>
      </c>
      <c r="L764" s="44"/>
      <c r="M764" s="224" t="s">
        <v>1</v>
      </c>
      <c r="N764" s="225" t="s">
        <v>41</v>
      </c>
      <c r="O764" s="91"/>
      <c r="P764" s="226">
        <f>O764*H764</f>
        <v>0</v>
      </c>
      <c r="Q764" s="226">
        <v>0</v>
      </c>
      <c r="R764" s="226">
        <f>Q764*H764</f>
        <v>0</v>
      </c>
      <c r="S764" s="226">
        <v>0</v>
      </c>
      <c r="T764" s="227">
        <f>S764*H764</f>
        <v>0</v>
      </c>
      <c r="U764" s="38"/>
      <c r="V764" s="38"/>
      <c r="W764" s="38"/>
      <c r="X764" s="38"/>
      <c r="Y764" s="38"/>
      <c r="Z764" s="38"/>
      <c r="AA764" s="38"/>
      <c r="AB764" s="38"/>
      <c r="AC764" s="38"/>
      <c r="AD764" s="38"/>
      <c r="AE764" s="38"/>
      <c r="AR764" s="228" t="s">
        <v>150</v>
      </c>
      <c r="AT764" s="228" t="s">
        <v>145</v>
      </c>
      <c r="AU764" s="228" t="s">
        <v>151</v>
      </c>
      <c r="AY764" s="17" t="s">
        <v>142</v>
      </c>
      <c r="BE764" s="229">
        <f>IF(N764="základní",J764,0)</f>
        <v>0</v>
      </c>
      <c r="BF764" s="229">
        <f>IF(N764="snížená",J764,0)</f>
        <v>0</v>
      </c>
      <c r="BG764" s="229">
        <f>IF(N764="zákl. přenesená",J764,0)</f>
        <v>0</v>
      </c>
      <c r="BH764" s="229">
        <f>IF(N764="sníž. přenesená",J764,0)</f>
        <v>0</v>
      </c>
      <c r="BI764" s="229">
        <f>IF(N764="nulová",J764,0)</f>
        <v>0</v>
      </c>
      <c r="BJ764" s="17" t="s">
        <v>151</v>
      </c>
      <c r="BK764" s="229">
        <f>ROUND(I764*H764,2)</f>
        <v>0</v>
      </c>
      <c r="BL764" s="17" t="s">
        <v>150</v>
      </c>
      <c r="BM764" s="228" t="s">
        <v>1823</v>
      </c>
    </row>
    <row r="765" s="13" customFormat="1">
      <c r="A765" s="13"/>
      <c r="B765" s="230"/>
      <c r="C765" s="231"/>
      <c r="D765" s="232" t="s">
        <v>153</v>
      </c>
      <c r="E765" s="233" t="s">
        <v>1</v>
      </c>
      <c r="F765" s="234" t="s">
        <v>1824</v>
      </c>
      <c r="G765" s="231"/>
      <c r="H765" s="233" t="s">
        <v>1</v>
      </c>
      <c r="I765" s="235"/>
      <c r="J765" s="231"/>
      <c r="K765" s="231"/>
      <c r="L765" s="236"/>
      <c r="M765" s="237"/>
      <c r="N765" s="238"/>
      <c r="O765" s="238"/>
      <c r="P765" s="238"/>
      <c r="Q765" s="238"/>
      <c r="R765" s="238"/>
      <c r="S765" s="238"/>
      <c r="T765" s="239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40" t="s">
        <v>153</v>
      </c>
      <c r="AU765" s="240" t="s">
        <v>151</v>
      </c>
      <c r="AV765" s="13" t="s">
        <v>83</v>
      </c>
      <c r="AW765" s="13" t="s">
        <v>31</v>
      </c>
      <c r="AX765" s="13" t="s">
        <v>75</v>
      </c>
      <c r="AY765" s="240" t="s">
        <v>142</v>
      </c>
    </row>
    <row r="766" s="14" customFormat="1">
      <c r="A766" s="14"/>
      <c r="B766" s="241"/>
      <c r="C766" s="242"/>
      <c r="D766" s="232" t="s">
        <v>153</v>
      </c>
      <c r="E766" s="243" t="s">
        <v>1</v>
      </c>
      <c r="F766" s="244" t="s">
        <v>83</v>
      </c>
      <c r="G766" s="242"/>
      <c r="H766" s="245">
        <v>1</v>
      </c>
      <c r="I766" s="246"/>
      <c r="J766" s="242"/>
      <c r="K766" s="242"/>
      <c r="L766" s="247"/>
      <c r="M766" s="248"/>
      <c r="N766" s="249"/>
      <c r="O766" s="249"/>
      <c r="P766" s="249"/>
      <c r="Q766" s="249"/>
      <c r="R766" s="249"/>
      <c r="S766" s="249"/>
      <c r="T766" s="250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51" t="s">
        <v>153</v>
      </c>
      <c r="AU766" s="251" t="s">
        <v>151</v>
      </c>
      <c r="AV766" s="14" t="s">
        <v>151</v>
      </c>
      <c r="AW766" s="14" t="s">
        <v>31</v>
      </c>
      <c r="AX766" s="14" t="s">
        <v>83</v>
      </c>
      <c r="AY766" s="251" t="s">
        <v>142</v>
      </c>
    </row>
    <row r="767" s="2" customFormat="1" ht="16.5" customHeight="1">
      <c r="A767" s="38"/>
      <c r="B767" s="39"/>
      <c r="C767" s="218" t="s">
        <v>974</v>
      </c>
      <c r="D767" s="218" t="s">
        <v>145</v>
      </c>
      <c r="E767" s="219" t="s">
        <v>1825</v>
      </c>
      <c r="F767" s="220" t="s">
        <v>1826</v>
      </c>
      <c r="G767" s="221" t="s">
        <v>303</v>
      </c>
      <c r="H767" s="222">
        <v>2</v>
      </c>
      <c r="I767" s="223"/>
      <c r="J767" s="222">
        <f>ROUND(I767*H767,2)</f>
        <v>0</v>
      </c>
      <c r="K767" s="220" t="s">
        <v>1</v>
      </c>
      <c r="L767" s="44"/>
      <c r="M767" s="224" t="s">
        <v>1</v>
      </c>
      <c r="N767" s="225" t="s">
        <v>41</v>
      </c>
      <c r="O767" s="91"/>
      <c r="P767" s="226">
        <f>O767*H767</f>
        <v>0</v>
      </c>
      <c r="Q767" s="226">
        <v>0</v>
      </c>
      <c r="R767" s="226">
        <f>Q767*H767</f>
        <v>0</v>
      </c>
      <c r="S767" s="226">
        <v>0</v>
      </c>
      <c r="T767" s="227">
        <f>S767*H767</f>
        <v>0</v>
      </c>
      <c r="U767" s="38"/>
      <c r="V767" s="38"/>
      <c r="W767" s="38"/>
      <c r="X767" s="38"/>
      <c r="Y767" s="38"/>
      <c r="Z767" s="38"/>
      <c r="AA767" s="38"/>
      <c r="AB767" s="38"/>
      <c r="AC767" s="38"/>
      <c r="AD767" s="38"/>
      <c r="AE767" s="38"/>
      <c r="AR767" s="228" t="s">
        <v>150</v>
      </c>
      <c r="AT767" s="228" t="s">
        <v>145</v>
      </c>
      <c r="AU767" s="228" t="s">
        <v>151</v>
      </c>
      <c r="AY767" s="17" t="s">
        <v>142</v>
      </c>
      <c r="BE767" s="229">
        <f>IF(N767="základní",J767,0)</f>
        <v>0</v>
      </c>
      <c r="BF767" s="229">
        <f>IF(N767="snížená",J767,0)</f>
        <v>0</v>
      </c>
      <c r="BG767" s="229">
        <f>IF(N767="zákl. přenesená",J767,0)</f>
        <v>0</v>
      </c>
      <c r="BH767" s="229">
        <f>IF(N767="sníž. přenesená",J767,0)</f>
        <v>0</v>
      </c>
      <c r="BI767" s="229">
        <f>IF(N767="nulová",J767,0)</f>
        <v>0</v>
      </c>
      <c r="BJ767" s="17" t="s">
        <v>151</v>
      </c>
      <c r="BK767" s="229">
        <f>ROUND(I767*H767,2)</f>
        <v>0</v>
      </c>
      <c r="BL767" s="17" t="s">
        <v>150</v>
      </c>
      <c r="BM767" s="228" t="s">
        <v>1827</v>
      </c>
    </row>
    <row r="768" s="13" customFormat="1">
      <c r="A768" s="13"/>
      <c r="B768" s="230"/>
      <c r="C768" s="231"/>
      <c r="D768" s="232" t="s">
        <v>153</v>
      </c>
      <c r="E768" s="233" t="s">
        <v>1</v>
      </c>
      <c r="F768" s="234" t="s">
        <v>1828</v>
      </c>
      <c r="G768" s="231"/>
      <c r="H768" s="233" t="s">
        <v>1</v>
      </c>
      <c r="I768" s="235"/>
      <c r="J768" s="231"/>
      <c r="K768" s="231"/>
      <c r="L768" s="236"/>
      <c r="M768" s="237"/>
      <c r="N768" s="238"/>
      <c r="O768" s="238"/>
      <c r="P768" s="238"/>
      <c r="Q768" s="238"/>
      <c r="R768" s="238"/>
      <c r="S768" s="238"/>
      <c r="T768" s="239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40" t="s">
        <v>153</v>
      </c>
      <c r="AU768" s="240" t="s">
        <v>151</v>
      </c>
      <c r="AV768" s="13" t="s">
        <v>83</v>
      </c>
      <c r="AW768" s="13" t="s">
        <v>31</v>
      </c>
      <c r="AX768" s="13" t="s">
        <v>75</v>
      </c>
      <c r="AY768" s="240" t="s">
        <v>142</v>
      </c>
    </row>
    <row r="769" s="14" customFormat="1">
      <c r="A769" s="14"/>
      <c r="B769" s="241"/>
      <c r="C769" s="242"/>
      <c r="D769" s="232" t="s">
        <v>153</v>
      </c>
      <c r="E769" s="243" t="s">
        <v>1</v>
      </c>
      <c r="F769" s="244" t="s">
        <v>151</v>
      </c>
      <c r="G769" s="242"/>
      <c r="H769" s="245">
        <v>2</v>
      </c>
      <c r="I769" s="246"/>
      <c r="J769" s="242"/>
      <c r="K769" s="242"/>
      <c r="L769" s="247"/>
      <c r="M769" s="248"/>
      <c r="N769" s="249"/>
      <c r="O769" s="249"/>
      <c r="P769" s="249"/>
      <c r="Q769" s="249"/>
      <c r="R769" s="249"/>
      <c r="S769" s="249"/>
      <c r="T769" s="250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51" t="s">
        <v>153</v>
      </c>
      <c r="AU769" s="251" t="s">
        <v>151</v>
      </c>
      <c r="AV769" s="14" t="s">
        <v>151</v>
      </c>
      <c r="AW769" s="14" t="s">
        <v>31</v>
      </c>
      <c r="AX769" s="14" t="s">
        <v>83</v>
      </c>
      <c r="AY769" s="251" t="s">
        <v>142</v>
      </c>
    </row>
    <row r="770" s="2" customFormat="1" ht="24.15" customHeight="1">
      <c r="A770" s="38"/>
      <c r="B770" s="39"/>
      <c r="C770" s="218" t="s">
        <v>980</v>
      </c>
      <c r="D770" s="218" t="s">
        <v>145</v>
      </c>
      <c r="E770" s="219" t="s">
        <v>1829</v>
      </c>
      <c r="F770" s="220" t="s">
        <v>1830</v>
      </c>
      <c r="G770" s="221" t="s">
        <v>189</v>
      </c>
      <c r="H770" s="222">
        <v>58</v>
      </c>
      <c r="I770" s="223"/>
      <c r="J770" s="222">
        <f>ROUND(I770*H770,2)</f>
        <v>0</v>
      </c>
      <c r="K770" s="220" t="s">
        <v>1</v>
      </c>
      <c r="L770" s="44"/>
      <c r="M770" s="224" t="s">
        <v>1</v>
      </c>
      <c r="N770" s="225" t="s">
        <v>41</v>
      </c>
      <c r="O770" s="91"/>
      <c r="P770" s="226">
        <f>O770*H770</f>
        <v>0</v>
      </c>
      <c r="Q770" s="226">
        <v>0</v>
      </c>
      <c r="R770" s="226">
        <f>Q770*H770</f>
        <v>0</v>
      </c>
      <c r="S770" s="226">
        <v>0</v>
      </c>
      <c r="T770" s="227">
        <f>S770*H770</f>
        <v>0</v>
      </c>
      <c r="U770" s="38"/>
      <c r="V770" s="38"/>
      <c r="W770" s="38"/>
      <c r="X770" s="38"/>
      <c r="Y770" s="38"/>
      <c r="Z770" s="38"/>
      <c r="AA770" s="38"/>
      <c r="AB770" s="38"/>
      <c r="AC770" s="38"/>
      <c r="AD770" s="38"/>
      <c r="AE770" s="38"/>
      <c r="AR770" s="228" t="s">
        <v>150</v>
      </c>
      <c r="AT770" s="228" t="s">
        <v>145</v>
      </c>
      <c r="AU770" s="228" t="s">
        <v>151</v>
      </c>
      <c r="AY770" s="17" t="s">
        <v>142</v>
      </c>
      <c r="BE770" s="229">
        <f>IF(N770="základní",J770,0)</f>
        <v>0</v>
      </c>
      <c r="BF770" s="229">
        <f>IF(N770="snížená",J770,0)</f>
        <v>0</v>
      </c>
      <c r="BG770" s="229">
        <f>IF(N770="zákl. přenesená",J770,0)</f>
        <v>0</v>
      </c>
      <c r="BH770" s="229">
        <f>IF(N770="sníž. přenesená",J770,0)</f>
        <v>0</v>
      </c>
      <c r="BI770" s="229">
        <f>IF(N770="nulová",J770,0)</f>
        <v>0</v>
      </c>
      <c r="BJ770" s="17" t="s">
        <v>151</v>
      </c>
      <c r="BK770" s="229">
        <f>ROUND(I770*H770,2)</f>
        <v>0</v>
      </c>
      <c r="BL770" s="17" t="s">
        <v>150</v>
      </c>
      <c r="BM770" s="228" t="s">
        <v>1831</v>
      </c>
    </row>
    <row r="771" s="13" customFormat="1">
      <c r="A771" s="13"/>
      <c r="B771" s="230"/>
      <c r="C771" s="231"/>
      <c r="D771" s="232" t="s">
        <v>153</v>
      </c>
      <c r="E771" s="233" t="s">
        <v>1</v>
      </c>
      <c r="F771" s="234" t="s">
        <v>1267</v>
      </c>
      <c r="G771" s="231"/>
      <c r="H771" s="233" t="s">
        <v>1</v>
      </c>
      <c r="I771" s="235"/>
      <c r="J771" s="231"/>
      <c r="K771" s="231"/>
      <c r="L771" s="236"/>
      <c r="M771" s="237"/>
      <c r="N771" s="238"/>
      <c r="O771" s="238"/>
      <c r="P771" s="238"/>
      <c r="Q771" s="238"/>
      <c r="R771" s="238"/>
      <c r="S771" s="238"/>
      <c r="T771" s="239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40" t="s">
        <v>153</v>
      </c>
      <c r="AU771" s="240" t="s">
        <v>151</v>
      </c>
      <c r="AV771" s="13" t="s">
        <v>83</v>
      </c>
      <c r="AW771" s="13" t="s">
        <v>31</v>
      </c>
      <c r="AX771" s="13" t="s">
        <v>75</v>
      </c>
      <c r="AY771" s="240" t="s">
        <v>142</v>
      </c>
    </row>
    <row r="772" s="14" customFormat="1">
      <c r="A772" s="14"/>
      <c r="B772" s="241"/>
      <c r="C772" s="242"/>
      <c r="D772" s="232" t="s">
        <v>153</v>
      </c>
      <c r="E772" s="243" t="s">
        <v>1</v>
      </c>
      <c r="F772" s="244" t="s">
        <v>379</v>
      </c>
      <c r="G772" s="242"/>
      <c r="H772" s="245">
        <v>37</v>
      </c>
      <c r="I772" s="246"/>
      <c r="J772" s="242"/>
      <c r="K772" s="242"/>
      <c r="L772" s="247"/>
      <c r="M772" s="248"/>
      <c r="N772" s="249"/>
      <c r="O772" s="249"/>
      <c r="P772" s="249"/>
      <c r="Q772" s="249"/>
      <c r="R772" s="249"/>
      <c r="S772" s="249"/>
      <c r="T772" s="250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51" t="s">
        <v>153</v>
      </c>
      <c r="AU772" s="251" t="s">
        <v>151</v>
      </c>
      <c r="AV772" s="14" t="s">
        <v>151</v>
      </c>
      <c r="AW772" s="14" t="s">
        <v>31</v>
      </c>
      <c r="AX772" s="14" t="s">
        <v>75</v>
      </c>
      <c r="AY772" s="251" t="s">
        <v>142</v>
      </c>
    </row>
    <row r="773" s="13" customFormat="1">
      <c r="A773" s="13"/>
      <c r="B773" s="230"/>
      <c r="C773" s="231"/>
      <c r="D773" s="232" t="s">
        <v>153</v>
      </c>
      <c r="E773" s="233" t="s">
        <v>1</v>
      </c>
      <c r="F773" s="234" t="s">
        <v>1269</v>
      </c>
      <c r="G773" s="231"/>
      <c r="H773" s="233" t="s">
        <v>1</v>
      </c>
      <c r="I773" s="235"/>
      <c r="J773" s="231"/>
      <c r="K773" s="231"/>
      <c r="L773" s="236"/>
      <c r="M773" s="237"/>
      <c r="N773" s="238"/>
      <c r="O773" s="238"/>
      <c r="P773" s="238"/>
      <c r="Q773" s="238"/>
      <c r="R773" s="238"/>
      <c r="S773" s="238"/>
      <c r="T773" s="239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40" t="s">
        <v>153</v>
      </c>
      <c r="AU773" s="240" t="s">
        <v>151</v>
      </c>
      <c r="AV773" s="13" t="s">
        <v>83</v>
      </c>
      <c r="AW773" s="13" t="s">
        <v>31</v>
      </c>
      <c r="AX773" s="13" t="s">
        <v>75</v>
      </c>
      <c r="AY773" s="240" t="s">
        <v>142</v>
      </c>
    </row>
    <row r="774" s="14" customFormat="1">
      <c r="A774" s="14"/>
      <c r="B774" s="241"/>
      <c r="C774" s="242"/>
      <c r="D774" s="232" t="s">
        <v>153</v>
      </c>
      <c r="E774" s="243" t="s">
        <v>1</v>
      </c>
      <c r="F774" s="244" t="s">
        <v>7</v>
      </c>
      <c r="G774" s="242"/>
      <c r="H774" s="245">
        <v>21</v>
      </c>
      <c r="I774" s="246"/>
      <c r="J774" s="242"/>
      <c r="K774" s="242"/>
      <c r="L774" s="247"/>
      <c r="M774" s="248"/>
      <c r="N774" s="249"/>
      <c r="O774" s="249"/>
      <c r="P774" s="249"/>
      <c r="Q774" s="249"/>
      <c r="R774" s="249"/>
      <c r="S774" s="249"/>
      <c r="T774" s="250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1" t="s">
        <v>153</v>
      </c>
      <c r="AU774" s="251" t="s">
        <v>151</v>
      </c>
      <c r="AV774" s="14" t="s">
        <v>151</v>
      </c>
      <c r="AW774" s="14" t="s">
        <v>31</v>
      </c>
      <c r="AX774" s="14" t="s">
        <v>75</v>
      </c>
      <c r="AY774" s="251" t="s">
        <v>142</v>
      </c>
    </row>
    <row r="775" s="15" customFormat="1">
      <c r="A775" s="15"/>
      <c r="B775" s="252"/>
      <c r="C775" s="253"/>
      <c r="D775" s="232" t="s">
        <v>153</v>
      </c>
      <c r="E775" s="254" t="s">
        <v>1</v>
      </c>
      <c r="F775" s="255" t="s">
        <v>166</v>
      </c>
      <c r="G775" s="253"/>
      <c r="H775" s="256">
        <v>58</v>
      </c>
      <c r="I775" s="257"/>
      <c r="J775" s="253"/>
      <c r="K775" s="253"/>
      <c r="L775" s="258"/>
      <c r="M775" s="259"/>
      <c r="N775" s="260"/>
      <c r="O775" s="260"/>
      <c r="P775" s="260"/>
      <c r="Q775" s="260"/>
      <c r="R775" s="260"/>
      <c r="S775" s="260"/>
      <c r="T775" s="261"/>
      <c r="U775" s="15"/>
      <c r="V775" s="15"/>
      <c r="W775" s="15"/>
      <c r="X775" s="15"/>
      <c r="Y775" s="15"/>
      <c r="Z775" s="15"/>
      <c r="AA775" s="15"/>
      <c r="AB775" s="15"/>
      <c r="AC775" s="15"/>
      <c r="AD775" s="15"/>
      <c r="AE775" s="15"/>
      <c r="AT775" s="262" t="s">
        <v>153</v>
      </c>
      <c r="AU775" s="262" t="s">
        <v>151</v>
      </c>
      <c r="AV775" s="15" t="s">
        <v>150</v>
      </c>
      <c r="AW775" s="15" t="s">
        <v>31</v>
      </c>
      <c r="AX775" s="15" t="s">
        <v>83</v>
      </c>
      <c r="AY775" s="262" t="s">
        <v>142</v>
      </c>
    </row>
    <row r="776" s="12" customFormat="1" ht="22.8" customHeight="1">
      <c r="A776" s="12"/>
      <c r="B776" s="202"/>
      <c r="C776" s="203"/>
      <c r="D776" s="204" t="s">
        <v>74</v>
      </c>
      <c r="E776" s="216" t="s">
        <v>369</v>
      </c>
      <c r="F776" s="216" t="s">
        <v>370</v>
      </c>
      <c r="G776" s="203"/>
      <c r="H776" s="203"/>
      <c r="I776" s="206"/>
      <c r="J776" s="217">
        <f>BK776</f>
        <v>0</v>
      </c>
      <c r="K776" s="203"/>
      <c r="L776" s="208"/>
      <c r="M776" s="209"/>
      <c r="N776" s="210"/>
      <c r="O776" s="210"/>
      <c r="P776" s="211">
        <f>SUM(P777:P781)</f>
        <v>0</v>
      </c>
      <c r="Q776" s="210"/>
      <c r="R776" s="211">
        <f>SUM(R777:R781)</f>
        <v>0</v>
      </c>
      <c r="S776" s="210"/>
      <c r="T776" s="212">
        <f>SUM(T777:T781)</f>
        <v>0</v>
      </c>
      <c r="U776" s="12"/>
      <c r="V776" s="12"/>
      <c r="W776" s="12"/>
      <c r="X776" s="12"/>
      <c r="Y776" s="12"/>
      <c r="Z776" s="12"/>
      <c r="AA776" s="12"/>
      <c r="AB776" s="12"/>
      <c r="AC776" s="12"/>
      <c r="AD776" s="12"/>
      <c r="AE776" s="12"/>
      <c r="AR776" s="213" t="s">
        <v>83</v>
      </c>
      <c r="AT776" s="214" t="s">
        <v>74</v>
      </c>
      <c r="AU776" s="214" t="s">
        <v>83</v>
      </c>
      <c r="AY776" s="213" t="s">
        <v>142</v>
      </c>
      <c r="BK776" s="215">
        <f>SUM(BK777:BK781)</f>
        <v>0</v>
      </c>
    </row>
    <row r="777" s="2" customFormat="1" ht="24.15" customHeight="1">
      <c r="A777" s="38"/>
      <c r="B777" s="39"/>
      <c r="C777" s="218" t="s">
        <v>985</v>
      </c>
      <c r="D777" s="218" t="s">
        <v>145</v>
      </c>
      <c r="E777" s="219" t="s">
        <v>372</v>
      </c>
      <c r="F777" s="220" t="s">
        <v>373</v>
      </c>
      <c r="G777" s="221" t="s">
        <v>281</v>
      </c>
      <c r="H777" s="222">
        <v>81.090000000000003</v>
      </c>
      <c r="I777" s="223"/>
      <c r="J777" s="222">
        <f>ROUND(I777*H777,2)</f>
        <v>0</v>
      </c>
      <c r="K777" s="220" t="s">
        <v>149</v>
      </c>
      <c r="L777" s="44"/>
      <c r="M777" s="224" t="s">
        <v>1</v>
      </c>
      <c r="N777" s="225" t="s">
        <v>41</v>
      </c>
      <c r="O777" s="91"/>
      <c r="P777" s="226">
        <f>O777*H777</f>
        <v>0</v>
      </c>
      <c r="Q777" s="226">
        <v>0</v>
      </c>
      <c r="R777" s="226">
        <f>Q777*H777</f>
        <v>0</v>
      </c>
      <c r="S777" s="226">
        <v>0</v>
      </c>
      <c r="T777" s="227">
        <f>S777*H777</f>
        <v>0</v>
      </c>
      <c r="U777" s="38"/>
      <c r="V777" s="38"/>
      <c r="W777" s="38"/>
      <c r="X777" s="38"/>
      <c r="Y777" s="38"/>
      <c r="Z777" s="38"/>
      <c r="AA777" s="38"/>
      <c r="AB777" s="38"/>
      <c r="AC777" s="38"/>
      <c r="AD777" s="38"/>
      <c r="AE777" s="38"/>
      <c r="AR777" s="228" t="s">
        <v>150</v>
      </c>
      <c r="AT777" s="228" t="s">
        <v>145</v>
      </c>
      <c r="AU777" s="228" t="s">
        <v>151</v>
      </c>
      <c r="AY777" s="17" t="s">
        <v>142</v>
      </c>
      <c r="BE777" s="229">
        <f>IF(N777="základní",J777,0)</f>
        <v>0</v>
      </c>
      <c r="BF777" s="229">
        <f>IF(N777="snížená",J777,0)</f>
        <v>0</v>
      </c>
      <c r="BG777" s="229">
        <f>IF(N777="zákl. přenesená",J777,0)</f>
        <v>0</v>
      </c>
      <c r="BH777" s="229">
        <f>IF(N777="sníž. přenesená",J777,0)</f>
        <v>0</v>
      </c>
      <c r="BI777" s="229">
        <f>IF(N777="nulová",J777,0)</f>
        <v>0</v>
      </c>
      <c r="BJ777" s="17" t="s">
        <v>151</v>
      </c>
      <c r="BK777" s="229">
        <f>ROUND(I777*H777,2)</f>
        <v>0</v>
      </c>
      <c r="BL777" s="17" t="s">
        <v>150</v>
      </c>
      <c r="BM777" s="228" t="s">
        <v>1832</v>
      </c>
    </row>
    <row r="778" s="2" customFormat="1" ht="24.15" customHeight="1">
      <c r="A778" s="38"/>
      <c r="B778" s="39"/>
      <c r="C778" s="218" t="s">
        <v>991</v>
      </c>
      <c r="D778" s="218" t="s">
        <v>145</v>
      </c>
      <c r="E778" s="219" t="s">
        <v>376</v>
      </c>
      <c r="F778" s="220" t="s">
        <v>377</v>
      </c>
      <c r="G778" s="221" t="s">
        <v>281</v>
      </c>
      <c r="H778" s="222">
        <v>81.090000000000003</v>
      </c>
      <c r="I778" s="223"/>
      <c r="J778" s="222">
        <f>ROUND(I778*H778,2)</f>
        <v>0</v>
      </c>
      <c r="K778" s="220" t="s">
        <v>149</v>
      </c>
      <c r="L778" s="44"/>
      <c r="M778" s="224" t="s">
        <v>1</v>
      </c>
      <c r="N778" s="225" t="s">
        <v>41</v>
      </c>
      <c r="O778" s="91"/>
      <c r="P778" s="226">
        <f>O778*H778</f>
        <v>0</v>
      </c>
      <c r="Q778" s="226">
        <v>0</v>
      </c>
      <c r="R778" s="226">
        <f>Q778*H778</f>
        <v>0</v>
      </c>
      <c r="S778" s="226">
        <v>0</v>
      </c>
      <c r="T778" s="227">
        <f>S778*H778</f>
        <v>0</v>
      </c>
      <c r="U778" s="38"/>
      <c r="V778" s="38"/>
      <c r="W778" s="38"/>
      <c r="X778" s="38"/>
      <c r="Y778" s="38"/>
      <c r="Z778" s="38"/>
      <c r="AA778" s="38"/>
      <c r="AB778" s="38"/>
      <c r="AC778" s="38"/>
      <c r="AD778" s="38"/>
      <c r="AE778" s="38"/>
      <c r="AR778" s="228" t="s">
        <v>150</v>
      </c>
      <c r="AT778" s="228" t="s">
        <v>145</v>
      </c>
      <c r="AU778" s="228" t="s">
        <v>151</v>
      </c>
      <c r="AY778" s="17" t="s">
        <v>142</v>
      </c>
      <c r="BE778" s="229">
        <f>IF(N778="základní",J778,0)</f>
        <v>0</v>
      </c>
      <c r="BF778" s="229">
        <f>IF(N778="snížená",J778,0)</f>
        <v>0</v>
      </c>
      <c r="BG778" s="229">
        <f>IF(N778="zákl. přenesená",J778,0)</f>
        <v>0</v>
      </c>
      <c r="BH778" s="229">
        <f>IF(N778="sníž. přenesená",J778,0)</f>
        <v>0</v>
      </c>
      <c r="BI778" s="229">
        <f>IF(N778="nulová",J778,0)</f>
        <v>0</v>
      </c>
      <c r="BJ778" s="17" t="s">
        <v>151</v>
      </c>
      <c r="BK778" s="229">
        <f>ROUND(I778*H778,2)</f>
        <v>0</v>
      </c>
      <c r="BL778" s="17" t="s">
        <v>150</v>
      </c>
      <c r="BM778" s="228" t="s">
        <v>1833</v>
      </c>
    </row>
    <row r="779" s="2" customFormat="1" ht="24.15" customHeight="1">
      <c r="A779" s="38"/>
      <c r="B779" s="39"/>
      <c r="C779" s="218" t="s">
        <v>997</v>
      </c>
      <c r="D779" s="218" t="s">
        <v>145</v>
      </c>
      <c r="E779" s="219" t="s">
        <v>380</v>
      </c>
      <c r="F779" s="220" t="s">
        <v>381</v>
      </c>
      <c r="G779" s="221" t="s">
        <v>281</v>
      </c>
      <c r="H779" s="222">
        <v>1540.71</v>
      </c>
      <c r="I779" s="223"/>
      <c r="J779" s="222">
        <f>ROUND(I779*H779,2)</f>
        <v>0</v>
      </c>
      <c r="K779" s="220" t="s">
        <v>149</v>
      </c>
      <c r="L779" s="44"/>
      <c r="M779" s="224" t="s">
        <v>1</v>
      </c>
      <c r="N779" s="225" t="s">
        <v>41</v>
      </c>
      <c r="O779" s="91"/>
      <c r="P779" s="226">
        <f>O779*H779</f>
        <v>0</v>
      </c>
      <c r="Q779" s="226">
        <v>0</v>
      </c>
      <c r="R779" s="226">
        <f>Q779*H779</f>
        <v>0</v>
      </c>
      <c r="S779" s="226">
        <v>0</v>
      </c>
      <c r="T779" s="227">
        <f>S779*H779</f>
        <v>0</v>
      </c>
      <c r="U779" s="38"/>
      <c r="V779" s="38"/>
      <c r="W779" s="38"/>
      <c r="X779" s="38"/>
      <c r="Y779" s="38"/>
      <c r="Z779" s="38"/>
      <c r="AA779" s="38"/>
      <c r="AB779" s="38"/>
      <c r="AC779" s="38"/>
      <c r="AD779" s="38"/>
      <c r="AE779" s="38"/>
      <c r="AR779" s="228" t="s">
        <v>150</v>
      </c>
      <c r="AT779" s="228" t="s">
        <v>145</v>
      </c>
      <c r="AU779" s="228" t="s">
        <v>151</v>
      </c>
      <c r="AY779" s="17" t="s">
        <v>142</v>
      </c>
      <c r="BE779" s="229">
        <f>IF(N779="základní",J779,0)</f>
        <v>0</v>
      </c>
      <c r="BF779" s="229">
        <f>IF(N779="snížená",J779,0)</f>
        <v>0</v>
      </c>
      <c r="BG779" s="229">
        <f>IF(N779="zákl. přenesená",J779,0)</f>
        <v>0</v>
      </c>
      <c r="BH779" s="229">
        <f>IF(N779="sníž. přenesená",J779,0)</f>
        <v>0</v>
      </c>
      <c r="BI779" s="229">
        <f>IF(N779="nulová",J779,0)</f>
        <v>0</v>
      </c>
      <c r="BJ779" s="17" t="s">
        <v>151</v>
      </c>
      <c r="BK779" s="229">
        <f>ROUND(I779*H779,2)</f>
        <v>0</v>
      </c>
      <c r="BL779" s="17" t="s">
        <v>150</v>
      </c>
      <c r="BM779" s="228" t="s">
        <v>1834</v>
      </c>
    </row>
    <row r="780" s="14" customFormat="1">
      <c r="A780" s="14"/>
      <c r="B780" s="241"/>
      <c r="C780" s="242"/>
      <c r="D780" s="232" t="s">
        <v>153</v>
      </c>
      <c r="E780" s="243" t="s">
        <v>1</v>
      </c>
      <c r="F780" s="244" t="s">
        <v>1835</v>
      </c>
      <c r="G780" s="242"/>
      <c r="H780" s="245">
        <v>1540.71</v>
      </c>
      <c r="I780" s="246"/>
      <c r="J780" s="242"/>
      <c r="K780" s="242"/>
      <c r="L780" s="247"/>
      <c r="M780" s="248"/>
      <c r="N780" s="249"/>
      <c r="O780" s="249"/>
      <c r="P780" s="249"/>
      <c r="Q780" s="249"/>
      <c r="R780" s="249"/>
      <c r="S780" s="249"/>
      <c r="T780" s="250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51" t="s">
        <v>153</v>
      </c>
      <c r="AU780" s="251" t="s">
        <v>151</v>
      </c>
      <c r="AV780" s="14" t="s">
        <v>151</v>
      </c>
      <c r="AW780" s="14" t="s">
        <v>31</v>
      </c>
      <c r="AX780" s="14" t="s">
        <v>83</v>
      </c>
      <c r="AY780" s="251" t="s">
        <v>142</v>
      </c>
    </row>
    <row r="781" s="2" customFormat="1" ht="33" customHeight="1">
      <c r="A781" s="38"/>
      <c r="B781" s="39"/>
      <c r="C781" s="218" t="s">
        <v>1001</v>
      </c>
      <c r="D781" s="218" t="s">
        <v>145</v>
      </c>
      <c r="E781" s="219" t="s">
        <v>384</v>
      </c>
      <c r="F781" s="220" t="s">
        <v>385</v>
      </c>
      <c r="G781" s="221" t="s">
        <v>281</v>
      </c>
      <c r="H781" s="222">
        <v>81.090000000000003</v>
      </c>
      <c r="I781" s="223"/>
      <c r="J781" s="222">
        <f>ROUND(I781*H781,2)</f>
        <v>0</v>
      </c>
      <c r="K781" s="220" t="s">
        <v>149</v>
      </c>
      <c r="L781" s="44"/>
      <c r="M781" s="224" t="s">
        <v>1</v>
      </c>
      <c r="N781" s="225" t="s">
        <v>41</v>
      </c>
      <c r="O781" s="91"/>
      <c r="P781" s="226">
        <f>O781*H781</f>
        <v>0</v>
      </c>
      <c r="Q781" s="226">
        <v>0</v>
      </c>
      <c r="R781" s="226">
        <f>Q781*H781</f>
        <v>0</v>
      </c>
      <c r="S781" s="226">
        <v>0</v>
      </c>
      <c r="T781" s="227">
        <f>S781*H781</f>
        <v>0</v>
      </c>
      <c r="U781" s="38"/>
      <c r="V781" s="38"/>
      <c r="W781" s="38"/>
      <c r="X781" s="38"/>
      <c r="Y781" s="38"/>
      <c r="Z781" s="38"/>
      <c r="AA781" s="38"/>
      <c r="AB781" s="38"/>
      <c r="AC781" s="38"/>
      <c r="AD781" s="38"/>
      <c r="AE781" s="38"/>
      <c r="AR781" s="228" t="s">
        <v>150</v>
      </c>
      <c r="AT781" s="228" t="s">
        <v>145</v>
      </c>
      <c r="AU781" s="228" t="s">
        <v>151</v>
      </c>
      <c r="AY781" s="17" t="s">
        <v>142</v>
      </c>
      <c r="BE781" s="229">
        <f>IF(N781="základní",J781,0)</f>
        <v>0</v>
      </c>
      <c r="BF781" s="229">
        <f>IF(N781="snížená",J781,0)</f>
        <v>0</v>
      </c>
      <c r="BG781" s="229">
        <f>IF(N781="zákl. přenesená",J781,0)</f>
        <v>0</v>
      </c>
      <c r="BH781" s="229">
        <f>IF(N781="sníž. přenesená",J781,0)</f>
        <v>0</v>
      </c>
      <c r="BI781" s="229">
        <f>IF(N781="nulová",J781,0)</f>
        <v>0</v>
      </c>
      <c r="BJ781" s="17" t="s">
        <v>151</v>
      </c>
      <c r="BK781" s="229">
        <f>ROUND(I781*H781,2)</f>
        <v>0</v>
      </c>
      <c r="BL781" s="17" t="s">
        <v>150</v>
      </c>
      <c r="BM781" s="228" t="s">
        <v>1836</v>
      </c>
    </row>
    <row r="782" s="12" customFormat="1" ht="22.8" customHeight="1">
      <c r="A782" s="12"/>
      <c r="B782" s="202"/>
      <c r="C782" s="203"/>
      <c r="D782" s="204" t="s">
        <v>74</v>
      </c>
      <c r="E782" s="216" t="s">
        <v>387</v>
      </c>
      <c r="F782" s="216" t="s">
        <v>388</v>
      </c>
      <c r="G782" s="203"/>
      <c r="H782" s="203"/>
      <c r="I782" s="206"/>
      <c r="J782" s="217">
        <f>BK782</f>
        <v>0</v>
      </c>
      <c r="K782" s="203"/>
      <c r="L782" s="208"/>
      <c r="M782" s="209"/>
      <c r="N782" s="210"/>
      <c r="O782" s="210"/>
      <c r="P782" s="211">
        <f>P783</f>
        <v>0</v>
      </c>
      <c r="Q782" s="210"/>
      <c r="R782" s="211">
        <f>R783</f>
        <v>0</v>
      </c>
      <c r="S782" s="210"/>
      <c r="T782" s="212">
        <f>T783</f>
        <v>0</v>
      </c>
      <c r="U782" s="12"/>
      <c r="V782" s="12"/>
      <c r="W782" s="12"/>
      <c r="X782" s="12"/>
      <c r="Y782" s="12"/>
      <c r="Z782" s="12"/>
      <c r="AA782" s="12"/>
      <c r="AB782" s="12"/>
      <c r="AC782" s="12"/>
      <c r="AD782" s="12"/>
      <c r="AE782" s="12"/>
      <c r="AR782" s="213" t="s">
        <v>83</v>
      </c>
      <c r="AT782" s="214" t="s">
        <v>74</v>
      </c>
      <c r="AU782" s="214" t="s">
        <v>83</v>
      </c>
      <c r="AY782" s="213" t="s">
        <v>142</v>
      </c>
      <c r="BK782" s="215">
        <f>BK783</f>
        <v>0</v>
      </c>
    </row>
    <row r="783" s="2" customFormat="1" ht="21.75" customHeight="1">
      <c r="A783" s="38"/>
      <c r="B783" s="39"/>
      <c r="C783" s="218" t="s">
        <v>1005</v>
      </c>
      <c r="D783" s="218" t="s">
        <v>145</v>
      </c>
      <c r="E783" s="219" t="s">
        <v>390</v>
      </c>
      <c r="F783" s="220" t="s">
        <v>391</v>
      </c>
      <c r="G783" s="221" t="s">
        <v>281</v>
      </c>
      <c r="H783" s="222">
        <v>162.72999999999999</v>
      </c>
      <c r="I783" s="223"/>
      <c r="J783" s="222">
        <f>ROUND(I783*H783,2)</f>
        <v>0</v>
      </c>
      <c r="K783" s="220" t="s">
        <v>149</v>
      </c>
      <c r="L783" s="44"/>
      <c r="M783" s="224" t="s">
        <v>1</v>
      </c>
      <c r="N783" s="225" t="s">
        <v>41</v>
      </c>
      <c r="O783" s="91"/>
      <c r="P783" s="226">
        <f>O783*H783</f>
        <v>0</v>
      </c>
      <c r="Q783" s="226">
        <v>0</v>
      </c>
      <c r="R783" s="226">
        <f>Q783*H783</f>
        <v>0</v>
      </c>
      <c r="S783" s="226">
        <v>0</v>
      </c>
      <c r="T783" s="227">
        <f>S783*H783</f>
        <v>0</v>
      </c>
      <c r="U783" s="38"/>
      <c r="V783" s="38"/>
      <c r="W783" s="38"/>
      <c r="X783" s="38"/>
      <c r="Y783" s="38"/>
      <c r="Z783" s="38"/>
      <c r="AA783" s="38"/>
      <c r="AB783" s="38"/>
      <c r="AC783" s="38"/>
      <c r="AD783" s="38"/>
      <c r="AE783" s="38"/>
      <c r="AR783" s="228" t="s">
        <v>150</v>
      </c>
      <c r="AT783" s="228" t="s">
        <v>145</v>
      </c>
      <c r="AU783" s="228" t="s">
        <v>151</v>
      </c>
      <c r="AY783" s="17" t="s">
        <v>142</v>
      </c>
      <c r="BE783" s="229">
        <f>IF(N783="základní",J783,0)</f>
        <v>0</v>
      </c>
      <c r="BF783" s="229">
        <f>IF(N783="snížená",J783,0)</f>
        <v>0</v>
      </c>
      <c r="BG783" s="229">
        <f>IF(N783="zákl. přenesená",J783,0)</f>
        <v>0</v>
      </c>
      <c r="BH783" s="229">
        <f>IF(N783="sníž. přenesená",J783,0)</f>
        <v>0</v>
      </c>
      <c r="BI783" s="229">
        <f>IF(N783="nulová",J783,0)</f>
        <v>0</v>
      </c>
      <c r="BJ783" s="17" t="s">
        <v>151</v>
      </c>
      <c r="BK783" s="229">
        <f>ROUND(I783*H783,2)</f>
        <v>0</v>
      </c>
      <c r="BL783" s="17" t="s">
        <v>150</v>
      </c>
      <c r="BM783" s="228" t="s">
        <v>1837</v>
      </c>
    </row>
    <row r="784" s="12" customFormat="1" ht="25.92" customHeight="1">
      <c r="A784" s="12"/>
      <c r="B784" s="202"/>
      <c r="C784" s="203"/>
      <c r="D784" s="204" t="s">
        <v>74</v>
      </c>
      <c r="E784" s="205" t="s">
        <v>393</v>
      </c>
      <c r="F784" s="205" t="s">
        <v>394</v>
      </c>
      <c r="G784" s="203"/>
      <c r="H784" s="203"/>
      <c r="I784" s="206"/>
      <c r="J784" s="207">
        <f>BK784</f>
        <v>0</v>
      </c>
      <c r="K784" s="203"/>
      <c r="L784" s="208"/>
      <c r="M784" s="209"/>
      <c r="N784" s="210"/>
      <c r="O784" s="210"/>
      <c r="P784" s="211">
        <f>P785+P828+P845+P851+P859+P904+P926+P935+P950+P998</f>
        <v>0</v>
      </c>
      <c r="Q784" s="210"/>
      <c r="R784" s="211">
        <f>R785+R828+R845+R851+R859+R904+R926+R935+R950+R998</f>
        <v>5.4039524999999999</v>
      </c>
      <c r="S784" s="210"/>
      <c r="T784" s="212">
        <f>T785+T828+T845+T851+T859+T904+T926+T935+T950+T998</f>
        <v>4.6000649999999998</v>
      </c>
      <c r="U784" s="12"/>
      <c r="V784" s="12"/>
      <c r="W784" s="12"/>
      <c r="X784" s="12"/>
      <c r="Y784" s="12"/>
      <c r="Z784" s="12"/>
      <c r="AA784" s="12"/>
      <c r="AB784" s="12"/>
      <c r="AC784" s="12"/>
      <c r="AD784" s="12"/>
      <c r="AE784" s="12"/>
      <c r="AR784" s="213" t="s">
        <v>151</v>
      </c>
      <c r="AT784" s="214" t="s">
        <v>74</v>
      </c>
      <c r="AU784" s="214" t="s">
        <v>75</v>
      </c>
      <c r="AY784" s="213" t="s">
        <v>142</v>
      </c>
      <c r="BK784" s="215">
        <f>BK785+BK828+BK845+BK851+BK859+BK904+BK926+BK935+BK950+BK998</f>
        <v>0</v>
      </c>
    </row>
    <row r="785" s="12" customFormat="1" ht="22.8" customHeight="1">
      <c r="A785" s="12"/>
      <c r="B785" s="202"/>
      <c r="C785" s="203"/>
      <c r="D785" s="204" t="s">
        <v>74</v>
      </c>
      <c r="E785" s="216" t="s">
        <v>395</v>
      </c>
      <c r="F785" s="216" t="s">
        <v>396</v>
      </c>
      <c r="G785" s="203"/>
      <c r="H785" s="203"/>
      <c r="I785" s="206"/>
      <c r="J785" s="217">
        <f>BK785</f>
        <v>0</v>
      </c>
      <c r="K785" s="203"/>
      <c r="L785" s="208"/>
      <c r="M785" s="209"/>
      <c r="N785" s="210"/>
      <c r="O785" s="210"/>
      <c r="P785" s="211">
        <f>SUM(P786:P827)</f>
        <v>0</v>
      </c>
      <c r="Q785" s="210"/>
      <c r="R785" s="211">
        <f>SUM(R786:R827)</f>
        <v>2.3042799999999999</v>
      </c>
      <c r="S785" s="210"/>
      <c r="T785" s="212">
        <f>SUM(T786:T827)</f>
        <v>0</v>
      </c>
      <c r="U785" s="12"/>
      <c r="V785" s="12"/>
      <c r="W785" s="12"/>
      <c r="X785" s="12"/>
      <c r="Y785" s="12"/>
      <c r="Z785" s="12"/>
      <c r="AA785" s="12"/>
      <c r="AB785" s="12"/>
      <c r="AC785" s="12"/>
      <c r="AD785" s="12"/>
      <c r="AE785" s="12"/>
      <c r="AR785" s="213" t="s">
        <v>151</v>
      </c>
      <c r="AT785" s="214" t="s">
        <v>74</v>
      </c>
      <c r="AU785" s="214" t="s">
        <v>83</v>
      </c>
      <c r="AY785" s="213" t="s">
        <v>142</v>
      </c>
      <c r="BK785" s="215">
        <f>SUM(BK786:BK827)</f>
        <v>0</v>
      </c>
    </row>
    <row r="786" s="2" customFormat="1" ht="24.15" customHeight="1">
      <c r="A786" s="38"/>
      <c r="B786" s="39"/>
      <c r="C786" s="218" t="s">
        <v>1011</v>
      </c>
      <c r="D786" s="218" t="s">
        <v>145</v>
      </c>
      <c r="E786" s="219" t="s">
        <v>1838</v>
      </c>
      <c r="F786" s="220" t="s">
        <v>1839</v>
      </c>
      <c r="G786" s="221" t="s">
        <v>148</v>
      </c>
      <c r="H786" s="222">
        <v>302</v>
      </c>
      <c r="I786" s="223"/>
      <c r="J786" s="222">
        <f>ROUND(I786*H786,2)</f>
        <v>0</v>
      </c>
      <c r="K786" s="220" t="s">
        <v>149</v>
      </c>
      <c r="L786" s="44"/>
      <c r="M786" s="224" t="s">
        <v>1</v>
      </c>
      <c r="N786" s="225" t="s">
        <v>41</v>
      </c>
      <c r="O786" s="91"/>
      <c r="P786" s="226">
        <f>O786*H786</f>
        <v>0</v>
      </c>
      <c r="Q786" s="226">
        <v>0</v>
      </c>
      <c r="R786" s="226">
        <f>Q786*H786</f>
        <v>0</v>
      </c>
      <c r="S786" s="226">
        <v>0</v>
      </c>
      <c r="T786" s="227">
        <f>S786*H786</f>
        <v>0</v>
      </c>
      <c r="U786" s="38"/>
      <c r="V786" s="38"/>
      <c r="W786" s="38"/>
      <c r="X786" s="38"/>
      <c r="Y786" s="38"/>
      <c r="Z786" s="38"/>
      <c r="AA786" s="38"/>
      <c r="AB786" s="38"/>
      <c r="AC786" s="38"/>
      <c r="AD786" s="38"/>
      <c r="AE786" s="38"/>
      <c r="AR786" s="228" t="s">
        <v>210</v>
      </c>
      <c r="AT786" s="228" t="s">
        <v>145</v>
      </c>
      <c r="AU786" s="228" t="s">
        <v>151</v>
      </c>
      <c r="AY786" s="17" t="s">
        <v>142</v>
      </c>
      <c r="BE786" s="229">
        <f>IF(N786="základní",J786,0)</f>
        <v>0</v>
      </c>
      <c r="BF786" s="229">
        <f>IF(N786="snížená",J786,0)</f>
        <v>0</v>
      </c>
      <c r="BG786" s="229">
        <f>IF(N786="zákl. přenesená",J786,0)</f>
        <v>0</v>
      </c>
      <c r="BH786" s="229">
        <f>IF(N786="sníž. přenesená",J786,0)</f>
        <v>0</v>
      </c>
      <c r="BI786" s="229">
        <f>IF(N786="nulová",J786,0)</f>
        <v>0</v>
      </c>
      <c r="BJ786" s="17" t="s">
        <v>151</v>
      </c>
      <c r="BK786" s="229">
        <f>ROUND(I786*H786,2)</f>
        <v>0</v>
      </c>
      <c r="BL786" s="17" t="s">
        <v>210</v>
      </c>
      <c r="BM786" s="228" t="s">
        <v>1840</v>
      </c>
    </row>
    <row r="787" s="13" customFormat="1">
      <c r="A787" s="13"/>
      <c r="B787" s="230"/>
      <c r="C787" s="231"/>
      <c r="D787" s="232" t="s">
        <v>153</v>
      </c>
      <c r="E787" s="233" t="s">
        <v>1</v>
      </c>
      <c r="F787" s="234" t="s">
        <v>1267</v>
      </c>
      <c r="G787" s="231"/>
      <c r="H787" s="233" t="s">
        <v>1</v>
      </c>
      <c r="I787" s="235"/>
      <c r="J787" s="231"/>
      <c r="K787" s="231"/>
      <c r="L787" s="236"/>
      <c r="M787" s="237"/>
      <c r="N787" s="238"/>
      <c r="O787" s="238"/>
      <c r="P787" s="238"/>
      <c r="Q787" s="238"/>
      <c r="R787" s="238"/>
      <c r="S787" s="238"/>
      <c r="T787" s="239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40" t="s">
        <v>153</v>
      </c>
      <c r="AU787" s="240" t="s">
        <v>151</v>
      </c>
      <c r="AV787" s="13" t="s">
        <v>83</v>
      </c>
      <c r="AW787" s="13" t="s">
        <v>31</v>
      </c>
      <c r="AX787" s="13" t="s">
        <v>75</v>
      </c>
      <c r="AY787" s="240" t="s">
        <v>142</v>
      </c>
    </row>
    <row r="788" s="14" customFormat="1">
      <c r="A788" s="14"/>
      <c r="B788" s="241"/>
      <c r="C788" s="242"/>
      <c r="D788" s="232" t="s">
        <v>153</v>
      </c>
      <c r="E788" s="243" t="s">
        <v>1</v>
      </c>
      <c r="F788" s="244" t="s">
        <v>1841</v>
      </c>
      <c r="G788" s="242"/>
      <c r="H788" s="245">
        <v>103.59999999999999</v>
      </c>
      <c r="I788" s="246"/>
      <c r="J788" s="242"/>
      <c r="K788" s="242"/>
      <c r="L788" s="247"/>
      <c r="M788" s="248"/>
      <c r="N788" s="249"/>
      <c r="O788" s="249"/>
      <c r="P788" s="249"/>
      <c r="Q788" s="249"/>
      <c r="R788" s="249"/>
      <c r="S788" s="249"/>
      <c r="T788" s="250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51" t="s">
        <v>153</v>
      </c>
      <c r="AU788" s="251" t="s">
        <v>151</v>
      </c>
      <c r="AV788" s="14" t="s">
        <v>151</v>
      </c>
      <c r="AW788" s="14" t="s">
        <v>31</v>
      </c>
      <c r="AX788" s="14" t="s">
        <v>75</v>
      </c>
      <c r="AY788" s="251" t="s">
        <v>142</v>
      </c>
    </row>
    <row r="789" s="14" customFormat="1">
      <c r="A789" s="14"/>
      <c r="B789" s="241"/>
      <c r="C789" s="242"/>
      <c r="D789" s="232" t="s">
        <v>153</v>
      </c>
      <c r="E789" s="243" t="s">
        <v>1</v>
      </c>
      <c r="F789" s="244" t="s">
        <v>1842</v>
      </c>
      <c r="G789" s="242"/>
      <c r="H789" s="245">
        <v>11.1</v>
      </c>
      <c r="I789" s="246"/>
      <c r="J789" s="242"/>
      <c r="K789" s="242"/>
      <c r="L789" s="247"/>
      <c r="M789" s="248"/>
      <c r="N789" s="249"/>
      <c r="O789" s="249"/>
      <c r="P789" s="249"/>
      <c r="Q789" s="249"/>
      <c r="R789" s="249"/>
      <c r="S789" s="249"/>
      <c r="T789" s="250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1" t="s">
        <v>153</v>
      </c>
      <c r="AU789" s="251" t="s">
        <v>151</v>
      </c>
      <c r="AV789" s="14" t="s">
        <v>151</v>
      </c>
      <c r="AW789" s="14" t="s">
        <v>31</v>
      </c>
      <c r="AX789" s="14" t="s">
        <v>75</v>
      </c>
      <c r="AY789" s="251" t="s">
        <v>142</v>
      </c>
    </row>
    <row r="790" s="13" customFormat="1">
      <c r="A790" s="13"/>
      <c r="B790" s="230"/>
      <c r="C790" s="231"/>
      <c r="D790" s="232" t="s">
        <v>153</v>
      </c>
      <c r="E790" s="233" t="s">
        <v>1</v>
      </c>
      <c r="F790" s="234" t="s">
        <v>1269</v>
      </c>
      <c r="G790" s="231"/>
      <c r="H790" s="233" t="s">
        <v>1</v>
      </c>
      <c r="I790" s="235"/>
      <c r="J790" s="231"/>
      <c r="K790" s="231"/>
      <c r="L790" s="236"/>
      <c r="M790" s="237"/>
      <c r="N790" s="238"/>
      <c r="O790" s="238"/>
      <c r="P790" s="238"/>
      <c r="Q790" s="238"/>
      <c r="R790" s="238"/>
      <c r="S790" s="238"/>
      <c r="T790" s="239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40" t="s">
        <v>153</v>
      </c>
      <c r="AU790" s="240" t="s">
        <v>151</v>
      </c>
      <c r="AV790" s="13" t="s">
        <v>83</v>
      </c>
      <c r="AW790" s="13" t="s">
        <v>31</v>
      </c>
      <c r="AX790" s="13" t="s">
        <v>75</v>
      </c>
      <c r="AY790" s="240" t="s">
        <v>142</v>
      </c>
    </row>
    <row r="791" s="14" customFormat="1">
      <c r="A791" s="14"/>
      <c r="B791" s="241"/>
      <c r="C791" s="242"/>
      <c r="D791" s="232" t="s">
        <v>153</v>
      </c>
      <c r="E791" s="243" t="s">
        <v>1</v>
      </c>
      <c r="F791" s="244" t="s">
        <v>1843</v>
      </c>
      <c r="G791" s="242"/>
      <c r="H791" s="245">
        <v>52.5</v>
      </c>
      <c r="I791" s="246"/>
      <c r="J791" s="242"/>
      <c r="K791" s="242"/>
      <c r="L791" s="247"/>
      <c r="M791" s="248"/>
      <c r="N791" s="249"/>
      <c r="O791" s="249"/>
      <c r="P791" s="249"/>
      <c r="Q791" s="249"/>
      <c r="R791" s="249"/>
      <c r="S791" s="249"/>
      <c r="T791" s="250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51" t="s">
        <v>153</v>
      </c>
      <c r="AU791" s="251" t="s">
        <v>151</v>
      </c>
      <c r="AV791" s="14" t="s">
        <v>151</v>
      </c>
      <c r="AW791" s="14" t="s">
        <v>31</v>
      </c>
      <c r="AX791" s="14" t="s">
        <v>75</v>
      </c>
      <c r="AY791" s="251" t="s">
        <v>142</v>
      </c>
    </row>
    <row r="792" s="14" customFormat="1">
      <c r="A792" s="14"/>
      <c r="B792" s="241"/>
      <c r="C792" s="242"/>
      <c r="D792" s="232" t="s">
        <v>153</v>
      </c>
      <c r="E792" s="243" t="s">
        <v>1</v>
      </c>
      <c r="F792" s="244" t="s">
        <v>1844</v>
      </c>
      <c r="G792" s="242"/>
      <c r="H792" s="245">
        <v>6.2999999999999998</v>
      </c>
      <c r="I792" s="246"/>
      <c r="J792" s="242"/>
      <c r="K792" s="242"/>
      <c r="L792" s="247"/>
      <c r="M792" s="248"/>
      <c r="N792" s="249"/>
      <c r="O792" s="249"/>
      <c r="P792" s="249"/>
      <c r="Q792" s="249"/>
      <c r="R792" s="249"/>
      <c r="S792" s="249"/>
      <c r="T792" s="250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51" t="s">
        <v>153</v>
      </c>
      <c r="AU792" s="251" t="s">
        <v>151</v>
      </c>
      <c r="AV792" s="14" t="s">
        <v>151</v>
      </c>
      <c r="AW792" s="14" t="s">
        <v>31</v>
      </c>
      <c r="AX792" s="14" t="s">
        <v>75</v>
      </c>
      <c r="AY792" s="251" t="s">
        <v>142</v>
      </c>
    </row>
    <row r="793" s="13" customFormat="1">
      <c r="A793" s="13"/>
      <c r="B793" s="230"/>
      <c r="C793" s="231"/>
      <c r="D793" s="232" t="s">
        <v>153</v>
      </c>
      <c r="E793" s="233" t="s">
        <v>1</v>
      </c>
      <c r="F793" s="234" t="s">
        <v>1389</v>
      </c>
      <c r="G793" s="231"/>
      <c r="H793" s="233" t="s">
        <v>1</v>
      </c>
      <c r="I793" s="235"/>
      <c r="J793" s="231"/>
      <c r="K793" s="231"/>
      <c r="L793" s="236"/>
      <c r="M793" s="237"/>
      <c r="N793" s="238"/>
      <c r="O793" s="238"/>
      <c r="P793" s="238"/>
      <c r="Q793" s="238"/>
      <c r="R793" s="238"/>
      <c r="S793" s="238"/>
      <c r="T793" s="239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40" t="s">
        <v>153</v>
      </c>
      <c r="AU793" s="240" t="s">
        <v>151</v>
      </c>
      <c r="AV793" s="13" t="s">
        <v>83</v>
      </c>
      <c r="AW793" s="13" t="s">
        <v>31</v>
      </c>
      <c r="AX793" s="13" t="s">
        <v>75</v>
      </c>
      <c r="AY793" s="240" t="s">
        <v>142</v>
      </c>
    </row>
    <row r="794" s="14" customFormat="1">
      <c r="A794" s="14"/>
      <c r="B794" s="241"/>
      <c r="C794" s="242"/>
      <c r="D794" s="232" t="s">
        <v>153</v>
      </c>
      <c r="E794" s="243" t="s">
        <v>1</v>
      </c>
      <c r="F794" s="244" t="s">
        <v>1845</v>
      </c>
      <c r="G794" s="242"/>
      <c r="H794" s="245">
        <v>35</v>
      </c>
      <c r="I794" s="246"/>
      <c r="J794" s="242"/>
      <c r="K794" s="242"/>
      <c r="L794" s="247"/>
      <c r="M794" s="248"/>
      <c r="N794" s="249"/>
      <c r="O794" s="249"/>
      <c r="P794" s="249"/>
      <c r="Q794" s="249"/>
      <c r="R794" s="249"/>
      <c r="S794" s="249"/>
      <c r="T794" s="250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1" t="s">
        <v>153</v>
      </c>
      <c r="AU794" s="251" t="s">
        <v>151</v>
      </c>
      <c r="AV794" s="14" t="s">
        <v>151</v>
      </c>
      <c r="AW794" s="14" t="s">
        <v>31</v>
      </c>
      <c r="AX794" s="14" t="s">
        <v>75</v>
      </c>
      <c r="AY794" s="251" t="s">
        <v>142</v>
      </c>
    </row>
    <row r="795" s="14" customFormat="1">
      <c r="A795" s="14"/>
      <c r="B795" s="241"/>
      <c r="C795" s="242"/>
      <c r="D795" s="232" t="s">
        <v>153</v>
      </c>
      <c r="E795" s="243" t="s">
        <v>1</v>
      </c>
      <c r="F795" s="244" t="s">
        <v>1846</v>
      </c>
      <c r="G795" s="242"/>
      <c r="H795" s="245">
        <v>53.299999999999997</v>
      </c>
      <c r="I795" s="246"/>
      <c r="J795" s="242"/>
      <c r="K795" s="242"/>
      <c r="L795" s="247"/>
      <c r="M795" s="248"/>
      <c r="N795" s="249"/>
      <c r="O795" s="249"/>
      <c r="P795" s="249"/>
      <c r="Q795" s="249"/>
      <c r="R795" s="249"/>
      <c r="S795" s="249"/>
      <c r="T795" s="250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51" t="s">
        <v>153</v>
      </c>
      <c r="AU795" s="251" t="s">
        <v>151</v>
      </c>
      <c r="AV795" s="14" t="s">
        <v>151</v>
      </c>
      <c r="AW795" s="14" t="s">
        <v>31</v>
      </c>
      <c r="AX795" s="14" t="s">
        <v>75</v>
      </c>
      <c r="AY795" s="251" t="s">
        <v>142</v>
      </c>
    </row>
    <row r="796" s="14" customFormat="1">
      <c r="A796" s="14"/>
      <c r="B796" s="241"/>
      <c r="C796" s="242"/>
      <c r="D796" s="232" t="s">
        <v>153</v>
      </c>
      <c r="E796" s="243" t="s">
        <v>1</v>
      </c>
      <c r="F796" s="244" t="s">
        <v>1847</v>
      </c>
      <c r="G796" s="242"/>
      <c r="H796" s="245">
        <v>20.199999999999999</v>
      </c>
      <c r="I796" s="246"/>
      <c r="J796" s="242"/>
      <c r="K796" s="242"/>
      <c r="L796" s="247"/>
      <c r="M796" s="248"/>
      <c r="N796" s="249"/>
      <c r="O796" s="249"/>
      <c r="P796" s="249"/>
      <c r="Q796" s="249"/>
      <c r="R796" s="249"/>
      <c r="S796" s="249"/>
      <c r="T796" s="250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51" t="s">
        <v>153</v>
      </c>
      <c r="AU796" s="251" t="s">
        <v>151</v>
      </c>
      <c r="AV796" s="14" t="s">
        <v>151</v>
      </c>
      <c r="AW796" s="14" t="s">
        <v>31</v>
      </c>
      <c r="AX796" s="14" t="s">
        <v>75</v>
      </c>
      <c r="AY796" s="251" t="s">
        <v>142</v>
      </c>
    </row>
    <row r="797" s="14" customFormat="1">
      <c r="A797" s="14"/>
      <c r="B797" s="241"/>
      <c r="C797" s="242"/>
      <c r="D797" s="232" t="s">
        <v>153</v>
      </c>
      <c r="E797" s="243" t="s">
        <v>1</v>
      </c>
      <c r="F797" s="244" t="s">
        <v>1848</v>
      </c>
      <c r="G797" s="242"/>
      <c r="H797" s="245">
        <v>20</v>
      </c>
      <c r="I797" s="246"/>
      <c r="J797" s="242"/>
      <c r="K797" s="242"/>
      <c r="L797" s="247"/>
      <c r="M797" s="248"/>
      <c r="N797" s="249"/>
      <c r="O797" s="249"/>
      <c r="P797" s="249"/>
      <c r="Q797" s="249"/>
      <c r="R797" s="249"/>
      <c r="S797" s="249"/>
      <c r="T797" s="250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51" t="s">
        <v>153</v>
      </c>
      <c r="AU797" s="251" t="s">
        <v>151</v>
      </c>
      <c r="AV797" s="14" t="s">
        <v>151</v>
      </c>
      <c r="AW797" s="14" t="s">
        <v>31</v>
      </c>
      <c r="AX797" s="14" t="s">
        <v>75</v>
      </c>
      <c r="AY797" s="251" t="s">
        <v>142</v>
      </c>
    </row>
    <row r="798" s="15" customFormat="1">
      <c r="A798" s="15"/>
      <c r="B798" s="252"/>
      <c r="C798" s="253"/>
      <c r="D798" s="232" t="s">
        <v>153</v>
      </c>
      <c r="E798" s="254" t="s">
        <v>1</v>
      </c>
      <c r="F798" s="255" t="s">
        <v>166</v>
      </c>
      <c r="G798" s="253"/>
      <c r="H798" s="256">
        <v>302</v>
      </c>
      <c r="I798" s="257"/>
      <c r="J798" s="253"/>
      <c r="K798" s="253"/>
      <c r="L798" s="258"/>
      <c r="M798" s="259"/>
      <c r="N798" s="260"/>
      <c r="O798" s="260"/>
      <c r="P798" s="260"/>
      <c r="Q798" s="260"/>
      <c r="R798" s="260"/>
      <c r="S798" s="260"/>
      <c r="T798" s="261"/>
      <c r="U798" s="15"/>
      <c r="V798" s="15"/>
      <c r="W798" s="15"/>
      <c r="X798" s="15"/>
      <c r="Y798" s="15"/>
      <c r="Z798" s="15"/>
      <c r="AA798" s="15"/>
      <c r="AB798" s="15"/>
      <c r="AC798" s="15"/>
      <c r="AD798" s="15"/>
      <c r="AE798" s="15"/>
      <c r="AT798" s="262" t="s">
        <v>153</v>
      </c>
      <c r="AU798" s="262" t="s">
        <v>151</v>
      </c>
      <c r="AV798" s="15" t="s">
        <v>150</v>
      </c>
      <c r="AW798" s="15" t="s">
        <v>31</v>
      </c>
      <c r="AX798" s="15" t="s">
        <v>83</v>
      </c>
      <c r="AY798" s="262" t="s">
        <v>142</v>
      </c>
    </row>
    <row r="799" s="2" customFormat="1" ht="16.5" customHeight="1">
      <c r="A799" s="38"/>
      <c r="B799" s="39"/>
      <c r="C799" s="267" t="s">
        <v>1016</v>
      </c>
      <c r="D799" s="267" t="s">
        <v>225</v>
      </c>
      <c r="E799" s="268" t="s">
        <v>430</v>
      </c>
      <c r="F799" s="269" t="s">
        <v>431</v>
      </c>
      <c r="G799" s="270" t="s">
        <v>281</v>
      </c>
      <c r="H799" s="271">
        <v>0.10000000000000001</v>
      </c>
      <c r="I799" s="272"/>
      <c r="J799" s="271">
        <f>ROUND(I799*H799,2)</f>
        <v>0</v>
      </c>
      <c r="K799" s="269" t="s">
        <v>149</v>
      </c>
      <c r="L799" s="273"/>
      <c r="M799" s="274" t="s">
        <v>1</v>
      </c>
      <c r="N799" s="275" t="s">
        <v>41</v>
      </c>
      <c r="O799" s="91"/>
      <c r="P799" s="226">
        <f>O799*H799</f>
        <v>0</v>
      </c>
      <c r="Q799" s="226">
        <v>1</v>
      </c>
      <c r="R799" s="226">
        <f>Q799*H799</f>
        <v>0.10000000000000001</v>
      </c>
      <c r="S799" s="226">
        <v>0</v>
      </c>
      <c r="T799" s="227">
        <f>S799*H799</f>
        <v>0</v>
      </c>
      <c r="U799" s="38"/>
      <c r="V799" s="38"/>
      <c r="W799" s="38"/>
      <c r="X799" s="38"/>
      <c r="Y799" s="38"/>
      <c r="Z799" s="38"/>
      <c r="AA799" s="38"/>
      <c r="AB799" s="38"/>
      <c r="AC799" s="38"/>
      <c r="AD799" s="38"/>
      <c r="AE799" s="38"/>
      <c r="AR799" s="228" t="s">
        <v>306</v>
      </c>
      <c r="AT799" s="228" t="s">
        <v>225</v>
      </c>
      <c r="AU799" s="228" t="s">
        <v>151</v>
      </c>
      <c r="AY799" s="17" t="s">
        <v>142</v>
      </c>
      <c r="BE799" s="229">
        <f>IF(N799="základní",J799,0)</f>
        <v>0</v>
      </c>
      <c r="BF799" s="229">
        <f>IF(N799="snížená",J799,0)</f>
        <v>0</v>
      </c>
      <c r="BG799" s="229">
        <f>IF(N799="zákl. přenesená",J799,0)</f>
        <v>0</v>
      </c>
      <c r="BH799" s="229">
        <f>IF(N799="sníž. přenesená",J799,0)</f>
        <v>0</v>
      </c>
      <c r="BI799" s="229">
        <f>IF(N799="nulová",J799,0)</f>
        <v>0</v>
      </c>
      <c r="BJ799" s="17" t="s">
        <v>151</v>
      </c>
      <c r="BK799" s="229">
        <f>ROUND(I799*H799,2)</f>
        <v>0</v>
      </c>
      <c r="BL799" s="17" t="s">
        <v>210</v>
      </c>
      <c r="BM799" s="228" t="s">
        <v>1849</v>
      </c>
    </row>
    <row r="800" s="2" customFormat="1">
      <c r="A800" s="38"/>
      <c r="B800" s="39"/>
      <c r="C800" s="40"/>
      <c r="D800" s="232" t="s">
        <v>200</v>
      </c>
      <c r="E800" s="40"/>
      <c r="F800" s="263" t="s">
        <v>433</v>
      </c>
      <c r="G800" s="40"/>
      <c r="H800" s="40"/>
      <c r="I800" s="264"/>
      <c r="J800" s="40"/>
      <c r="K800" s="40"/>
      <c r="L800" s="44"/>
      <c r="M800" s="265"/>
      <c r="N800" s="266"/>
      <c r="O800" s="91"/>
      <c r="P800" s="91"/>
      <c r="Q800" s="91"/>
      <c r="R800" s="91"/>
      <c r="S800" s="91"/>
      <c r="T800" s="92"/>
      <c r="U800" s="38"/>
      <c r="V800" s="38"/>
      <c r="W800" s="38"/>
      <c r="X800" s="38"/>
      <c r="Y800" s="38"/>
      <c r="Z800" s="38"/>
      <c r="AA800" s="38"/>
      <c r="AB800" s="38"/>
      <c r="AC800" s="38"/>
      <c r="AD800" s="38"/>
      <c r="AE800" s="38"/>
      <c r="AT800" s="17" t="s">
        <v>200</v>
      </c>
      <c r="AU800" s="17" t="s">
        <v>151</v>
      </c>
    </row>
    <row r="801" s="14" customFormat="1">
      <c r="A801" s="14"/>
      <c r="B801" s="241"/>
      <c r="C801" s="242"/>
      <c r="D801" s="232" t="s">
        <v>153</v>
      </c>
      <c r="E801" s="243" t="s">
        <v>1</v>
      </c>
      <c r="F801" s="244" t="s">
        <v>1850</v>
      </c>
      <c r="G801" s="242"/>
      <c r="H801" s="245">
        <v>0.10000000000000001</v>
      </c>
      <c r="I801" s="246"/>
      <c r="J801" s="242"/>
      <c r="K801" s="242"/>
      <c r="L801" s="247"/>
      <c r="M801" s="248"/>
      <c r="N801" s="249"/>
      <c r="O801" s="249"/>
      <c r="P801" s="249"/>
      <c r="Q801" s="249"/>
      <c r="R801" s="249"/>
      <c r="S801" s="249"/>
      <c r="T801" s="250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51" t="s">
        <v>153</v>
      </c>
      <c r="AU801" s="251" t="s">
        <v>151</v>
      </c>
      <c r="AV801" s="14" t="s">
        <v>151</v>
      </c>
      <c r="AW801" s="14" t="s">
        <v>31</v>
      </c>
      <c r="AX801" s="14" t="s">
        <v>83</v>
      </c>
      <c r="AY801" s="251" t="s">
        <v>142</v>
      </c>
    </row>
    <row r="802" s="2" customFormat="1" ht="24.15" customHeight="1">
      <c r="A802" s="38"/>
      <c r="B802" s="39"/>
      <c r="C802" s="218" t="s">
        <v>1030</v>
      </c>
      <c r="D802" s="218" t="s">
        <v>145</v>
      </c>
      <c r="E802" s="219" t="s">
        <v>1851</v>
      </c>
      <c r="F802" s="220" t="s">
        <v>1852</v>
      </c>
      <c r="G802" s="221" t="s">
        <v>148</v>
      </c>
      <c r="H802" s="222">
        <v>302</v>
      </c>
      <c r="I802" s="223"/>
      <c r="J802" s="222">
        <f>ROUND(I802*H802,2)</f>
        <v>0</v>
      </c>
      <c r="K802" s="220" t="s">
        <v>149</v>
      </c>
      <c r="L802" s="44"/>
      <c r="M802" s="224" t="s">
        <v>1</v>
      </c>
      <c r="N802" s="225" t="s">
        <v>41</v>
      </c>
      <c r="O802" s="91"/>
      <c r="P802" s="226">
        <f>O802*H802</f>
        <v>0</v>
      </c>
      <c r="Q802" s="226">
        <v>0.00040000000000000002</v>
      </c>
      <c r="R802" s="226">
        <f>Q802*H802</f>
        <v>0.12080000000000001</v>
      </c>
      <c r="S802" s="226">
        <v>0</v>
      </c>
      <c r="T802" s="227">
        <f>S802*H802</f>
        <v>0</v>
      </c>
      <c r="U802" s="38"/>
      <c r="V802" s="38"/>
      <c r="W802" s="38"/>
      <c r="X802" s="38"/>
      <c r="Y802" s="38"/>
      <c r="Z802" s="38"/>
      <c r="AA802" s="38"/>
      <c r="AB802" s="38"/>
      <c r="AC802" s="38"/>
      <c r="AD802" s="38"/>
      <c r="AE802" s="38"/>
      <c r="AR802" s="228" t="s">
        <v>210</v>
      </c>
      <c r="AT802" s="228" t="s">
        <v>145</v>
      </c>
      <c r="AU802" s="228" t="s">
        <v>151</v>
      </c>
      <c r="AY802" s="17" t="s">
        <v>142</v>
      </c>
      <c r="BE802" s="229">
        <f>IF(N802="základní",J802,0)</f>
        <v>0</v>
      </c>
      <c r="BF802" s="229">
        <f>IF(N802="snížená",J802,0)</f>
        <v>0</v>
      </c>
      <c r="BG802" s="229">
        <f>IF(N802="zákl. přenesená",J802,0)</f>
        <v>0</v>
      </c>
      <c r="BH802" s="229">
        <f>IF(N802="sníž. přenesená",J802,0)</f>
        <v>0</v>
      </c>
      <c r="BI802" s="229">
        <f>IF(N802="nulová",J802,0)</f>
        <v>0</v>
      </c>
      <c r="BJ802" s="17" t="s">
        <v>151</v>
      </c>
      <c r="BK802" s="229">
        <f>ROUND(I802*H802,2)</f>
        <v>0</v>
      </c>
      <c r="BL802" s="17" t="s">
        <v>210</v>
      </c>
      <c r="BM802" s="228" t="s">
        <v>1853</v>
      </c>
    </row>
    <row r="803" s="13" customFormat="1">
      <c r="A803" s="13"/>
      <c r="B803" s="230"/>
      <c r="C803" s="231"/>
      <c r="D803" s="232" t="s">
        <v>153</v>
      </c>
      <c r="E803" s="233" t="s">
        <v>1</v>
      </c>
      <c r="F803" s="234" t="s">
        <v>1267</v>
      </c>
      <c r="G803" s="231"/>
      <c r="H803" s="233" t="s">
        <v>1</v>
      </c>
      <c r="I803" s="235"/>
      <c r="J803" s="231"/>
      <c r="K803" s="231"/>
      <c r="L803" s="236"/>
      <c r="M803" s="237"/>
      <c r="N803" s="238"/>
      <c r="O803" s="238"/>
      <c r="P803" s="238"/>
      <c r="Q803" s="238"/>
      <c r="R803" s="238"/>
      <c r="S803" s="238"/>
      <c r="T803" s="239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40" t="s">
        <v>153</v>
      </c>
      <c r="AU803" s="240" t="s">
        <v>151</v>
      </c>
      <c r="AV803" s="13" t="s">
        <v>83</v>
      </c>
      <c r="AW803" s="13" t="s">
        <v>31</v>
      </c>
      <c r="AX803" s="13" t="s">
        <v>75</v>
      </c>
      <c r="AY803" s="240" t="s">
        <v>142</v>
      </c>
    </row>
    <row r="804" s="14" customFormat="1">
      <c r="A804" s="14"/>
      <c r="B804" s="241"/>
      <c r="C804" s="242"/>
      <c r="D804" s="232" t="s">
        <v>153</v>
      </c>
      <c r="E804" s="243" t="s">
        <v>1</v>
      </c>
      <c r="F804" s="244" t="s">
        <v>1841</v>
      </c>
      <c r="G804" s="242"/>
      <c r="H804" s="245">
        <v>103.59999999999999</v>
      </c>
      <c r="I804" s="246"/>
      <c r="J804" s="242"/>
      <c r="K804" s="242"/>
      <c r="L804" s="247"/>
      <c r="M804" s="248"/>
      <c r="N804" s="249"/>
      <c r="O804" s="249"/>
      <c r="P804" s="249"/>
      <c r="Q804" s="249"/>
      <c r="R804" s="249"/>
      <c r="S804" s="249"/>
      <c r="T804" s="250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51" t="s">
        <v>153</v>
      </c>
      <c r="AU804" s="251" t="s">
        <v>151</v>
      </c>
      <c r="AV804" s="14" t="s">
        <v>151</v>
      </c>
      <c r="AW804" s="14" t="s">
        <v>31</v>
      </c>
      <c r="AX804" s="14" t="s">
        <v>75</v>
      </c>
      <c r="AY804" s="251" t="s">
        <v>142</v>
      </c>
    </row>
    <row r="805" s="14" customFormat="1">
      <c r="A805" s="14"/>
      <c r="B805" s="241"/>
      <c r="C805" s="242"/>
      <c r="D805" s="232" t="s">
        <v>153</v>
      </c>
      <c r="E805" s="243" t="s">
        <v>1</v>
      </c>
      <c r="F805" s="244" t="s">
        <v>1842</v>
      </c>
      <c r="G805" s="242"/>
      <c r="H805" s="245">
        <v>11.1</v>
      </c>
      <c r="I805" s="246"/>
      <c r="J805" s="242"/>
      <c r="K805" s="242"/>
      <c r="L805" s="247"/>
      <c r="M805" s="248"/>
      <c r="N805" s="249"/>
      <c r="O805" s="249"/>
      <c r="P805" s="249"/>
      <c r="Q805" s="249"/>
      <c r="R805" s="249"/>
      <c r="S805" s="249"/>
      <c r="T805" s="250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51" t="s">
        <v>153</v>
      </c>
      <c r="AU805" s="251" t="s">
        <v>151</v>
      </c>
      <c r="AV805" s="14" t="s">
        <v>151</v>
      </c>
      <c r="AW805" s="14" t="s">
        <v>31</v>
      </c>
      <c r="AX805" s="14" t="s">
        <v>75</v>
      </c>
      <c r="AY805" s="251" t="s">
        <v>142</v>
      </c>
    </row>
    <row r="806" s="13" customFormat="1">
      <c r="A806" s="13"/>
      <c r="B806" s="230"/>
      <c r="C806" s="231"/>
      <c r="D806" s="232" t="s">
        <v>153</v>
      </c>
      <c r="E806" s="233" t="s">
        <v>1</v>
      </c>
      <c r="F806" s="234" t="s">
        <v>1269</v>
      </c>
      <c r="G806" s="231"/>
      <c r="H806" s="233" t="s">
        <v>1</v>
      </c>
      <c r="I806" s="235"/>
      <c r="J806" s="231"/>
      <c r="K806" s="231"/>
      <c r="L806" s="236"/>
      <c r="M806" s="237"/>
      <c r="N806" s="238"/>
      <c r="O806" s="238"/>
      <c r="P806" s="238"/>
      <c r="Q806" s="238"/>
      <c r="R806" s="238"/>
      <c r="S806" s="238"/>
      <c r="T806" s="239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40" t="s">
        <v>153</v>
      </c>
      <c r="AU806" s="240" t="s">
        <v>151</v>
      </c>
      <c r="AV806" s="13" t="s">
        <v>83</v>
      </c>
      <c r="AW806" s="13" t="s">
        <v>31</v>
      </c>
      <c r="AX806" s="13" t="s">
        <v>75</v>
      </c>
      <c r="AY806" s="240" t="s">
        <v>142</v>
      </c>
    </row>
    <row r="807" s="14" customFormat="1">
      <c r="A807" s="14"/>
      <c r="B807" s="241"/>
      <c r="C807" s="242"/>
      <c r="D807" s="232" t="s">
        <v>153</v>
      </c>
      <c r="E807" s="243" t="s">
        <v>1</v>
      </c>
      <c r="F807" s="244" t="s">
        <v>1843</v>
      </c>
      <c r="G807" s="242"/>
      <c r="H807" s="245">
        <v>52.5</v>
      </c>
      <c r="I807" s="246"/>
      <c r="J807" s="242"/>
      <c r="K807" s="242"/>
      <c r="L807" s="247"/>
      <c r="M807" s="248"/>
      <c r="N807" s="249"/>
      <c r="O807" s="249"/>
      <c r="P807" s="249"/>
      <c r="Q807" s="249"/>
      <c r="R807" s="249"/>
      <c r="S807" s="249"/>
      <c r="T807" s="250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51" t="s">
        <v>153</v>
      </c>
      <c r="AU807" s="251" t="s">
        <v>151</v>
      </c>
      <c r="AV807" s="14" t="s">
        <v>151</v>
      </c>
      <c r="AW807" s="14" t="s">
        <v>31</v>
      </c>
      <c r="AX807" s="14" t="s">
        <v>75</v>
      </c>
      <c r="AY807" s="251" t="s">
        <v>142</v>
      </c>
    </row>
    <row r="808" s="14" customFormat="1">
      <c r="A808" s="14"/>
      <c r="B808" s="241"/>
      <c r="C808" s="242"/>
      <c r="D808" s="232" t="s">
        <v>153</v>
      </c>
      <c r="E808" s="243" t="s">
        <v>1</v>
      </c>
      <c r="F808" s="244" t="s">
        <v>1844</v>
      </c>
      <c r="G808" s="242"/>
      <c r="H808" s="245">
        <v>6.2999999999999998</v>
      </c>
      <c r="I808" s="246"/>
      <c r="J808" s="242"/>
      <c r="K808" s="242"/>
      <c r="L808" s="247"/>
      <c r="M808" s="248"/>
      <c r="N808" s="249"/>
      <c r="O808" s="249"/>
      <c r="P808" s="249"/>
      <c r="Q808" s="249"/>
      <c r="R808" s="249"/>
      <c r="S808" s="249"/>
      <c r="T808" s="250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1" t="s">
        <v>153</v>
      </c>
      <c r="AU808" s="251" t="s">
        <v>151</v>
      </c>
      <c r="AV808" s="14" t="s">
        <v>151</v>
      </c>
      <c r="AW808" s="14" t="s">
        <v>31</v>
      </c>
      <c r="AX808" s="14" t="s">
        <v>75</v>
      </c>
      <c r="AY808" s="251" t="s">
        <v>142</v>
      </c>
    </row>
    <row r="809" s="13" customFormat="1">
      <c r="A809" s="13"/>
      <c r="B809" s="230"/>
      <c r="C809" s="231"/>
      <c r="D809" s="232" t="s">
        <v>153</v>
      </c>
      <c r="E809" s="233" t="s">
        <v>1</v>
      </c>
      <c r="F809" s="234" t="s">
        <v>1389</v>
      </c>
      <c r="G809" s="231"/>
      <c r="H809" s="233" t="s">
        <v>1</v>
      </c>
      <c r="I809" s="235"/>
      <c r="J809" s="231"/>
      <c r="K809" s="231"/>
      <c r="L809" s="236"/>
      <c r="M809" s="237"/>
      <c r="N809" s="238"/>
      <c r="O809" s="238"/>
      <c r="P809" s="238"/>
      <c r="Q809" s="238"/>
      <c r="R809" s="238"/>
      <c r="S809" s="238"/>
      <c r="T809" s="239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40" t="s">
        <v>153</v>
      </c>
      <c r="AU809" s="240" t="s">
        <v>151</v>
      </c>
      <c r="AV809" s="13" t="s">
        <v>83</v>
      </c>
      <c r="AW809" s="13" t="s">
        <v>31</v>
      </c>
      <c r="AX809" s="13" t="s">
        <v>75</v>
      </c>
      <c r="AY809" s="240" t="s">
        <v>142</v>
      </c>
    </row>
    <row r="810" s="14" customFormat="1">
      <c r="A810" s="14"/>
      <c r="B810" s="241"/>
      <c r="C810" s="242"/>
      <c r="D810" s="232" t="s">
        <v>153</v>
      </c>
      <c r="E810" s="243" t="s">
        <v>1</v>
      </c>
      <c r="F810" s="244" t="s">
        <v>1845</v>
      </c>
      <c r="G810" s="242"/>
      <c r="H810" s="245">
        <v>35</v>
      </c>
      <c r="I810" s="246"/>
      <c r="J810" s="242"/>
      <c r="K810" s="242"/>
      <c r="L810" s="247"/>
      <c r="M810" s="248"/>
      <c r="N810" s="249"/>
      <c r="O810" s="249"/>
      <c r="P810" s="249"/>
      <c r="Q810" s="249"/>
      <c r="R810" s="249"/>
      <c r="S810" s="249"/>
      <c r="T810" s="250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51" t="s">
        <v>153</v>
      </c>
      <c r="AU810" s="251" t="s">
        <v>151</v>
      </c>
      <c r="AV810" s="14" t="s">
        <v>151</v>
      </c>
      <c r="AW810" s="14" t="s">
        <v>31</v>
      </c>
      <c r="AX810" s="14" t="s">
        <v>75</v>
      </c>
      <c r="AY810" s="251" t="s">
        <v>142</v>
      </c>
    </row>
    <row r="811" s="14" customFormat="1">
      <c r="A811" s="14"/>
      <c r="B811" s="241"/>
      <c r="C811" s="242"/>
      <c r="D811" s="232" t="s">
        <v>153</v>
      </c>
      <c r="E811" s="243" t="s">
        <v>1</v>
      </c>
      <c r="F811" s="244" t="s">
        <v>1846</v>
      </c>
      <c r="G811" s="242"/>
      <c r="H811" s="245">
        <v>53.299999999999997</v>
      </c>
      <c r="I811" s="246"/>
      <c r="J811" s="242"/>
      <c r="K811" s="242"/>
      <c r="L811" s="247"/>
      <c r="M811" s="248"/>
      <c r="N811" s="249"/>
      <c r="O811" s="249"/>
      <c r="P811" s="249"/>
      <c r="Q811" s="249"/>
      <c r="R811" s="249"/>
      <c r="S811" s="249"/>
      <c r="T811" s="250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51" t="s">
        <v>153</v>
      </c>
      <c r="AU811" s="251" t="s">
        <v>151</v>
      </c>
      <c r="AV811" s="14" t="s">
        <v>151</v>
      </c>
      <c r="AW811" s="14" t="s">
        <v>31</v>
      </c>
      <c r="AX811" s="14" t="s">
        <v>75</v>
      </c>
      <c r="AY811" s="251" t="s">
        <v>142</v>
      </c>
    </row>
    <row r="812" s="14" customFormat="1">
      <c r="A812" s="14"/>
      <c r="B812" s="241"/>
      <c r="C812" s="242"/>
      <c r="D812" s="232" t="s">
        <v>153</v>
      </c>
      <c r="E812" s="243" t="s">
        <v>1</v>
      </c>
      <c r="F812" s="244" t="s">
        <v>1847</v>
      </c>
      <c r="G812" s="242"/>
      <c r="H812" s="245">
        <v>20.199999999999999</v>
      </c>
      <c r="I812" s="246"/>
      <c r="J812" s="242"/>
      <c r="K812" s="242"/>
      <c r="L812" s="247"/>
      <c r="M812" s="248"/>
      <c r="N812" s="249"/>
      <c r="O812" s="249"/>
      <c r="P812" s="249"/>
      <c r="Q812" s="249"/>
      <c r="R812" s="249"/>
      <c r="S812" s="249"/>
      <c r="T812" s="250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51" t="s">
        <v>153</v>
      </c>
      <c r="AU812" s="251" t="s">
        <v>151</v>
      </c>
      <c r="AV812" s="14" t="s">
        <v>151</v>
      </c>
      <c r="AW812" s="14" t="s">
        <v>31</v>
      </c>
      <c r="AX812" s="14" t="s">
        <v>75</v>
      </c>
      <c r="AY812" s="251" t="s">
        <v>142</v>
      </c>
    </row>
    <row r="813" s="14" customFormat="1">
      <c r="A813" s="14"/>
      <c r="B813" s="241"/>
      <c r="C813" s="242"/>
      <c r="D813" s="232" t="s">
        <v>153</v>
      </c>
      <c r="E813" s="243" t="s">
        <v>1</v>
      </c>
      <c r="F813" s="244" t="s">
        <v>1854</v>
      </c>
      <c r="G813" s="242"/>
      <c r="H813" s="245">
        <v>20</v>
      </c>
      <c r="I813" s="246"/>
      <c r="J813" s="242"/>
      <c r="K813" s="242"/>
      <c r="L813" s="247"/>
      <c r="M813" s="248"/>
      <c r="N813" s="249"/>
      <c r="O813" s="249"/>
      <c r="P813" s="249"/>
      <c r="Q813" s="249"/>
      <c r="R813" s="249"/>
      <c r="S813" s="249"/>
      <c r="T813" s="250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51" t="s">
        <v>153</v>
      </c>
      <c r="AU813" s="251" t="s">
        <v>151</v>
      </c>
      <c r="AV813" s="14" t="s">
        <v>151</v>
      </c>
      <c r="AW813" s="14" t="s">
        <v>31</v>
      </c>
      <c r="AX813" s="14" t="s">
        <v>75</v>
      </c>
      <c r="AY813" s="251" t="s">
        <v>142</v>
      </c>
    </row>
    <row r="814" s="15" customFormat="1">
      <c r="A814" s="15"/>
      <c r="B814" s="252"/>
      <c r="C814" s="253"/>
      <c r="D814" s="232" t="s">
        <v>153</v>
      </c>
      <c r="E814" s="254" t="s">
        <v>1</v>
      </c>
      <c r="F814" s="255" t="s">
        <v>166</v>
      </c>
      <c r="G814" s="253"/>
      <c r="H814" s="256">
        <v>302</v>
      </c>
      <c r="I814" s="257"/>
      <c r="J814" s="253"/>
      <c r="K814" s="253"/>
      <c r="L814" s="258"/>
      <c r="M814" s="259"/>
      <c r="N814" s="260"/>
      <c r="O814" s="260"/>
      <c r="P814" s="260"/>
      <c r="Q814" s="260"/>
      <c r="R814" s="260"/>
      <c r="S814" s="260"/>
      <c r="T814" s="261"/>
      <c r="U814" s="15"/>
      <c r="V814" s="15"/>
      <c r="W814" s="15"/>
      <c r="X814" s="15"/>
      <c r="Y814" s="15"/>
      <c r="Z814" s="15"/>
      <c r="AA814" s="15"/>
      <c r="AB814" s="15"/>
      <c r="AC814" s="15"/>
      <c r="AD814" s="15"/>
      <c r="AE814" s="15"/>
      <c r="AT814" s="262" t="s">
        <v>153</v>
      </c>
      <c r="AU814" s="262" t="s">
        <v>151</v>
      </c>
      <c r="AV814" s="15" t="s">
        <v>150</v>
      </c>
      <c r="AW814" s="15" t="s">
        <v>31</v>
      </c>
      <c r="AX814" s="15" t="s">
        <v>83</v>
      </c>
      <c r="AY814" s="262" t="s">
        <v>142</v>
      </c>
    </row>
    <row r="815" s="2" customFormat="1" ht="37.8" customHeight="1">
      <c r="A815" s="38"/>
      <c r="B815" s="39"/>
      <c r="C815" s="267" t="s">
        <v>1034</v>
      </c>
      <c r="D815" s="267" t="s">
        <v>225</v>
      </c>
      <c r="E815" s="268" t="s">
        <v>1855</v>
      </c>
      <c r="F815" s="269" t="s">
        <v>1856</v>
      </c>
      <c r="G815" s="270" t="s">
        <v>148</v>
      </c>
      <c r="H815" s="271">
        <v>369</v>
      </c>
      <c r="I815" s="272"/>
      <c r="J815" s="271">
        <f>ROUND(I815*H815,2)</f>
        <v>0</v>
      </c>
      <c r="K815" s="269" t="s">
        <v>149</v>
      </c>
      <c r="L815" s="273"/>
      <c r="M815" s="274" t="s">
        <v>1</v>
      </c>
      <c r="N815" s="275" t="s">
        <v>41</v>
      </c>
      <c r="O815" s="91"/>
      <c r="P815" s="226">
        <f>O815*H815</f>
        <v>0</v>
      </c>
      <c r="Q815" s="226">
        <v>0.0054000000000000003</v>
      </c>
      <c r="R815" s="226">
        <f>Q815*H815</f>
        <v>1.9926000000000002</v>
      </c>
      <c r="S815" s="226">
        <v>0</v>
      </c>
      <c r="T815" s="227">
        <f>S815*H815</f>
        <v>0</v>
      </c>
      <c r="U815" s="38"/>
      <c r="V815" s="38"/>
      <c r="W815" s="38"/>
      <c r="X815" s="38"/>
      <c r="Y815" s="38"/>
      <c r="Z815" s="38"/>
      <c r="AA815" s="38"/>
      <c r="AB815" s="38"/>
      <c r="AC815" s="38"/>
      <c r="AD815" s="38"/>
      <c r="AE815" s="38"/>
      <c r="AR815" s="228" t="s">
        <v>306</v>
      </c>
      <c r="AT815" s="228" t="s">
        <v>225</v>
      </c>
      <c r="AU815" s="228" t="s">
        <v>151</v>
      </c>
      <c r="AY815" s="17" t="s">
        <v>142</v>
      </c>
      <c r="BE815" s="229">
        <f>IF(N815="základní",J815,0)</f>
        <v>0</v>
      </c>
      <c r="BF815" s="229">
        <f>IF(N815="snížená",J815,0)</f>
        <v>0</v>
      </c>
      <c r="BG815" s="229">
        <f>IF(N815="zákl. přenesená",J815,0)</f>
        <v>0</v>
      </c>
      <c r="BH815" s="229">
        <f>IF(N815="sníž. přenesená",J815,0)</f>
        <v>0</v>
      </c>
      <c r="BI815" s="229">
        <f>IF(N815="nulová",J815,0)</f>
        <v>0</v>
      </c>
      <c r="BJ815" s="17" t="s">
        <v>151</v>
      </c>
      <c r="BK815" s="229">
        <f>ROUND(I815*H815,2)</f>
        <v>0</v>
      </c>
      <c r="BL815" s="17" t="s">
        <v>210</v>
      </c>
      <c r="BM815" s="228" t="s">
        <v>1857</v>
      </c>
    </row>
    <row r="816" s="14" customFormat="1">
      <c r="A816" s="14"/>
      <c r="B816" s="241"/>
      <c r="C816" s="242"/>
      <c r="D816" s="232" t="s">
        <v>153</v>
      </c>
      <c r="E816" s="243" t="s">
        <v>1</v>
      </c>
      <c r="F816" s="244" t="s">
        <v>1858</v>
      </c>
      <c r="G816" s="242"/>
      <c r="H816" s="245">
        <v>369</v>
      </c>
      <c r="I816" s="246"/>
      <c r="J816" s="242"/>
      <c r="K816" s="242"/>
      <c r="L816" s="247"/>
      <c r="M816" s="248"/>
      <c r="N816" s="249"/>
      <c r="O816" s="249"/>
      <c r="P816" s="249"/>
      <c r="Q816" s="249"/>
      <c r="R816" s="249"/>
      <c r="S816" s="249"/>
      <c r="T816" s="250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51" t="s">
        <v>153</v>
      </c>
      <c r="AU816" s="251" t="s">
        <v>151</v>
      </c>
      <c r="AV816" s="14" t="s">
        <v>151</v>
      </c>
      <c r="AW816" s="14" t="s">
        <v>31</v>
      </c>
      <c r="AX816" s="14" t="s">
        <v>83</v>
      </c>
      <c r="AY816" s="251" t="s">
        <v>142</v>
      </c>
    </row>
    <row r="817" s="2" customFormat="1" ht="24.15" customHeight="1">
      <c r="A817" s="38"/>
      <c r="B817" s="39"/>
      <c r="C817" s="218" t="s">
        <v>1038</v>
      </c>
      <c r="D817" s="218" t="s">
        <v>145</v>
      </c>
      <c r="E817" s="219" t="s">
        <v>1859</v>
      </c>
      <c r="F817" s="220" t="s">
        <v>1860</v>
      </c>
      <c r="G817" s="221" t="s">
        <v>148</v>
      </c>
      <c r="H817" s="222">
        <v>142</v>
      </c>
      <c r="I817" s="223"/>
      <c r="J817" s="222">
        <f>ROUND(I817*H817,2)</f>
        <v>0</v>
      </c>
      <c r="K817" s="220" t="s">
        <v>149</v>
      </c>
      <c r="L817" s="44"/>
      <c r="M817" s="224" t="s">
        <v>1</v>
      </c>
      <c r="N817" s="225" t="s">
        <v>41</v>
      </c>
      <c r="O817" s="91"/>
      <c r="P817" s="226">
        <f>O817*H817</f>
        <v>0</v>
      </c>
      <c r="Q817" s="226">
        <v>0.00064000000000000005</v>
      </c>
      <c r="R817" s="226">
        <f>Q817*H817</f>
        <v>0.090880000000000002</v>
      </c>
      <c r="S817" s="226">
        <v>0</v>
      </c>
      <c r="T817" s="227">
        <f>S817*H817</f>
        <v>0</v>
      </c>
      <c r="U817" s="38"/>
      <c r="V817" s="38"/>
      <c r="W817" s="38"/>
      <c r="X817" s="38"/>
      <c r="Y817" s="38"/>
      <c r="Z817" s="38"/>
      <c r="AA817" s="38"/>
      <c r="AB817" s="38"/>
      <c r="AC817" s="38"/>
      <c r="AD817" s="38"/>
      <c r="AE817" s="38"/>
      <c r="AR817" s="228" t="s">
        <v>210</v>
      </c>
      <c r="AT817" s="228" t="s">
        <v>145</v>
      </c>
      <c r="AU817" s="228" t="s">
        <v>151</v>
      </c>
      <c r="AY817" s="17" t="s">
        <v>142</v>
      </c>
      <c r="BE817" s="229">
        <f>IF(N817="základní",J817,0)</f>
        <v>0</v>
      </c>
      <c r="BF817" s="229">
        <f>IF(N817="snížená",J817,0)</f>
        <v>0</v>
      </c>
      <c r="BG817" s="229">
        <f>IF(N817="zákl. přenesená",J817,0)</f>
        <v>0</v>
      </c>
      <c r="BH817" s="229">
        <f>IF(N817="sníž. přenesená",J817,0)</f>
        <v>0</v>
      </c>
      <c r="BI817" s="229">
        <f>IF(N817="nulová",J817,0)</f>
        <v>0</v>
      </c>
      <c r="BJ817" s="17" t="s">
        <v>151</v>
      </c>
      <c r="BK817" s="229">
        <f>ROUND(I817*H817,2)</f>
        <v>0</v>
      </c>
      <c r="BL817" s="17" t="s">
        <v>210</v>
      </c>
      <c r="BM817" s="228" t="s">
        <v>1861</v>
      </c>
    </row>
    <row r="818" s="13" customFormat="1">
      <c r="A818" s="13"/>
      <c r="B818" s="230"/>
      <c r="C818" s="231"/>
      <c r="D818" s="232" t="s">
        <v>153</v>
      </c>
      <c r="E818" s="233" t="s">
        <v>1</v>
      </c>
      <c r="F818" s="234" t="s">
        <v>1267</v>
      </c>
      <c r="G818" s="231"/>
      <c r="H818" s="233" t="s">
        <v>1</v>
      </c>
      <c r="I818" s="235"/>
      <c r="J818" s="231"/>
      <c r="K818" s="231"/>
      <c r="L818" s="236"/>
      <c r="M818" s="237"/>
      <c r="N818" s="238"/>
      <c r="O818" s="238"/>
      <c r="P818" s="238"/>
      <c r="Q818" s="238"/>
      <c r="R818" s="238"/>
      <c r="S818" s="238"/>
      <c r="T818" s="239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40" t="s">
        <v>153</v>
      </c>
      <c r="AU818" s="240" t="s">
        <v>151</v>
      </c>
      <c r="AV818" s="13" t="s">
        <v>83</v>
      </c>
      <c r="AW818" s="13" t="s">
        <v>31</v>
      </c>
      <c r="AX818" s="13" t="s">
        <v>75</v>
      </c>
      <c r="AY818" s="240" t="s">
        <v>142</v>
      </c>
    </row>
    <row r="819" s="14" customFormat="1">
      <c r="A819" s="14"/>
      <c r="B819" s="241"/>
      <c r="C819" s="242"/>
      <c r="D819" s="232" t="s">
        <v>153</v>
      </c>
      <c r="E819" s="243" t="s">
        <v>1</v>
      </c>
      <c r="F819" s="244" t="s">
        <v>1387</v>
      </c>
      <c r="G819" s="242"/>
      <c r="H819" s="245">
        <v>55.5</v>
      </c>
      <c r="I819" s="246"/>
      <c r="J819" s="242"/>
      <c r="K819" s="242"/>
      <c r="L819" s="247"/>
      <c r="M819" s="248"/>
      <c r="N819" s="249"/>
      <c r="O819" s="249"/>
      <c r="P819" s="249"/>
      <c r="Q819" s="249"/>
      <c r="R819" s="249"/>
      <c r="S819" s="249"/>
      <c r="T819" s="250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1" t="s">
        <v>153</v>
      </c>
      <c r="AU819" s="251" t="s">
        <v>151</v>
      </c>
      <c r="AV819" s="14" t="s">
        <v>151</v>
      </c>
      <c r="AW819" s="14" t="s">
        <v>31</v>
      </c>
      <c r="AX819" s="14" t="s">
        <v>75</v>
      </c>
      <c r="AY819" s="251" t="s">
        <v>142</v>
      </c>
    </row>
    <row r="820" s="13" customFormat="1">
      <c r="A820" s="13"/>
      <c r="B820" s="230"/>
      <c r="C820" s="231"/>
      <c r="D820" s="232" t="s">
        <v>153</v>
      </c>
      <c r="E820" s="233" t="s">
        <v>1</v>
      </c>
      <c r="F820" s="234" t="s">
        <v>1269</v>
      </c>
      <c r="G820" s="231"/>
      <c r="H820" s="233" t="s">
        <v>1</v>
      </c>
      <c r="I820" s="235"/>
      <c r="J820" s="231"/>
      <c r="K820" s="231"/>
      <c r="L820" s="236"/>
      <c r="M820" s="237"/>
      <c r="N820" s="238"/>
      <c r="O820" s="238"/>
      <c r="P820" s="238"/>
      <c r="Q820" s="238"/>
      <c r="R820" s="238"/>
      <c r="S820" s="238"/>
      <c r="T820" s="239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40" t="s">
        <v>153</v>
      </c>
      <c r="AU820" s="240" t="s">
        <v>151</v>
      </c>
      <c r="AV820" s="13" t="s">
        <v>83</v>
      </c>
      <c r="AW820" s="13" t="s">
        <v>31</v>
      </c>
      <c r="AX820" s="13" t="s">
        <v>75</v>
      </c>
      <c r="AY820" s="240" t="s">
        <v>142</v>
      </c>
    </row>
    <row r="821" s="14" customFormat="1">
      <c r="A821" s="14"/>
      <c r="B821" s="241"/>
      <c r="C821" s="242"/>
      <c r="D821" s="232" t="s">
        <v>153</v>
      </c>
      <c r="E821" s="243" t="s">
        <v>1</v>
      </c>
      <c r="F821" s="244" t="s">
        <v>1862</v>
      </c>
      <c r="G821" s="242"/>
      <c r="H821" s="245">
        <v>31.5</v>
      </c>
      <c r="I821" s="246"/>
      <c r="J821" s="242"/>
      <c r="K821" s="242"/>
      <c r="L821" s="247"/>
      <c r="M821" s="248"/>
      <c r="N821" s="249"/>
      <c r="O821" s="249"/>
      <c r="P821" s="249"/>
      <c r="Q821" s="249"/>
      <c r="R821" s="249"/>
      <c r="S821" s="249"/>
      <c r="T821" s="250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51" t="s">
        <v>153</v>
      </c>
      <c r="AU821" s="251" t="s">
        <v>151</v>
      </c>
      <c r="AV821" s="14" t="s">
        <v>151</v>
      </c>
      <c r="AW821" s="14" t="s">
        <v>31</v>
      </c>
      <c r="AX821" s="14" t="s">
        <v>75</v>
      </c>
      <c r="AY821" s="251" t="s">
        <v>142</v>
      </c>
    </row>
    <row r="822" s="13" customFormat="1">
      <c r="A822" s="13"/>
      <c r="B822" s="230"/>
      <c r="C822" s="231"/>
      <c r="D822" s="232" t="s">
        <v>153</v>
      </c>
      <c r="E822" s="233" t="s">
        <v>1</v>
      </c>
      <c r="F822" s="234" t="s">
        <v>1389</v>
      </c>
      <c r="G822" s="231"/>
      <c r="H822" s="233" t="s">
        <v>1</v>
      </c>
      <c r="I822" s="235"/>
      <c r="J822" s="231"/>
      <c r="K822" s="231"/>
      <c r="L822" s="236"/>
      <c r="M822" s="237"/>
      <c r="N822" s="238"/>
      <c r="O822" s="238"/>
      <c r="P822" s="238"/>
      <c r="Q822" s="238"/>
      <c r="R822" s="238"/>
      <c r="S822" s="238"/>
      <c r="T822" s="239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40" t="s">
        <v>153</v>
      </c>
      <c r="AU822" s="240" t="s">
        <v>151</v>
      </c>
      <c r="AV822" s="13" t="s">
        <v>83</v>
      </c>
      <c r="AW822" s="13" t="s">
        <v>31</v>
      </c>
      <c r="AX822" s="13" t="s">
        <v>75</v>
      </c>
      <c r="AY822" s="240" t="s">
        <v>142</v>
      </c>
    </row>
    <row r="823" s="14" customFormat="1">
      <c r="A823" s="14"/>
      <c r="B823" s="241"/>
      <c r="C823" s="242"/>
      <c r="D823" s="232" t="s">
        <v>153</v>
      </c>
      <c r="E823" s="243" t="s">
        <v>1</v>
      </c>
      <c r="F823" s="244" t="s">
        <v>1390</v>
      </c>
      <c r="G823" s="242"/>
      <c r="H823" s="245">
        <v>23.800000000000001</v>
      </c>
      <c r="I823" s="246"/>
      <c r="J823" s="242"/>
      <c r="K823" s="242"/>
      <c r="L823" s="247"/>
      <c r="M823" s="248"/>
      <c r="N823" s="249"/>
      <c r="O823" s="249"/>
      <c r="P823" s="249"/>
      <c r="Q823" s="249"/>
      <c r="R823" s="249"/>
      <c r="S823" s="249"/>
      <c r="T823" s="250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51" t="s">
        <v>153</v>
      </c>
      <c r="AU823" s="251" t="s">
        <v>151</v>
      </c>
      <c r="AV823" s="14" t="s">
        <v>151</v>
      </c>
      <c r="AW823" s="14" t="s">
        <v>31</v>
      </c>
      <c r="AX823" s="14" t="s">
        <v>75</v>
      </c>
      <c r="AY823" s="251" t="s">
        <v>142</v>
      </c>
    </row>
    <row r="824" s="14" customFormat="1">
      <c r="A824" s="14"/>
      <c r="B824" s="241"/>
      <c r="C824" s="242"/>
      <c r="D824" s="232" t="s">
        <v>153</v>
      </c>
      <c r="E824" s="243" t="s">
        <v>1</v>
      </c>
      <c r="F824" s="244" t="s">
        <v>1391</v>
      </c>
      <c r="G824" s="242"/>
      <c r="H824" s="245">
        <v>20.5</v>
      </c>
      <c r="I824" s="246"/>
      <c r="J824" s="242"/>
      <c r="K824" s="242"/>
      <c r="L824" s="247"/>
      <c r="M824" s="248"/>
      <c r="N824" s="249"/>
      <c r="O824" s="249"/>
      <c r="P824" s="249"/>
      <c r="Q824" s="249"/>
      <c r="R824" s="249"/>
      <c r="S824" s="249"/>
      <c r="T824" s="250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51" t="s">
        <v>153</v>
      </c>
      <c r="AU824" s="251" t="s">
        <v>151</v>
      </c>
      <c r="AV824" s="14" t="s">
        <v>151</v>
      </c>
      <c r="AW824" s="14" t="s">
        <v>31</v>
      </c>
      <c r="AX824" s="14" t="s">
        <v>75</v>
      </c>
      <c r="AY824" s="251" t="s">
        <v>142</v>
      </c>
    </row>
    <row r="825" s="14" customFormat="1">
      <c r="A825" s="14"/>
      <c r="B825" s="241"/>
      <c r="C825" s="242"/>
      <c r="D825" s="232" t="s">
        <v>153</v>
      </c>
      <c r="E825" s="243" t="s">
        <v>1</v>
      </c>
      <c r="F825" s="244" t="s">
        <v>1392</v>
      </c>
      <c r="G825" s="242"/>
      <c r="H825" s="245">
        <v>10.699999999999999</v>
      </c>
      <c r="I825" s="246"/>
      <c r="J825" s="242"/>
      <c r="K825" s="242"/>
      <c r="L825" s="247"/>
      <c r="M825" s="248"/>
      <c r="N825" s="249"/>
      <c r="O825" s="249"/>
      <c r="P825" s="249"/>
      <c r="Q825" s="249"/>
      <c r="R825" s="249"/>
      <c r="S825" s="249"/>
      <c r="T825" s="250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1" t="s">
        <v>153</v>
      </c>
      <c r="AU825" s="251" t="s">
        <v>151</v>
      </c>
      <c r="AV825" s="14" t="s">
        <v>151</v>
      </c>
      <c r="AW825" s="14" t="s">
        <v>31</v>
      </c>
      <c r="AX825" s="14" t="s">
        <v>75</v>
      </c>
      <c r="AY825" s="251" t="s">
        <v>142</v>
      </c>
    </row>
    <row r="826" s="15" customFormat="1">
      <c r="A826" s="15"/>
      <c r="B826" s="252"/>
      <c r="C826" s="253"/>
      <c r="D826" s="232" t="s">
        <v>153</v>
      </c>
      <c r="E826" s="254" t="s">
        <v>1</v>
      </c>
      <c r="F826" s="255" t="s">
        <v>166</v>
      </c>
      <c r="G826" s="253"/>
      <c r="H826" s="256">
        <v>142</v>
      </c>
      <c r="I826" s="257"/>
      <c r="J826" s="253"/>
      <c r="K826" s="253"/>
      <c r="L826" s="258"/>
      <c r="M826" s="259"/>
      <c r="N826" s="260"/>
      <c r="O826" s="260"/>
      <c r="P826" s="260"/>
      <c r="Q826" s="260"/>
      <c r="R826" s="260"/>
      <c r="S826" s="260"/>
      <c r="T826" s="261"/>
      <c r="U826" s="15"/>
      <c r="V826" s="15"/>
      <c r="W826" s="15"/>
      <c r="X826" s="15"/>
      <c r="Y826" s="15"/>
      <c r="Z826" s="15"/>
      <c r="AA826" s="15"/>
      <c r="AB826" s="15"/>
      <c r="AC826" s="15"/>
      <c r="AD826" s="15"/>
      <c r="AE826" s="15"/>
      <c r="AT826" s="262" t="s">
        <v>153</v>
      </c>
      <c r="AU826" s="262" t="s">
        <v>151</v>
      </c>
      <c r="AV826" s="15" t="s">
        <v>150</v>
      </c>
      <c r="AW826" s="15" t="s">
        <v>31</v>
      </c>
      <c r="AX826" s="15" t="s">
        <v>83</v>
      </c>
      <c r="AY826" s="262" t="s">
        <v>142</v>
      </c>
    </row>
    <row r="827" s="2" customFormat="1" ht="33" customHeight="1">
      <c r="A827" s="38"/>
      <c r="B827" s="39"/>
      <c r="C827" s="218" t="s">
        <v>1043</v>
      </c>
      <c r="D827" s="218" t="s">
        <v>145</v>
      </c>
      <c r="E827" s="219" t="s">
        <v>1863</v>
      </c>
      <c r="F827" s="220" t="s">
        <v>1864</v>
      </c>
      <c r="G827" s="221" t="s">
        <v>281</v>
      </c>
      <c r="H827" s="222">
        <v>2.2999999999999998</v>
      </c>
      <c r="I827" s="223"/>
      <c r="J827" s="222">
        <f>ROUND(I827*H827,2)</f>
        <v>0</v>
      </c>
      <c r="K827" s="220" t="s">
        <v>149</v>
      </c>
      <c r="L827" s="44"/>
      <c r="M827" s="224" t="s">
        <v>1</v>
      </c>
      <c r="N827" s="225" t="s">
        <v>41</v>
      </c>
      <c r="O827" s="91"/>
      <c r="P827" s="226">
        <f>O827*H827</f>
        <v>0</v>
      </c>
      <c r="Q827" s="226">
        <v>0</v>
      </c>
      <c r="R827" s="226">
        <f>Q827*H827</f>
        <v>0</v>
      </c>
      <c r="S827" s="226">
        <v>0</v>
      </c>
      <c r="T827" s="227">
        <f>S827*H827</f>
        <v>0</v>
      </c>
      <c r="U827" s="38"/>
      <c r="V827" s="38"/>
      <c r="W827" s="38"/>
      <c r="X827" s="38"/>
      <c r="Y827" s="38"/>
      <c r="Z827" s="38"/>
      <c r="AA827" s="38"/>
      <c r="AB827" s="38"/>
      <c r="AC827" s="38"/>
      <c r="AD827" s="38"/>
      <c r="AE827" s="38"/>
      <c r="AR827" s="228" t="s">
        <v>210</v>
      </c>
      <c r="AT827" s="228" t="s">
        <v>145</v>
      </c>
      <c r="AU827" s="228" t="s">
        <v>151</v>
      </c>
      <c r="AY827" s="17" t="s">
        <v>142</v>
      </c>
      <c r="BE827" s="229">
        <f>IF(N827="základní",J827,0)</f>
        <v>0</v>
      </c>
      <c r="BF827" s="229">
        <f>IF(N827="snížená",J827,0)</f>
        <v>0</v>
      </c>
      <c r="BG827" s="229">
        <f>IF(N827="zákl. přenesená",J827,0)</f>
        <v>0</v>
      </c>
      <c r="BH827" s="229">
        <f>IF(N827="sníž. přenesená",J827,0)</f>
        <v>0</v>
      </c>
      <c r="BI827" s="229">
        <f>IF(N827="nulová",J827,0)</f>
        <v>0</v>
      </c>
      <c r="BJ827" s="17" t="s">
        <v>151</v>
      </c>
      <c r="BK827" s="229">
        <f>ROUND(I827*H827,2)</f>
        <v>0</v>
      </c>
      <c r="BL827" s="17" t="s">
        <v>210</v>
      </c>
      <c r="BM827" s="228" t="s">
        <v>1865</v>
      </c>
    </row>
    <row r="828" s="12" customFormat="1" ht="22.8" customHeight="1">
      <c r="A828" s="12"/>
      <c r="B828" s="202"/>
      <c r="C828" s="203"/>
      <c r="D828" s="204" t="s">
        <v>74</v>
      </c>
      <c r="E828" s="216" t="s">
        <v>551</v>
      </c>
      <c r="F828" s="216" t="s">
        <v>552</v>
      </c>
      <c r="G828" s="203"/>
      <c r="H828" s="203"/>
      <c r="I828" s="206"/>
      <c r="J828" s="217">
        <f>BK828</f>
        <v>0</v>
      </c>
      <c r="K828" s="203"/>
      <c r="L828" s="208"/>
      <c r="M828" s="209"/>
      <c r="N828" s="210"/>
      <c r="O828" s="210"/>
      <c r="P828" s="211">
        <f>SUM(P829:P844)</f>
        <v>0</v>
      </c>
      <c r="Q828" s="210"/>
      <c r="R828" s="211">
        <f>SUM(R829:R844)</f>
        <v>1.3500000000000001</v>
      </c>
      <c r="S828" s="210"/>
      <c r="T828" s="212">
        <f>SUM(T829:T844)</f>
        <v>0</v>
      </c>
      <c r="U828" s="12"/>
      <c r="V828" s="12"/>
      <c r="W828" s="12"/>
      <c r="X828" s="12"/>
      <c r="Y828" s="12"/>
      <c r="Z828" s="12"/>
      <c r="AA828" s="12"/>
      <c r="AB828" s="12"/>
      <c r="AC828" s="12"/>
      <c r="AD828" s="12"/>
      <c r="AE828" s="12"/>
      <c r="AR828" s="213" t="s">
        <v>151</v>
      </c>
      <c r="AT828" s="214" t="s">
        <v>74</v>
      </c>
      <c r="AU828" s="214" t="s">
        <v>83</v>
      </c>
      <c r="AY828" s="213" t="s">
        <v>142</v>
      </c>
      <c r="BK828" s="215">
        <f>SUM(BK829:BK844)</f>
        <v>0</v>
      </c>
    </row>
    <row r="829" s="2" customFormat="1" ht="24.15" customHeight="1">
      <c r="A829" s="38"/>
      <c r="B829" s="39"/>
      <c r="C829" s="218" t="s">
        <v>1047</v>
      </c>
      <c r="D829" s="218" t="s">
        <v>145</v>
      </c>
      <c r="E829" s="219" t="s">
        <v>1866</v>
      </c>
      <c r="F829" s="220" t="s">
        <v>1867</v>
      </c>
      <c r="G829" s="221" t="s">
        <v>148</v>
      </c>
      <c r="H829" s="222">
        <v>149</v>
      </c>
      <c r="I829" s="223"/>
      <c r="J829" s="222">
        <f>ROUND(I829*H829,2)</f>
        <v>0</v>
      </c>
      <c r="K829" s="220" t="s">
        <v>149</v>
      </c>
      <c r="L829" s="44"/>
      <c r="M829" s="224" t="s">
        <v>1</v>
      </c>
      <c r="N829" s="225" t="s">
        <v>41</v>
      </c>
      <c r="O829" s="91"/>
      <c r="P829" s="226">
        <f>O829*H829</f>
        <v>0</v>
      </c>
      <c r="Q829" s="226">
        <v>0.0060000000000000001</v>
      </c>
      <c r="R829" s="226">
        <f>Q829*H829</f>
        <v>0.89400000000000002</v>
      </c>
      <c r="S829" s="226">
        <v>0</v>
      </c>
      <c r="T829" s="227">
        <f>S829*H829</f>
        <v>0</v>
      </c>
      <c r="U829" s="38"/>
      <c r="V829" s="38"/>
      <c r="W829" s="38"/>
      <c r="X829" s="38"/>
      <c r="Y829" s="38"/>
      <c r="Z829" s="38"/>
      <c r="AA829" s="38"/>
      <c r="AB829" s="38"/>
      <c r="AC829" s="38"/>
      <c r="AD829" s="38"/>
      <c r="AE829" s="38"/>
      <c r="AR829" s="228" t="s">
        <v>210</v>
      </c>
      <c r="AT829" s="228" t="s">
        <v>145</v>
      </c>
      <c r="AU829" s="228" t="s">
        <v>151</v>
      </c>
      <c r="AY829" s="17" t="s">
        <v>142</v>
      </c>
      <c r="BE829" s="229">
        <f>IF(N829="základní",J829,0)</f>
        <v>0</v>
      </c>
      <c r="BF829" s="229">
        <f>IF(N829="snížená",J829,0)</f>
        <v>0</v>
      </c>
      <c r="BG829" s="229">
        <f>IF(N829="zákl. přenesená",J829,0)</f>
        <v>0</v>
      </c>
      <c r="BH829" s="229">
        <f>IF(N829="sníž. přenesená",J829,0)</f>
        <v>0</v>
      </c>
      <c r="BI829" s="229">
        <f>IF(N829="nulová",J829,0)</f>
        <v>0</v>
      </c>
      <c r="BJ829" s="17" t="s">
        <v>151</v>
      </c>
      <c r="BK829" s="229">
        <f>ROUND(I829*H829,2)</f>
        <v>0</v>
      </c>
      <c r="BL829" s="17" t="s">
        <v>210</v>
      </c>
      <c r="BM829" s="228" t="s">
        <v>1868</v>
      </c>
    </row>
    <row r="830" s="13" customFormat="1">
      <c r="A830" s="13"/>
      <c r="B830" s="230"/>
      <c r="C830" s="231"/>
      <c r="D830" s="232" t="s">
        <v>153</v>
      </c>
      <c r="E830" s="233" t="s">
        <v>1</v>
      </c>
      <c r="F830" s="234" t="s">
        <v>1869</v>
      </c>
      <c r="G830" s="231"/>
      <c r="H830" s="233" t="s">
        <v>1</v>
      </c>
      <c r="I830" s="235"/>
      <c r="J830" s="231"/>
      <c r="K830" s="231"/>
      <c r="L830" s="236"/>
      <c r="M830" s="237"/>
      <c r="N830" s="238"/>
      <c r="O830" s="238"/>
      <c r="P830" s="238"/>
      <c r="Q830" s="238"/>
      <c r="R830" s="238"/>
      <c r="S830" s="238"/>
      <c r="T830" s="239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40" t="s">
        <v>153</v>
      </c>
      <c r="AU830" s="240" t="s">
        <v>151</v>
      </c>
      <c r="AV830" s="13" t="s">
        <v>83</v>
      </c>
      <c r="AW830" s="13" t="s">
        <v>31</v>
      </c>
      <c r="AX830" s="13" t="s">
        <v>75</v>
      </c>
      <c r="AY830" s="240" t="s">
        <v>142</v>
      </c>
    </row>
    <row r="831" s="13" customFormat="1">
      <c r="A831" s="13"/>
      <c r="B831" s="230"/>
      <c r="C831" s="231"/>
      <c r="D831" s="232" t="s">
        <v>153</v>
      </c>
      <c r="E831" s="233" t="s">
        <v>1</v>
      </c>
      <c r="F831" s="234" t="s">
        <v>1870</v>
      </c>
      <c r="G831" s="231"/>
      <c r="H831" s="233" t="s">
        <v>1</v>
      </c>
      <c r="I831" s="235"/>
      <c r="J831" s="231"/>
      <c r="K831" s="231"/>
      <c r="L831" s="236"/>
      <c r="M831" s="237"/>
      <c r="N831" s="238"/>
      <c r="O831" s="238"/>
      <c r="P831" s="238"/>
      <c r="Q831" s="238"/>
      <c r="R831" s="238"/>
      <c r="S831" s="238"/>
      <c r="T831" s="239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40" t="s">
        <v>153</v>
      </c>
      <c r="AU831" s="240" t="s">
        <v>151</v>
      </c>
      <c r="AV831" s="13" t="s">
        <v>83</v>
      </c>
      <c r="AW831" s="13" t="s">
        <v>31</v>
      </c>
      <c r="AX831" s="13" t="s">
        <v>75</v>
      </c>
      <c r="AY831" s="240" t="s">
        <v>142</v>
      </c>
    </row>
    <row r="832" s="13" customFormat="1">
      <c r="A832" s="13"/>
      <c r="B832" s="230"/>
      <c r="C832" s="231"/>
      <c r="D832" s="232" t="s">
        <v>153</v>
      </c>
      <c r="E832" s="233" t="s">
        <v>1</v>
      </c>
      <c r="F832" s="234" t="s">
        <v>1267</v>
      </c>
      <c r="G832" s="231"/>
      <c r="H832" s="233" t="s">
        <v>1</v>
      </c>
      <c r="I832" s="235"/>
      <c r="J832" s="231"/>
      <c r="K832" s="231"/>
      <c r="L832" s="236"/>
      <c r="M832" s="237"/>
      <c r="N832" s="238"/>
      <c r="O832" s="238"/>
      <c r="P832" s="238"/>
      <c r="Q832" s="238"/>
      <c r="R832" s="238"/>
      <c r="S832" s="238"/>
      <c r="T832" s="239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40" t="s">
        <v>153</v>
      </c>
      <c r="AU832" s="240" t="s">
        <v>151</v>
      </c>
      <c r="AV832" s="13" t="s">
        <v>83</v>
      </c>
      <c r="AW832" s="13" t="s">
        <v>31</v>
      </c>
      <c r="AX832" s="13" t="s">
        <v>75</v>
      </c>
      <c r="AY832" s="240" t="s">
        <v>142</v>
      </c>
    </row>
    <row r="833" s="14" customFormat="1">
      <c r="A833" s="14"/>
      <c r="B833" s="241"/>
      <c r="C833" s="242"/>
      <c r="D833" s="232" t="s">
        <v>153</v>
      </c>
      <c r="E833" s="243" t="s">
        <v>1</v>
      </c>
      <c r="F833" s="244" t="s">
        <v>1387</v>
      </c>
      <c r="G833" s="242"/>
      <c r="H833" s="245">
        <v>55.5</v>
      </c>
      <c r="I833" s="246"/>
      <c r="J833" s="242"/>
      <c r="K833" s="242"/>
      <c r="L833" s="247"/>
      <c r="M833" s="248"/>
      <c r="N833" s="249"/>
      <c r="O833" s="249"/>
      <c r="P833" s="249"/>
      <c r="Q833" s="249"/>
      <c r="R833" s="249"/>
      <c r="S833" s="249"/>
      <c r="T833" s="250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51" t="s">
        <v>153</v>
      </c>
      <c r="AU833" s="251" t="s">
        <v>151</v>
      </c>
      <c r="AV833" s="14" t="s">
        <v>151</v>
      </c>
      <c r="AW833" s="14" t="s">
        <v>31</v>
      </c>
      <c r="AX833" s="14" t="s">
        <v>75</v>
      </c>
      <c r="AY833" s="251" t="s">
        <v>142</v>
      </c>
    </row>
    <row r="834" s="13" customFormat="1">
      <c r="A834" s="13"/>
      <c r="B834" s="230"/>
      <c r="C834" s="231"/>
      <c r="D834" s="232" t="s">
        <v>153</v>
      </c>
      <c r="E834" s="233" t="s">
        <v>1</v>
      </c>
      <c r="F834" s="234" t="s">
        <v>1269</v>
      </c>
      <c r="G834" s="231"/>
      <c r="H834" s="233" t="s">
        <v>1</v>
      </c>
      <c r="I834" s="235"/>
      <c r="J834" s="231"/>
      <c r="K834" s="231"/>
      <c r="L834" s="236"/>
      <c r="M834" s="237"/>
      <c r="N834" s="238"/>
      <c r="O834" s="238"/>
      <c r="P834" s="238"/>
      <c r="Q834" s="238"/>
      <c r="R834" s="238"/>
      <c r="S834" s="238"/>
      <c r="T834" s="239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40" t="s">
        <v>153</v>
      </c>
      <c r="AU834" s="240" t="s">
        <v>151</v>
      </c>
      <c r="AV834" s="13" t="s">
        <v>83</v>
      </c>
      <c r="AW834" s="13" t="s">
        <v>31</v>
      </c>
      <c r="AX834" s="13" t="s">
        <v>75</v>
      </c>
      <c r="AY834" s="240" t="s">
        <v>142</v>
      </c>
    </row>
    <row r="835" s="14" customFormat="1">
      <c r="A835" s="14"/>
      <c r="B835" s="241"/>
      <c r="C835" s="242"/>
      <c r="D835" s="232" t="s">
        <v>153</v>
      </c>
      <c r="E835" s="243" t="s">
        <v>1</v>
      </c>
      <c r="F835" s="244" t="s">
        <v>1862</v>
      </c>
      <c r="G835" s="242"/>
      <c r="H835" s="245">
        <v>31.5</v>
      </c>
      <c r="I835" s="246"/>
      <c r="J835" s="242"/>
      <c r="K835" s="242"/>
      <c r="L835" s="247"/>
      <c r="M835" s="248"/>
      <c r="N835" s="249"/>
      <c r="O835" s="249"/>
      <c r="P835" s="249"/>
      <c r="Q835" s="249"/>
      <c r="R835" s="249"/>
      <c r="S835" s="249"/>
      <c r="T835" s="250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51" t="s">
        <v>153</v>
      </c>
      <c r="AU835" s="251" t="s">
        <v>151</v>
      </c>
      <c r="AV835" s="14" t="s">
        <v>151</v>
      </c>
      <c r="AW835" s="14" t="s">
        <v>31</v>
      </c>
      <c r="AX835" s="14" t="s">
        <v>75</v>
      </c>
      <c r="AY835" s="251" t="s">
        <v>142</v>
      </c>
    </row>
    <row r="836" s="13" customFormat="1">
      <c r="A836" s="13"/>
      <c r="B836" s="230"/>
      <c r="C836" s="231"/>
      <c r="D836" s="232" t="s">
        <v>153</v>
      </c>
      <c r="E836" s="233" t="s">
        <v>1</v>
      </c>
      <c r="F836" s="234" t="s">
        <v>1389</v>
      </c>
      <c r="G836" s="231"/>
      <c r="H836" s="233" t="s">
        <v>1</v>
      </c>
      <c r="I836" s="235"/>
      <c r="J836" s="231"/>
      <c r="K836" s="231"/>
      <c r="L836" s="236"/>
      <c r="M836" s="237"/>
      <c r="N836" s="238"/>
      <c r="O836" s="238"/>
      <c r="P836" s="238"/>
      <c r="Q836" s="238"/>
      <c r="R836" s="238"/>
      <c r="S836" s="238"/>
      <c r="T836" s="239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40" t="s">
        <v>153</v>
      </c>
      <c r="AU836" s="240" t="s">
        <v>151</v>
      </c>
      <c r="AV836" s="13" t="s">
        <v>83</v>
      </c>
      <c r="AW836" s="13" t="s">
        <v>31</v>
      </c>
      <c r="AX836" s="13" t="s">
        <v>75</v>
      </c>
      <c r="AY836" s="240" t="s">
        <v>142</v>
      </c>
    </row>
    <row r="837" s="14" customFormat="1">
      <c r="A837" s="14"/>
      <c r="B837" s="241"/>
      <c r="C837" s="242"/>
      <c r="D837" s="232" t="s">
        <v>153</v>
      </c>
      <c r="E837" s="243" t="s">
        <v>1</v>
      </c>
      <c r="F837" s="244" t="s">
        <v>1390</v>
      </c>
      <c r="G837" s="242"/>
      <c r="H837" s="245">
        <v>23.800000000000001</v>
      </c>
      <c r="I837" s="246"/>
      <c r="J837" s="242"/>
      <c r="K837" s="242"/>
      <c r="L837" s="247"/>
      <c r="M837" s="248"/>
      <c r="N837" s="249"/>
      <c r="O837" s="249"/>
      <c r="P837" s="249"/>
      <c r="Q837" s="249"/>
      <c r="R837" s="249"/>
      <c r="S837" s="249"/>
      <c r="T837" s="250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51" t="s">
        <v>153</v>
      </c>
      <c r="AU837" s="251" t="s">
        <v>151</v>
      </c>
      <c r="AV837" s="14" t="s">
        <v>151</v>
      </c>
      <c r="AW837" s="14" t="s">
        <v>31</v>
      </c>
      <c r="AX837" s="14" t="s">
        <v>75</v>
      </c>
      <c r="AY837" s="251" t="s">
        <v>142</v>
      </c>
    </row>
    <row r="838" s="14" customFormat="1">
      <c r="A838" s="14"/>
      <c r="B838" s="241"/>
      <c r="C838" s="242"/>
      <c r="D838" s="232" t="s">
        <v>153</v>
      </c>
      <c r="E838" s="243" t="s">
        <v>1</v>
      </c>
      <c r="F838" s="244" t="s">
        <v>1391</v>
      </c>
      <c r="G838" s="242"/>
      <c r="H838" s="245">
        <v>20.5</v>
      </c>
      <c r="I838" s="246"/>
      <c r="J838" s="242"/>
      <c r="K838" s="242"/>
      <c r="L838" s="247"/>
      <c r="M838" s="248"/>
      <c r="N838" s="249"/>
      <c r="O838" s="249"/>
      <c r="P838" s="249"/>
      <c r="Q838" s="249"/>
      <c r="R838" s="249"/>
      <c r="S838" s="249"/>
      <c r="T838" s="250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51" t="s">
        <v>153</v>
      </c>
      <c r="AU838" s="251" t="s">
        <v>151</v>
      </c>
      <c r="AV838" s="14" t="s">
        <v>151</v>
      </c>
      <c r="AW838" s="14" t="s">
        <v>31</v>
      </c>
      <c r="AX838" s="14" t="s">
        <v>75</v>
      </c>
      <c r="AY838" s="251" t="s">
        <v>142</v>
      </c>
    </row>
    <row r="839" s="14" customFormat="1">
      <c r="A839" s="14"/>
      <c r="B839" s="241"/>
      <c r="C839" s="242"/>
      <c r="D839" s="232" t="s">
        <v>153</v>
      </c>
      <c r="E839" s="243" t="s">
        <v>1</v>
      </c>
      <c r="F839" s="244" t="s">
        <v>1871</v>
      </c>
      <c r="G839" s="242"/>
      <c r="H839" s="245">
        <v>10.35</v>
      </c>
      <c r="I839" s="246"/>
      <c r="J839" s="242"/>
      <c r="K839" s="242"/>
      <c r="L839" s="247"/>
      <c r="M839" s="248"/>
      <c r="N839" s="249"/>
      <c r="O839" s="249"/>
      <c r="P839" s="249"/>
      <c r="Q839" s="249"/>
      <c r="R839" s="249"/>
      <c r="S839" s="249"/>
      <c r="T839" s="250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51" t="s">
        <v>153</v>
      </c>
      <c r="AU839" s="251" t="s">
        <v>151</v>
      </c>
      <c r="AV839" s="14" t="s">
        <v>151</v>
      </c>
      <c r="AW839" s="14" t="s">
        <v>31</v>
      </c>
      <c r="AX839" s="14" t="s">
        <v>75</v>
      </c>
      <c r="AY839" s="251" t="s">
        <v>142</v>
      </c>
    </row>
    <row r="840" s="14" customFormat="1">
      <c r="A840" s="14"/>
      <c r="B840" s="241"/>
      <c r="C840" s="242"/>
      <c r="D840" s="232" t="s">
        <v>153</v>
      </c>
      <c r="E840" s="243" t="s">
        <v>1</v>
      </c>
      <c r="F840" s="244" t="s">
        <v>253</v>
      </c>
      <c r="G840" s="242"/>
      <c r="H840" s="245">
        <v>7.3499999999999996</v>
      </c>
      <c r="I840" s="246"/>
      <c r="J840" s="242"/>
      <c r="K840" s="242"/>
      <c r="L840" s="247"/>
      <c r="M840" s="248"/>
      <c r="N840" s="249"/>
      <c r="O840" s="249"/>
      <c r="P840" s="249"/>
      <c r="Q840" s="249"/>
      <c r="R840" s="249"/>
      <c r="S840" s="249"/>
      <c r="T840" s="250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51" t="s">
        <v>153</v>
      </c>
      <c r="AU840" s="251" t="s">
        <v>151</v>
      </c>
      <c r="AV840" s="14" t="s">
        <v>151</v>
      </c>
      <c r="AW840" s="14" t="s">
        <v>31</v>
      </c>
      <c r="AX840" s="14" t="s">
        <v>75</v>
      </c>
      <c r="AY840" s="251" t="s">
        <v>142</v>
      </c>
    </row>
    <row r="841" s="15" customFormat="1">
      <c r="A841" s="15"/>
      <c r="B841" s="252"/>
      <c r="C841" s="253"/>
      <c r="D841" s="232" t="s">
        <v>153</v>
      </c>
      <c r="E841" s="254" t="s">
        <v>1</v>
      </c>
      <c r="F841" s="255" t="s">
        <v>166</v>
      </c>
      <c r="G841" s="253"/>
      <c r="H841" s="256">
        <v>149</v>
      </c>
      <c r="I841" s="257"/>
      <c r="J841" s="253"/>
      <c r="K841" s="253"/>
      <c r="L841" s="258"/>
      <c r="M841" s="259"/>
      <c r="N841" s="260"/>
      <c r="O841" s="260"/>
      <c r="P841" s="260"/>
      <c r="Q841" s="260"/>
      <c r="R841" s="260"/>
      <c r="S841" s="260"/>
      <c r="T841" s="261"/>
      <c r="U841" s="15"/>
      <c r="V841" s="15"/>
      <c r="W841" s="15"/>
      <c r="X841" s="15"/>
      <c r="Y841" s="15"/>
      <c r="Z841" s="15"/>
      <c r="AA841" s="15"/>
      <c r="AB841" s="15"/>
      <c r="AC841" s="15"/>
      <c r="AD841" s="15"/>
      <c r="AE841" s="15"/>
      <c r="AT841" s="262" t="s">
        <v>153</v>
      </c>
      <c r="AU841" s="262" t="s">
        <v>151</v>
      </c>
      <c r="AV841" s="15" t="s">
        <v>150</v>
      </c>
      <c r="AW841" s="15" t="s">
        <v>31</v>
      </c>
      <c r="AX841" s="15" t="s">
        <v>83</v>
      </c>
      <c r="AY841" s="262" t="s">
        <v>142</v>
      </c>
    </row>
    <row r="842" s="2" customFormat="1" ht="24.15" customHeight="1">
      <c r="A842" s="38"/>
      <c r="B842" s="39"/>
      <c r="C842" s="267" t="s">
        <v>1051</v>
      </c>
      <c r="D842" s="267" t="s">
        <v>225</v>
      </c>
      <c r="E842" s="268" t="s">
        <v>1489</v>
      </c>
      <c r="F842" s="269" t="s">
        <v>1490</v>
      </c>
      <c r="G842" s="270" t="s">
        <v>148</v>
      </c>
      <c r="H842" s="271">
        <v>152</v>
      </c>
      <c r="I842" s="272"/>
      <c r="J842" s="271">
        <f>ROUND(I842*H842,2)</f>
        <v>0</v>
      </c>
      <c r="K842" s="269" t="s">
        <v>149</v>
      </c>
      <c r="L842" s="273"/>
      <c r="M842" s="274" t="s">
        <v>1</v>
      </c>
      <c r="N842" s="275" t="s">
        <v>41</v>
      </c>
      <c r="O842" s="91"/>
      <c r="P842" s="226">
        <f>O842*H842</f>
        <v>0</v>
      </c>
      <c r="Q842" s="226">
        <v>0.0030000000000000001</v>
      </c>
      <c r="R842" s="226">
        <f>Q842*H842</f>
        <v>0.45600000000000002</v>
      </c>
      <c r="S842" s="226">
        <v>0</v>
      </c>
      <c r="T842" s="227">
        <f>S842*H842</f>
        <v>0</v>
      </c>
      <c r="U842" s="38"/>
      <c r="V842" s="38"/>
      <c r="W842" s="38"/>
      <c r="X842" s="38"/>
      <c r="Y842" s="38"/>
      <c r="Z842" s="38"/>
      <c r="AA842" s="38"/>
      <c r="AB842" s="38"/>
      <c r="AC842" s="38"/>
      <c r="AD842" s="38"/>
      <c r="AE842" s="38"/>
      <c r="AR842" s="228" t="s">
        <v>306</v>
      </c>
      <c r="AT842" s="228" t="s">
        <v>225</v>
      </c>
      <c r="AU842" s="228" t="s">
        <v>151</v>
      </c>
      <c r="AY842" s="17" t="s">
        <v>142</v>
      </c>
      <c r="BE842" s="229">
        <f>IF(N842="základní",J842,0)</f>
        <v>0</v>
      </c>
      <c r="BF842" s="229">
        <f>IF(N842="snížená",J842,0)</f>
        <v>0</v>
      </c>
      <c r="BG842" s="229">
        <f>IF(N842="zákl. přenesená",J842,0)</f>
        <v>0</v>
      </c>
      <c r="BH842" s="229">
        <f>IF(N842="sníž. přenesená",J842,0)</f>
        <v>0</v>
      </c>
      <c r="BI842" s="229">
        <f>IF(N842="nulová",J842,0)</f>
        <v>0</v>
      </c>
      <c r="BJ842" s="17" t="s">
        <v>151</v>
      </c>
      <c r="BK842" s="229">
        <f>ROUND(I842*H842,2)</f>
        <v>0</v>
      </c>
      <c r="BL842" s="17" t="s">
        <v>210</v>
      </c>
      <c r="BM842" s="228" t="s">
        <v>1872</v>
      </c>
    </row>
    <row r="843" s="14" customFormat="1">
      <c r="A843" s="14"/>
      <c r="B843" s="241"/>
      <c r="C843" s="242"/>
      <c r="D843" s="232" t="s">
        <v>153</v>
      </c>
      <c r="E843" s="243" t="s">
        <v>1</v>
      </c>
      <c r="F843" s="244" t="s">
        <v>1873</v>
      </c>
      <c r="G843" s="242"/>
      <c r="H843" s="245">
        <v>152</v>
      </c>
      <c r="I843" s="246"/>
      <c r="J843" s="242"/>
      <c r="K843" s="242"/>
      <c r="L843" s="247"/>
      <c r="M843" s="248"/>
      <c r="N843" s="249"/>
      <c r="O843" s="249"/>
      <c r="P843" s="249"/>
      <c r="Q843" s="249"/>
      <c r="R843" s="249"/>
      <c r="S843" s="249"/>
      <c r="T843" s="250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1" t="s">
        <v>153</v>
      </c>
      <c r="AU843" s="251" t="s">
        <v>151</v>
      </c>
      <c r="AV843" s="14" t="s">
        <v>151</v>
      </c>
      <c r="AW843" s="14" t="s">
        <v>31</v>
      </c>
      <c r="AX843" s="14" t="s">
        <v>83</v>
      </c>
      <c r="AY843" s="251" t="s">
        <v>142</v>
      </c>
    </row>
    <row r="844" s="2" customFormat="1" ht="24.15" customHeight="1">
      <c r="A844" s="38"/>
      <c r="B844" s="39"/>
      <c r="C844" s="218" t="s">
        <v>1055</v>
      </c>
      <c r="D844" s="218" t="s">
        <v>145</v>
      </c>
      <c r="E844" s="219" t="s">
        <v>654</v>
      </c>
      <c r="F844" s="220" t="s">
        <v>655</v>
      </c>
      <c r="G844" s="221" t="s">
        <v>281</v>
      </c>
      <c r="H844" s="222">
        <v>1.3500000000000001</v>
      </c>
      <c r="I844" s="223"/>
      <c r="J844" s="222">
        <f>ROUND(I844*H844,2)</f>
        <v>0</v>
      </c>
      <c r="K844" s="220" t="s">
        <v>149</v>
      </c>
      <c r="L844" s="44"/>
      <c r="M844" s="224" t="s">
        <v>1</v>
      </c>
      <c r="N844" s="225" t="s">
        <v>41</v>
      </c>
      <c r="O844" s="91"/>
      <c r="P844" s="226">
        <f>O844*H844</f>
        <v>0</v>
      </c>
      <c r="Q844" s="226">
        <v>0</v>
      </c>
      <c r="R844" s="226">
        <f>Q844*H844</f>
        <v>0</v>
      </c>
      <c r="S844" s="226">
        <v>0</v>
      </c>
      <c r="T844" s="227">
        <f>S844*H844</f>
        <v>0</v>
      </c>
      <c r="U844" s="38"/>
      <c r="V844" s="38"/>
      <c r="W844" s="38"/>
      <c r="X844" s="38"/>
      <c r="Y844" s="38"/>
      <c r="Z844" s="38"/>
      <c r="AA844" s="38"/>
      <c r="AB844" s="38"/>
      <c r="AC844" s="38"/>
      <c r="AD844" s="38"/>
      <c r="AE844" s="38"/>
      <c r="AR844" s="228" t="s">
        <v>210</v>
      </c>
      <c r="AT844" s="228" t="s">
        <v>145</v>
      </c>
      <c r="AU844" s="228" t="s">
        <v>151</v>
      </c>
      <c r="AY844" s="17" t="s">
        <v>142</v>
      </c>
      <c r="BE844" s="229">
        <f>IF(N844="základní",J844,0)</f>
        <v>0</v>
      </c>
      <c r="BF844" s="229">
        <f>IF(N844="snížená",J844,0)</f>
        <v>0</v>
      </c>
      <c r="BG844" s="229">
        <f>IF(N844="zákl. přenesená",J844,0)</f>
        <v>0</v>
      </c>
      <c r="BH844" s="229">
        <f>IF(N844="sníž. přenesená",J844,0)</f>
        <v>0</v>
      </c>
      <c r="BI844" s="229">
        <f>IF(N844="nulová",J844,0)</f>
        <v>0</v>
      </c>
      <c r="BJ844" s="17" t="s">
        <v>151</v>
      </c>
      <c r="BK844" s="229">
        <f>ROUND(I844*H844,2)</f>
        <v>0</v>
      </c>
      <c r="BL844" s="17" t="s">
        <v>210</v>
      </c>
      <c r="BM844" s="228" t="s">
        <v>1874</v>
      </c>
    </row>
    <row r="845" s="12" customFormat="1" ht="22.8" customHeight="1">
      <c r="A845" s="12"/>
      <c r="B845" s="202"/>
      <c r="C845" s="203"/>
      <c r="D845" s="204" t="s">
        <v>74</v>
      </c>
      <c r="E845" s="216" t="s">
        <v>1875</v>
      </c>
      <c r="F845" s="216" t="s">
        <v>1876</v>
      </c>
      <c r="G845" s="203"/>
      <c r="H845" s="203"/>
      <c r="I845" s="206"/>
      <c r="J845" s="217">
        <f>BK845</f>
        <v>0</v>
      </c>
      <c r="K845" s="203"/>
      <c r="L845" s="208"/>
      <c r="M845" s="209"/>
      <c r="N845" s="210"/>
      <c r="O845" s="210"/>
      <c r="P845" s="211">
        <f>SUM(P846:P850)</f>
        <v>0</v>
      </c>
      <c r="Q845" s="210"/>
      <c r="R845" s="211">
        <f>SUM(R846:R850)</f>
        <v>0.0135</v>
      </c>
      <c r="S845" s="210"/>
      <c r="T845" s="212">
        <f>SUM(T846:T850)</f>
        <v>0</v>
      </c>
      <c r="U845" s="12"/>
      <c r="V845" s="12"/>
      <c r="W845" s="12"/>
      <c r="X845" s="12"/>
      <c r="Y845" s="12"/>
      <c r="Z845" s="12"/>
      <c r="AA845" s="12"/>
      <c r="AB845" s="12"/>
      <c r="AC845" s="12"/>
      <c r="AD845" s="12"/>
      <c r="AE845" s="12"/>
      <c r="AR845" s="213" t="s">
        <v>151</v>
      </c>
      <c r="AT845" s="214" t="s">
        <v>74</v>
      </c>
      <c r="AU845" s="214" t="s">
        <v>83</v>
      </c>
      <c r="AY845" s="213" t="s">
        <v>142</v>
      </c>
      <c r="BK845" s="215">
        <f>SUM(BK846:BK850)</f>
        <v>0</v>
      </c>
    </row>
    <row r="846" s="2" customFormat="1" ht="24.15" customHeight="1">
      <c r="A846" s="38"/>
      <c r="B846" s="39"/>
      <c r="C846" s="218" t="s">
        <v>1060</v>
      </c>
      <c r="D846" s="218" t="s">
        <v>145</v>
      </c>
      <c r="E846" s="219" t="s">
        <v>1877</v>
      </c>
      <c r="F846" s="220" t="s">
        <v>1878</v>
      </c>
      <c r="G846" s="221" t="s">
        <v>303</v>
      </c>
      <c r="H846" s="222">
        <v>9</v>
      </c>
      <c r="I846" s="223"/>
      <c r="J846" s="222">
        <f>ROUND(I846*H846,2)</f>
        <v>0</v>
      </c>
      <c r="K846" s="220" t="s">
        <v>149</v>
      </c>
      <c r="L846" s="44"/>
      <c r="M846" s="224" t="s">
        <v>1</v>
      </c>
      <c r="N846" s="225" t="s">
        <v>41</v>
      </c>
      <c r="O846" s="91"/>
      <c r="P846" s="226">
        <f>O846*H846</f>
        <v>0</v>
      </c>
      <c r="Q846" s="226">
        <v>0.0015</v>
      </c>
      <c r="R846" s="226">
        <f>Q846*H846</f>
        <v>0.0135</v>
      </c>
      <c r="S846" s="226">
        <v>0</v>
      </c>
      <c r="T846" s="227">
        <f>S846*H846</f>
        <v>0</v>
      </c>
      <c r="U846" s="38"/>
      <c r="V846" s="38"/>
      <c r="W846" s="38"/>
      <c r="X846" s="38"/>
      <c r="Y846" s="38"/>
      <c r="Z846" s="38"/>
      <c r="AA846" s="38"/>
      <c r="AB846" s="38"/>
      <c r="AC846" s="38"/>
      <c r="AD846" s="38"/>
      <c r="AE846" s="38"/>
      <c r="AR846" s="228" t="s">
        <v>210</v>
      </c>
      <c r="AT846" s="228" t="s">
        <v>145</v>
      </c>
      <c r="AU846" s="228" t="s">
        <v>151</v>
      </c>
      <c r="AY846" s="17" t="s">
        <v>142</v>
      </c>
      <c r="BE846" s="229">
        <f>IF(N846="základní",J846,0)</f>
        <v>0</v>
      </c>
      <c r="BF846" s="229">
        <f>IF(N846="snížená",J846,0)</f>
        <v>0</v>
      </c>
      <c r="BG846" s="229">
        <f>IF(N846="zákl. přenesená",J846,0)</f>
        <v>0</v>
      </c>
      <c r="BH846" s="229">
        <f>IF(N846="sníž. přenesená",J846,0)</f>
        <v>0</v>
      </c>
      <c r="BI846" s="229">
        <f>IF(N846="nulová",J846,0)</f>
        <v>0</v>
      </c>
      <c r="BJ846" s="17" t="s">
        <v>151</v>
      </c>
      <c r="BK846" s="229">
        <f>ROUND(I846*H846,2)</f>
        <v>0</v>
      </c>
      <c r="BL846" s="17" t="s">
        <v>210</v>
      </c>
      <c r="BM846" s="228" t="s">
        <v>1879</v>
      </c>
    </row>
    <row r="847" s="13" customFormat="1">
      <c r="A847" s="13"/>
      <c r="B847" s="230"/>
      <c r="C847" s="231"/>
      <c r="D847" s="232" t="s">
        <v>153</v>
      </c>
      <c r="E847" s="233" t="s">
        <v>1</v>
      </c>
      <c r="F847" s="234" t="s">
        <v>1880</v>
      </c>
      <c r="G847" s="231"/>
      <c r="H847" s="233" t="s">
        <v>1</v>
      </c>
      <c r="I847" s="235"/>
      <c r="J847" s="231"/>
      <c r="K847" s="231"/>
      <c r="L847" s="236"/>
      <c r="M847" s="237"/>
      <c r="N847" s="238"/>
      <c r="O847" s="238"/>
      <c r="P847" s="238"/>
      <c r="Q847" s="238"/>
      <c r="R847" s="238"/>
      <c r="S847" s="238"/>
      <c r="T847" s="239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40" t="s">
        <v>153</v>
      </c>
      <c r="AU847" s="240" t="s">
        <v>151</v>
      </c>
      <c r="AV847" s="13" t="s">
        <v>83</v>
      </c>
      <c r="AW847" s="13" t="s">
        <v>31</v>
      </c>
      <c r="AX847" s="13" t="s">
        <v>75</v>
      </c>
      <c r="AY847" s="240" t="s">
        <v>142</v>
      </c>
    </row>
    <row r="848" s="14" customFormat="1">
      <c r="A848" s="14"/>
      <c r="B848" s="241"/>
      <c r="C848" s="242"/>
      <c r="D848" s="232" t="s">
        <v>153</v>
      </c>
      <c r="E848" s="243" t="s">
        <v>1</v>
      </c>
      <c r="F848" s="244" t="s">
        <v>224</v>
      </c>
      <c r="G848" s="242"/>
      <c r="H848" s="245">
        <v>9</v>
      </c>
      <c r="I848" s="246"/>
      <c r="J848" s="242"/>
      <c r="K848" s="242"/>
      <c r="L848" s="247"/>
      <c r="M848" s="248"/>
      <c r="N848" s="249"/>
      <c r="O848" s="249"/>
      <c r="P848" s="249"/>
      <c r="Q848" s="249"/>
      <c r="R848" s="249"/>
      <c r="S848" s="249"/>
      <c r="T848" s="250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51" t="s">
        <v>153</v>
      </c>
      <c r="AU848" s="251" t="s">
        <v>151</v>
      </c>
      <c r="AV848" s="14" t="s">
        <v>151</v>
      </c>
      <c r="AW848" s="14" t="s">
        <v>31</v>
      </c>
      <c r="AX848" s="14" t="s">
        <v>83</v>
      </c>
      <c r="AY848" s="251" t="s">
        <v>142</v>
      </c>
    </row>
    <row r="849" s="2" customFormat="1" ht="24.15" customHeight="1">
      <c r="A849" s="38"/>
      <c r="B849" s="39"/>
      <c r="C849" s="218" t="s">
        <v>1065</v>
      </c>
      <c r="D849" s="218" t="s">
        <v>145</v>
      </c>
      <c r="E849" s="219" t="s">
        <v>1881</v>
      </c>
      <c r="F849" s="220" t="s">
        <v>1882</v>
      </c>
      <c r="G849" s="221" t="s">
        <v>303</v>
      </c>
      <c r="H849" s="222">
        <v>9</v>
      </c>
      <c r="I849" s="223"/>
      <c r="J849" s="222">
        <f>ROUND(I849*H849,2)</f>
        <v>0</v>
      </c>
      <c r="K849" s="220" t="s">
        <v>1</v>
      </c>
      <c r="L849" s="44"/>
      <c r="M849" s="224" t="s">
        <v>1</v>
      </c>
      <c r="N849" s="225" t="s">
        <v>41</v>
      </c>
      <c r="O849" s="91"/>
      <c r="P849" s="226">
        <f>O849*H849</f>
        <v>0</v>
      </c>
      <c r="Q849" s="226">
        <v>0</v>
      </c>
      <c r="R849" s="226">
        <f>Q849*H849</f>
        <v>0</v>
      </c>
      <c r="S849" s="226">
        <v>0</v>
      </c>
      <c r="T849" s="227">
        <f>S849*H849</f>
        <v>0</v>
      </c>
      <c r="U849" s="38"/>
      <c r="V849" s="38"/>
      <c r="W849" s="38"/>
      <c r="X849" s="38"/>
      <c r="Y849" s="38"/>
      <c r="Z849" s="38"/>
      <c r="AA849" s="38"/>
      <c r="AB849" s="38"/>
      <c r="AC849" s="38"/>
      <c r="AD849" s="38"/>
      <c r="AE849" s="38"/>
      <c r="AR849" s="228" t="s">
        <v>210</v>
      </c>
      <c r="AT849" s="228" t="s">
        <v>145</v>
      </c>
      <c r="AU849" s="228" t="s">
        <v>151</v>
      </c>
      <c r="AY849" s="17" t="s">
        <v>142</v>
      </c>
      <c r="BE849" s="229">
        <f>IF(N849="základní",J849,0)</f>
        <v>0</v>
      </c>
      <c r="BF849" s="229">
        <f>IF(N849="snížená",J849,0)</f>
        <v>0</v>
      </c>
      <c r="BG849" s="229">
        <f>IF(N849="zákl. přenesená",J849,0)</f>
        <v>0</v>
      </c>
      <c r="BH849" s="229">
        <f>IF(N849="sníž. přenesená",J849,0)</f>
        <v>0</v>
      </c>
      <c r="BI849" s="229">
        <f>IF(N849="nulová",J849,0)</f>
        <v>0</v>
      </c>
      <c r="BJ849" s="17" t="s">
        <v>151</v>
      </c>
      <c r="BK849" s="229">
        <f>ROUND(I849*H849,2)</f>
        <v>0</v>
      </c>
      <c r="BL849" s="17" t="s">
        <v>210</v>
      </c>
      <c r="BM849" s="228" t="s">
        <v>1883</v>
      </c>
    </row>
    <row r="850" s="2" customFormat="1" ht="24.15" customHeight="1">
      <c r="A850" s="38"/>
      <c r="B850" s="39"/>
      <c r="C850" s="218" t="s">
        <v>1070</v>
      </c>
      <c r="D850" s="218" t="s">
        <v>145</v>
      </c>
      <c r="E850" s="219" t="s">
        <v>1884</v>
      </c>
      <c r="F850" s="220" t="s">
        <v>1885</v>
      </c>
      <c r="G850" s="221" t="s">
        <v>281</v>
      </c>
      <c r="H850" s="222">
        <v>0.01</v>
      </c>
      <c r="I850" s="223"/>
      <c r="J850" s="222">
        <f>ROUND(I850*H850,2)</f>
        <v>0</v>
      </c>
      <c r="K850" s="220" t="s">
        <v>149</v>
      </c>
      <c r="L850" s="44"/>
      <c r="M850" s="224" t="s">
        <v>1</v>
      </c>
      <c r="N850" s="225" t="s">
        <v>41</v>
      </c>
      <c r="O850" s="91"/>
      <c r="P850" s="226">
        <f>O850*H850</f>
        <v>0</v>
      </c>
      <c r="Q850" s="226">
        <v>0</v>
      </c>
      <c r="R850" s="226">
        <f>Q850*H850</f>
        <v>0</v>
      </c>
      <c r="S850" s="226">
        <v>0</v>
      </c>
      <c r="T850" s="227">
        <f>S850*H850</f>
        <v>0</v>
      </c>
      <c r="U850" s="38"/>
      <c r="V850" s="38"/>
      <c r="W850" s="38"/>
      <c r="X850" s="38"/>
      <c r="Y850" s="38"/>
      <c r="Z850" s="38"/>
      <c r="AA850" s="38"/>
      <c r="AB850" s="38"/>
      <c r="AC850" s="38"/>
      <c r="AD850" s="38"/>
      <c r="AE850" s="38"/>
      <c r="AR850" s="228" t="s">
        <v>210</v>
      </c>
      <c r="AT850" s="228" t="s">
        <v>145</v>
      </c>
      <c r="AU850" s="228" t="s">
        <v>151</v>
      </c>
      <c r="AY850" s="17" t="s">
        <v>142</v>
      </c>
      <c r="BE850" s="229">
        <f>IF(N850="základní",J850,0)</f>
        <v>0</v>
      </c>
      <c r="BF850" s="229">
        <f>IF(N850="snížená",J850,0)</f>
        <v>0</v>
      </c>
      <c r="BG850" s="229">
        <f>IF(N850="zákl. přenesená",J850,0)</f>
        <v>0</v>
      </c>
      <c r="BH850" s="229">
        <f>IF(N850="sníž. přenesená",J850,0)</f>
        <v>0</v>
      </c>
      <c r="BI850" s="229">
        <f>IF(N850="nulová",J850,0)</f>
        <v>0</v>
      </c>
      <c r="BJ850" s="17" t="s">
        <v>151</v>
      </c>
      <c r="BK850" s="229">
        <f>ROUND(I850*H850,2)</f>
        <v>0</v>
      </c>
      <c r="BL850" s="17" t="s">
        <v>210</v>
      </c>
      <c r="BM850" s="228" t="s">
        <v>1886</v>
      </c>
    </row>
    <row r="851" s="12" customFormat="1" ht="22.8" customHeight="1">
      <c r="A851" s="12"/>
      <c r="B851" s="202"/>
      <c r="C851" s="203"/>
      <c r="D851" s="204" t="s">
        <v>74</v>
      </c>
      <c r="E851" s="216" t="s">
        <v>841</v>
      </c>
      <c r="F851" s="216" t="s">
        <v>842</v>
      </c>
      <c r="G851" s="203"/>
      <c r="H851" s="203"/>
      <c r="I851" s="206"/>
      <c r="J851" s="217">
        <f>BK851</f>
        <v>0</v>
      </c>
      <c r="K851" s="203"/>
      <c r="L851" s="208"/>
      <c r="M851" s="209"/>
      <c r="N851" s="210"/>
      <c r="O851" s="210"/>
      <c r="P851" s="211">
        <f>SUM(P852:P858)</f>
        <v>0</v>
      </c>
      <c r="Q851" s="210"/>
      <c r="R851" s="211">
        <f>SUM(R852:R858)</f>
        <v>0.3997</v>
      </c>
      <c r="S851" s="210"/>
      <c r="T851" s="212">
        <f>SUM(T852:T858)</f>
        <v>0</v>
      </c>
      <c r="U851" s="12"/>
      <c r="V851" s="12"/>
      <c r="W851" s="12"/>
      <c r="X851" s="12"/>
      <c r="Y851" s="12"/>
      <c r="Z851" s="12"/>
      <c r="AA851" s="12"/>
      <c r="AB851" s="12"/>
      <c r="AC851" s="12"/>
      <c r="AD851" s="12"/>
      <c r="AE851" s="12"/>
      <c r="AR851" s="213" t="s">
        <v>151</v>
      </c>
      <c r="AT851" s="214" t="s">
        <v>74</v>
      </c>
      <c r="AU851" s="214" t="s">
        <v>83</v>
      </c>
      <c r="AY851" s="213" t="s">
        <v>142</v>
      </c>
      <c r="BK851" s="215">
        <f>SUM(BK852:BK858)</f>
        <v>0</v>
      </c>
    </row>
    <row r="852" s="2" customFormat="1" ht="24.15" customHeight="1">
      <c r="A852" s="38"/>
      <c r="B852" s="39"/>
      <c r="C852" s="218" t="s">
        <v>1076</v>
      </c>
      <c r="D852" s="218" t="s">
        <v>145</v>
      </c>
      <c r="E852" s="219" t="s">
        <v>1887</v>
      </c>
      <c r="F852" s="220" t="s">
        <v>1888</v>
      </c>
      <c r="G852" s="221" t="s">
        <v>189</v>
      </c>
      <c r="H852" s="222">
        <v>170</v>
      </c>
      <c r="I852" s="223"/>
      <c r="J852" s="222">
        <f>ROUND(I852*H852,2)</f>
        <v>0</v>
      </c>
      <c r="K852" s="220" t="s">
        <v>149</v>
      </c>
      <c r="L852" s="44"/>
      <c r="M852" s="224" t="s">
        <v>1</v>
      </c>
      <c r="N852" s="225" t="s">
        <v>41</v>
      </c>
      <c r="O852" s="91"/>
      <c r="P852" s="226">
        <f>O852*H852</f>
        <v>0</v>
      </c>
      <c r="Q852" s="226">
        <v>0.0021299999999999999</v>
      </c>
      <c r="R852" s="226">
        <f>Q852*H852</f>
        <v>0.36209999999999998</v>
      </c>
      <c r="S852" s="226">
        <v>0</v>
      </c>
      <c r="T852" s="227">
        <f>S852*H852</f>
        <v>0</v>
      </c>
      <c r="U852" s="38"/>
      <c r="V852" s="38"/>
      <c r="W852" s="38"/>
      <c r="X852" s="38"/>
      <c r="Y852" s="38"/>
      <c r="Z852" s="38"/>
      <c r="AA852" s="38"/>
      <c r="AB852" s="38"/>
      <c r="AC852" s="38"/>
      <c r="AD852" s="38"/>
      <c r="AE852" s="38"/>
      <c r="AR852" s="228" t="s">
        <v>210</v>
      </c>
      <c r="AT852" s="228" t="s">
        <v>145</v>
      </c>
      <c r="AU852" s="228" t="s">
        <v>151</v>
      </c>
      <c r="AY852" s="17" t="s">
        <v>142</v>
      </c>
      <c r="BE852" s="229">
        <f>IF(N852="základní",J852,0)</f>
        <v>0</v>
      </c>
      <c r="BF852" s="229">
        <f>IF(N852="snížená",J852,0)</f>
        <v>0</v>
      </c>
      <c r="BG852" s="229">
        <f>IF(N852="zákl. přenesená",J852,0)</f>
        <v>0</v>
      </c>
      <c r="BH852" s="229">
        <f>IF(N852="sníž. přenesená",J852,0)</f>
        <v>0</v>
      </c>
      <c r="BI852" s="229">
        <f>IF(N852="nulová",J852,0)</f>
        <v>0</v>
      </c>
      <c r="BJ852" s="17" t="s">
        <v>151</v>
      </c>
      <c r="BK852" s="229">
        <f>ROUND(I852*H852,2)</f>
        <v>0</v>
      </c>
      <c r="BL852" s="17" t="s">
        <v>210</v>
      </c>
      <c r="BM852" s="228" t="s">
        <v>1889</v>
      </c>
    </row>
    <row r="853" s="13" customFormat="1">
      <c r="A853" s="13"/>
      <c r="B853" s="230"/>
      <c r="C853" s="231"/>
      <c r="D853" s="232" t="s">
        <v>153</v>
      </c>
      <c r="E853" s="233" t="s">
        <v>1</v>
      </c>
      <c r="F853" s="234" t="s">
        <v>1373</v>
      </c>
      <c r="G853" s="231"/>
      <c r="H853" s="233" t="s">
        <v>1</v>
      </c>
      <c r="I853" s="235"/>
      <c r="J853" s="231"/>
      <c r="K853" s="231"/>
      <c r="L853" s="236"/>
      <c r="M853" s="237"/>
      <c r="N853" s="238"/>
      <c r="O853" s="238"/>
      <c r="P853" s="238"/>
      <c r="Q853" s="238"/>
      <c r="R853" s="238"/>
      <c r="S853" s="238"/>
      <c r="T853" s="239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40" t="s">
        <v>153</v>
      </c>
      <c r="AU853" s="240" t="s">
        <v>151</v>
      </c>
      <c r="AV853" s="13" t="s">
        <v>83</v>
      </c>
      <c r="AW853" s="13" t="s">
        <v>31</v>
      </c>
      <c r="AX853" s="13" t="s">
        <v>75</v>
      </c>
      <c r="AY853" s="240" t="s">
        <v>142</v>
      </c>
    </row>
    <row r="854" s="14" customFormat="1">
      <c r="A854" s="14"/>
      <c r="B854" s="241"/>
      <c r="C854" s="242"/>
      <c r="D854" s="232" t="s">
        <v>153</v>
      </c>
      <c r="E854" s="243" t="s">
        <v>1</v>
      </c>
      <c r="F854" s="244" t="s">
        <v>1890</v>
      </c>
      <c r="G854" s="242"/>
      <c r="H854" s="245">
        <v>170</v>
      </c>
      <c r="I854" s="246"/>
      <c r="J854" s="242"/>
      <c r="K854" s="242"/>
      <c r="L854" s="247"/>
      <c r="M854" s="248"/>
      <c r="N854" s="249"/>
      <c r="O854" s="249"/>
      <c r="P854" s="249"/>
      <c r="Q854" s="249"/>
      <c r="R854" s="249"/>
      <c r="S854" s="249"/>
      <c r="T854" s="250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51" t="s">
        <v>153</v>
      </c>
      <c r="AU854" s="251" t="s">
        <v>151</v>
      </c>
      <c r="AV854" s="14" t="s">
        <v>151</v>
      </c>
      <c r="AW854" s="14" t="s">
        <v>31</v>
      </c>
      <c r="AX854" s="14" t="s">
        <v>83</v>
      </c>
      <c r="AY854" s="251" t="s">
        <v>142</v>
      </c>
    </row>
    <row r="855" s="2" customFormat="1" ht="33" customHeight="1">
      <c r="A855" s="38"/>
      <c r="B855" s="39"/>
      <c r="C855" s="218" t="s">
        <v>1089</v>
      </c>
      <c r="D855" s="218" t="s">
        <v>145</v>
      </c>
      <c r="E855" s="219" t="s">
        <v>1891</v>
      </c>
      <c r="F855" s="220" t="s">
        <v>1892</v>
      </c>
      <c r="G855" s="221" t="s">
        <v>189</v>
      </c>
      <c r="H855" s="222">
        <v>40</v>
      </c>
      <c r="I855" s="223"/>
      <c r="J855" s="222">
        <f>ROUND(I855*H855,2)</f>
        <v>0</v>
      </c>
      <c r="K855" s="220" t="s">
        <v>149</v>
      </c>
      <c r="L855" s="44"/>
      <c r="M855" s="224" t="s">
        <v>1</v>
      </c>
      <c r="N855" s="225" t="s">
        <v>41</v>
      </c>
      <c r="O855" s="91"/>
      <c r="P855" s="226">
        <f>O855*H855</f>
        <v>0</v>
      </c>
      <c r="Q855" s="226">
        <v>0.00093999999999999997</v>
      </c>
      <c r="R855" s="226">
        <f>Q855*H855</f>
        <v>0.037600000000000001</v>
      </c>
      <c r="S855" s="226">
        <v>0</v>
      </c>
      <c r="T855" s="227">
        <f>S855*H855</f>
        <v>0</v>
      </c>
      <c r="U855" s="38"/>
      <c r="V855" s="38"/>
      <c r="W855" s="38"/>
      <c r="X855" s="38"/>
      <c r="Y855" s="38"/>
      <c r="Z855" s="38"/>
      <c r="AA855" s="38"/>
      <c r="AB855" s="38"/>
      <c r="AC855" s="38"/>
      <c r="AD855" s="38"/>
      <c r="AE855" s="38"/>
      <c r="AR855" s="228" t="s">
        <v>210</v>
      </c>
      <c r="AT855" s="228" t="s">
        <v>145</v>
      </c>
      <c r="AU855" s="228" t="s">
        <v>151</v>
      </c>
      <c r="AY855" s="17" t="s">
        <v>142</v>
      </c>
      <c r="BE855" s="229">
        <f>IF(N855="základní",J855,0)</f>
        <v>0</v>
      </c>
      <c r="BF855" s="229">
        <f>IF(N855="snížená",J855,0)</f>
        <v>0</v>
      </c>
      <c r="BG855" s="229">
        <f>IF(N855="zákl. přenesená",J855,0)</f>
        <v>0</v>
      </c>
      <c r="BH855" s="229">
        <f>IF(N855="sníž. přenesená",J855,0)</f>
        <v>0</v>
      </c>
      <c r="BI855" s="229">
        <f>IF(N855="nulová",J855,0)</f>
        <v>0</v>
      </c>
      <c r="BJ855" s="17" t="s">
        <v>151</v>
      </c>
      <c r="BK855" s="229">
        <f>ROUND(I855*H855,2)</f>
        <v>0</v>
      </c>
      <c r="BL855" s="17" t="s">
        <v>210</v>
      </c>
      <c r="BM855" s="228" t="s">
        <v>1893</v>
      </c>
    </row>
    <row r="856" s="13" customFormat="1">
      <c r="A856" s="13"/>
      <c r="B856" s="230"/>
      <c r="C856" s="231"/>
      <c r="D856" s="232" t="s">
        <v>153</v>
      </c>
      <c r="E856" s="233" t="s">
        <v>1</v>
      </c>
      <c r="F856" s="234" t="s">
        <v>1894</v>
      </c>
      <c r="G856" s="231"/>
      <c r="H856" s="233" t="s">
        <v>1</v>
      </c>
      <c r="I856" s="235"/>
      <c r="J856" s="231"/>
      <c r="K856" s="231"/>
      <c r="L856" s="236"/>
      <c r="M856" s="237"/>
      <c r="N856" s="238"/>
      <c r="O856" s="238"/>
      <c r="P856" s="238"/>
      <c r="Q856" s="238"/>
      <c r="R856" s="238"/>
      <c r="S856" s="238"/>
      <c r="T856" s="239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40" t="s">
        <v>153</v>
      </c>
      <c r="AU856" s="240" t="s">
        <v>151</v>
      </c>
      <c r="AV856" s="13" t="s">
        <v>83</v>
      </c>
      <c r="AW856" s="13" t="s">
        <v>31</v>
      </c>
      <c r="AX856" s="13" t="s">
        <v>75</v>
      </c>
      <c r="AY856" s="240" t="s">
        <v>142</v>
      </c>
    </row>
    <row r="857" s="14" customFormat="1">
      <c r="A857" s="14"/>
      <c r="B857" s="241"/>
      <c r="C857" s="242"/>
      <c r="D857" s="232" t="s">
        <v>153</v>
      </c>
      <c r="E857" s="243" t="s">
        <v>1</v>
      </c>
      <c r="F857" s="244" t="s">
        <v>1895</v>
      </c>
      <c r="G857" s="242"/>
      <c r="H857" s="245">
        <v>40</v>
      </c>
      <c r="I857" s="246"/>
      <c r="J857" s="242"/>
      <c r="K857" s="242"/>
      <c r="L857" s="247"/>
      <c r="M857" s="248"/>
      <c r="N857" s="249"/>
      <c r="O857" s="249"/>
      <c r="P857" s="249"/>
      <c r="Q857" s="249"/>
      <c r="R857" s="249"/>
      <c r="S857" s="249"/>
      <c r="T857" s="250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51" t="s">
        <v>153</v>
      </c>
      <c r="AU857" s="251" t="s">
        <v>151</v>
      </c>
      <c r="AV857" s="14" t="s">
        <v>151</v>
      </c>
      <c r="AW857" s="14" t="s">
        <v>31</v>
      </c>
      <c r="AX857" s="14" t="s">
        <v>83</v>
      </c>
      <c r="AY857" s="251" t="s">
        <v>142</v>
      </c>
    </row>
    <row r="858" s="2" customFormat="1" ht="24.15" customHeight="1">
      <c r="A858" s="38"/>
      <c r="B858" s="39"/>
      <c r="C858" s="218" t="s">
        <v>1093</v>
      </c>
      <c r="D858" s="218" t="s">
        <v>145</v>
      </c>
      <c r="E858" s="219" t="s">
        <v>1071</v>
      </c>
      <c r="F858" s="220" t="s">
        <v>1072</v>
      </c>
      <c r="G858" s="221" t="s">
        <v>281</v>
      </c>
      <c r="H858" s="222">
        <v>0.40000000000000002</v>
      </c>
      <c r="I858" s="223"/>
      <c r="J858" s="222">
        <f>ROUND(I858*H858,2)</f>
        <v>0</v>
      </c>
      <c r="K858" s="220" t="s">
        <v>149</v>
      </c>
      <c r="L858" s="44"/>
      <c r="M858" s="224" t="s">
        <v>1</v>
      </c>
      <c r="N858" s="225" t="s">
        <v>41</v>
      </c>
      <c r="O858" s="91"/>
      <c r="P858" s="226">
        <f>O858*H858</f>
        <v>0</v>
      </c>
      <c r="Q858" s="226">
        <v>0</v>
      </c>
      <c r="R858" s="226">
        <f>Q858*H858</f>
        <v>0</v>
      </c>
      <c r="S858" s="226">
        <v>0</v>
      </c>
      <c r="T858" s="227">
        <f>S858*H858</f>
        <v>0</v>
      </c>
      <c r="U858" s="38"/>
      <c r="V858" s="38"/>
      <c r="W858" s="38"/>
      <c r="X858" s="38"/>
      <c r="Y858" s="38"/>
      <c r="Z858" s="38"/>
      <c r="AA858" s="38"/>
      <c r="AB858" s="38"/>
      <c r="AC858" s="38"/>
      <c r="AD858" s="38"/>
      <c r="AE858" s="38"/>
      <c r="AR858" s="228" t="s">
        <v>210</v>
      </c>
      <c r="AT858" s="228" t="s">
        <v>145</v>
      </c>
      <c r="AU858" s="228" t="s">
        <v>151</v>
      </c>
      <c r="AY858" s="17" t="s">
        <v>142</v>
      </c>
      <c r="BE858" s="229">
        <f>IF(N858="základní",J858,0)</f>
        <v>0</v>
      </c>
      <c r="BF858" s="229">
        <f>IF(N858="snížená",J858,0)</f>
        <v>0</v>
      </c>
      <c r="BG858" s="229">
        <f>IF(N858="zákl. přenesená",J858,0)</f>
        <v>0</v>
      </c>
      <c r="BH858" s="229">
        <f>IF(N858="sníž. přenesená",J858,0)</f>
        <v>0</v>
      </c>
      <c r="BI858" s="229">
        <f>IF(N858="nulová",J858,0)</f>
        <v>0</v>
      </c>
      <c r="BJ858" s="17" t="s">
        <v>151</v>
      </c>
      <c r="BK858" s="229">
        <f>ROUND(I858*H858,2)</f>
        <v>0</v>
      </c>
      <c r="BL858" s="17" t="s">
        <v>210</v>
      </c>
      <c r="BM858" s="228" t="s">
        <v>1896</v>
      </c>
    </row>
    <row r="859" s="12" customFormat="1" ht="22.8" customHeight="1">
      <c r="A859" s="12"/>
      <c r="B859" s="202"/>
      <c r="C859" s="203"/>
      <c r="D859" s="204" t="s">
        <v>74</v>
      </c>
      <c r="E859" s="216" t="s">
        <v>1087</v>
      </c>
      <c r="F859" s="216" t="s">
        <v>1088</v>
      </c>
      <c r="G859" s="203"/>
      <c r="H859" s="203"/>
      <c r="I859" s="206"/>
      <c r="J859" s="217">
        <f>BK859</f>
        <v>0</v>
      </c>
      <c r="K859" s="203"/>
      <c r="L859" s="208"/>
      <c r="M859" s="209"/>
      <c r="N859" s="210"/>
      <c r="O859" s="210"/>
      <c r="P859" s="211">
        <f>SUM(P860:P903)</f>
        <v>0</v>
      </c>
      <c r="Q859" s="210"/>
      <c r="R859" s="211">
        <f>SUM(R860:R903)</f>
        <v>0.82743999999999995</v>
      </c>
      <c r="S859" s="210"/>
      <c r="T859" s="212">
        <f>SUM(T860:T903)</f>
        <v>0</v>
      </c>
      <c r="U859" s="12"/>
      <c r="V859" s="12"/>
      <c r="W859" s="12"/>
      <c r="X859" s="12"/>
      <c r="Y859" s="12"/>
      <c r="Z859" s="12"/>
      <c r="AA859" s="12"/>
      <c r="AB859" s="12"/>
      <c r="AC859" s="12"/>
      <c r="AD859" s="12"/>
      <c r="AE859" s="12"/>
      <c r="AR859" s="213" t="s">
        <v>151</v>
      </c>
      <c r="AT859" s="214" t="s">
        <v>74</v>
      </c>
      <c r="AU859" s="214" t="s">
        <v>83</v>
      </c>
      <c r="AY859" s="213" t="s">
        <v>142</v>
      </c>
      <c r="BK859" s="215">
        <f>SUM(BK860:BK903)</f>
        <v>0</v>
      </c>
    </row>
    <row r="860" s="2" customFormat="1" ht="24.15" customHeight="1">
      <c r="A860" s="38"/>
      <c r="B860" s="39"/>
      <c r="C860" s="218" t="s">
        <v>1098</v>
      </c>
      <c r="D860" s="218" t="s">
        <v>145</v>
      </c>
      <c r="E860" s="219" t="s">
        <v>1897</v>
      </c>
      <c r="F860" s="220" t="s">
        <v>1898</v>
      </c>
      <c r="G860" s="221" t="s">
        <v>1101</v>
      </c>
      <c r="H860" s="222">
        <v>42</v>
      </c>
      <c r="I860" s="223"/>
      <c r="J860" s="222">
        <f>ROUND(I860*H860,2)</f>
        <v>0</v>
      </c>
      <c r="K860" s="220" t="s">
        <v>149</v>
      </c>
      <c r="L860" s="44"/>
      <c r="M860" s="224" t="s">
        <v>1</v>
      </c>
      <c r="N860" s="225" t="s">
        <v>41</v>
      </c>
      <c r="O860" s="91"/>
      <c r="P860" s="226">
        <f>O860*H860</f>
        <v>0</v>
      </c>
      <c r="Q860" s="226">
        <v>5.0000000000000002E-05</v>
      </c>
      <c r="R860" s="226">
        <f>Q860*H860</f>
        <v>0.0021000000000000003</v>
      </c>
      <c r="S860" s="226">
        <v>0</v>
      </c>
      <c r="T860" s="227">
        <f>S860*H860</f>
        <v>0</v>
      </c>
      <c r="U860" s="38"/>
      <c r="V860" s="38"/>
      <c r="W860" s="38"/>
      <c r="X860" s="38"/>
      <c r="Y860" s="38"/>
      <c r="Z860" s="38"/>
      <c r="AA860" s="38"/>
      <c r="AB860" s="38"/>
      <c r="AC860" s="38"/>
      <c r="AD860" s="38"/>
      <c r="AE860" s="38"/>
      <c r="AR860" s="228" t="s">
        <v>210</v>
      </c>
      <c r="AT860" s="228" t="s">
        <v>145</v>
      </c>
      <c r="AU860" s="228" t="s">
        <v>151</v>
      </c>
      <c r="AY860" s="17" t="s">
        <v>142</v>
      </c>
      <c r="BE860" s="229">
        <f>IF(N860="základní",J860,0)</f>
        <v>0</v>
      </c>
      <c r="BF860" s="229">
        <f>IF(N860="snížená",J860,0)</f>
        <v>0</v>
      </c>
      <c r="BG860" s="229">
        <f>IF(N860="zákl. přenesená",J860,0)</f>
        <v>0</v>
      </c>
      <c r="BH860" s="229">
        <f>IF(N860="sníž. přenesená",J860,0)</f>
        <v>0</v>
      </c>
      <c r="BI860" s="229">
        <f>IF(N860="nulová",J860,0)</f>
        <v>0</v>
      </c>
      <c r="BJ860" s="17" t="s">
        <v>151</v>
      </c>
      <c r="BK860" s="229">
        <f>ROUND(I860*H860,2)</f>
        <v>0</v>
      </c>
      <c r="BL860" s="17" t="s">
        <v>210</v>
      </c>
      <c r="BM860" s="228" t="s">
        <v>1899</v>
      </c>
    </row>
    <row r="861" s="13" customFormat="1">
      <c r="A861" s="13"/>
      <c r="B861" s="230"/>
      <c r="C861" s="231"/>
      <c r="D861" s="232" t="s">
        <v>153</v>
      </c>
      <c r="E861" s="233" t="s">
        <v>1</v>
      </c>
      <c r="F861" s="234" t="s">
        <v>1900</v>
      </c>
      <c r="G861" s="231"/>
      <c r="H861" s="233" t="s">
        <v>1</v>
      </c>
      <c r="I861" s="235"/>
      <c r="J861" s="231"/>
      <c r="K861" s="231"/>
      <c r="L861" s="236"/>
      <c r="M861" s="237"/>
      <c r="N861" s="238"/>
      <c r="O861" s="238"/>
      <c r="P861" s="238"/>
      <c r="Q861" s="238"/>
      <c r="R861" s="238"/>
      <c r="S861" s="238"/>
      <c r="T861" s="239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40" t="s">
        <v>153</v>
      </c>
      <c r="AU861" s="240" t="s">
        <v>151</v>
      </c>
      <c r="AV861" s="13" t="s">
        <v>83</v>
      </c>
      <c r="AW861" s="13" t="s">
        <v>31</v>
      </c>
      <c r="AX861" s="13" t="s">
        <v>75</v>
      </c>
      <c r="AY861" s="240" t="s">
        <v>142</v>
      </c>
    </row>
    <row r="862" s="13" customFormat="1">
      <c r="A862" s="13"/>
      <c r="B862" s="230"/>
      <c r="C862" s="231"/>
      <c r="D862" s="232" t="s">
        <v>153</v>
      </c>
      <c r="E862" s="233" t="s">
        <v>1</v>
      </c>
      <c r="F862" s="234" t="s">
        <v>1901</v>
      </c>
      <c r="G862" s="231"/>
      <c r="H862" s="233" t="s">
        <v>1</v>
      </c>
      <c r="I862" s="235"/>
      <c r="J862" s="231"/>
      <c r="K862" s="231"/>
      <c r="L862" s="236"/>
      <c r="M862" s="237"/>
      <c r="N862" s="238"/>
      <c r="O862" s="238"/>
      <c r="P862" s="238"/>
      <c r="Q862" s="238"/>
      <c r="R862" s="238"/>
      <c r="S862" s="238"/>
      <c r="T862" s="239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40" t="s">
        <v>153</v>
      </c>
      <c r="AU862" s="240" t="s">
        <v>151</v>
      </c>
      <c r="AV862" s="13" t="s">
        <v>83</v>
      </c>
      <c r="AW862" s="13" t="s">
        <v>31</v>
      </c>
      <c r="AX862" s="13" t="s">
        <v>75</v>
      </c>
      <c r="AY862" s="240" t="s">
        <v>142</v>
      </c>
    </row>
    <row r="863" s="14" customFormat="1">
      <c r="A863" s="14"/>
      <c r="B863" s="241"/>
      <c r="C863" s="242"/>
      <c r="D863" s="232" t="s">
        <v>153</v>
      </c>
      <c r="E863" s="243" t="s">
        <v>1</v>
      </c>
      <c r="F863" s="244" t="s">
        <v>407</v>
      </c>
      <c r="G863" s="242"/>
      <c r="H863" s="245">
        <v>42</v>
      </c>
      <c r="I863" s="246"/>
      <c r="J863" s="242"/>
      <c r="K863" s="242"/>
      <c r="L863" s="247"/>
      <c r="M863" s="248"/>
      <c r="N863" s="249"/>
      <c r="O863" s="249"/>
      <c r="P863" s="249"/>
      <c r="Q863" s="249"/>
      <c r="R863" s="249"/>
      <c r="S863" s="249"/>
      <c r="T863" s="250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51" t="s">
        <v>153</v>
      </c>
      <c r="AU863" s="251" t="s">
        <v>151</v>
      </c>
      <c r="AV863" s="14" t="s">
        <v>151</v>
      </c>
      <c r="AW863" s="14" t="s">
        <v>31</v>
      </c>
      <c r="AX863" s="14" t="s">
        <v>83</v>
      </c>
      <c r="AY863" s="251" t="s">
        <v>142</v>
      </c>
    </row>
    <row r="864" s="2" customFormat="1" ht="24.15" customHeight="1">
      <c r="A864" s="38"/>
      <c r="B864" s="39"/>
      <c r="C864" s="218" t="s">
        <v>1106</v>
      </c>
      <c r="D864" s="218" t="s">
        <v>145</v>
      </c>
      <c r="E864" s="219" t="s">
        <v>1902</v>
      </c>
      <c r="F864" s="220" t="s">
        <v>1903</v>
      </c>
      <c r="G864" s="221" t="s">
        <v>1101</v>
      </c>
      <c r="H864" s="222">
        <v>62</v>
      </c>
      <c r="I864" s="223"/>
      <c r="J864" s="222">
        <f>ROUND(I864*H864,2)</f>
        <v>0</v>
      </c>
      <c r="K864" s="220" t="s">
        <v>149</v>
      </c>
      <c r="L864" s="44"/>
      <c r="M864" s="224" t="s">
        <v>1</v>
      </c>
      <c r="N864" s="225" t="s">
        <v>41</v>
      </c>
      <c r="O864" s="91"/>
      <c r="P864" s="226">
        <f>O864*H864</f>
        <v>0</v>
      </c>
      <c r="Q864" s="226">
        <v>5.0000000000000002E-05</v>
      </c>
      <c r="R864" s="226">
        <f>Q864*H864</f>
        <v>0.0031000000000000003</v>
      </c>
      <c r="S864" s="226">
        <v>0</v>
      </c>
      <c r="T864" s="227">
        <f>S864*H864</f>
        <v>0</v>
      </c>
      <c r="U864" s="38"/>
      <c r="V864" s="38"/>
      <c r="W864" s="38"/>
      <c r="X864" s="38"/>
      <c r="Y864" s="38"/>
      <c r="Z864" s="38"/>
      <c r="AA864" s="38"/>
      <c r="AB864" s="38"/>
      <c r="AC864" s="38"/>
      <c r="AD864" s="38"/>
      <c r="AE864" s="38"/>
      <c r="AR864" s="228" t="s">
        <v>210</v>
      </c>
      <c r="AT864" s="228" t="s">
        <v>145</v>
      </c>
      <c r="AU864" s="228" t="s">
        <v>151</v>
      </c>
      <c r="AY864" s="17" t="s">
        <v>142</v>
      </c>
      <c r="BE864" s="229">
        <f>IF(N864="základní",J864,0)</f>
        <v>0</v>
      </c>
      <c r="BF864" s="229">
        <f>IF(N864="snížená",J864,0)</f>
        <v>0</v>
      </c>
      <c r="BG864" s="229">
        <f>IF(N864="zákl. přenesená",J864,0)</f>
        <v>0</v>
      </c>
      <c r="BH864" s="229">
        <f>IF(N864="sníž. přenesená",J864,0)</f>
        <v>0</v>
      </c>
      <c r="BI864" s="229">
        <f>IF(N864="nulová",J864,0)</f>
        <v>0</v>
      </c>
      <c r="BJ864" s="17" t="s">
        <v>151</v>
      </c>
      <c r="BK864" s="229">
        <f>ROUND(I864*H864,2)</f>
        <v>0</v>
      </c>
      <c r="BL864" s="17" t="s">
        <v>210</v>
      </c>
      <c r="BM864" s="228" t="s">
        <v>1904</v>
      </c>
    </row>
    <row r="865" s="13" customFormat="1">
      <c r="A865" s="13"/>
      <c r="B865" s="230"/>
      <c r="C865" s="231"/>
      <c r="D865" s="232" t="s">
        <v>153</v>
      </c>
      <c r="E865" s="233" t="s">
        <v>1</v>
      </c>
      <c r="F865" s="234" t="s">
        <v>1900</v>
      </c>
      <c r="G865" s="231"/>
      <c r="H865" s="233" t="s">
        <v>1</v>
      </c>
      <c r="I865" s="235"/>
      <c r="J865" s="231"/>
      <c r="K865" s="231"/>
      <c r="L865" s="236"/>
      <c r="M865" s="237"/>
      <c r="N865" s="238"/>
      <c r="O865" s="238"/>
      <c r="P865" s="238"/>
      <c r="Q865" s="238"/>
      <c r="R865" s="238"/>
      <c r="S865" s="238"/>
      <c r="T865" s="239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40" t="s">
        <v>153</v>
      </c>
      <c r="AU865" s="240" t="s">
        <v>151</v>
      </c>
      <c r="AV865" s="13" t="s">
        <v>83</v>
      </c>
      <c r="AW865" s="13" t="s">
        <v>31</v>
      </c>
      <c r="AX865" s="13" t="s">
        <v>75</v>
      </c>
      <c r="AY865" s="240" t="s">
        <v>142</v>
      </c>
    </row>
    <row r="866" s="13" customFormat="1">
      <c r="A866" s="13"/>
      <c r="B866" s="230"/>
      <c r="C866" s="231"/>
      <c r="D866" s="232" t="s">
        <v>153</v>
      </c>
      <c r="E866" s="233" t="s">
        <v>1</v>
      </c>
      <c r="F866" s="234" t="s">
        <v>1905</v>
      </c>
      <c r="G866" s="231"/>
      <c r="H866" s="233" t="s">
        <v>1</v>
      </c>
      <c r="I866" s="235"/>
      <c r="J866" s="231"/>
      <c r="K866" s="231"/>
      <c r="L866" s="236"/>
      <c r="M866" s="237"/>
      <c r="N866" s="238"/>
      <c r="O866" s="238"/>
      <c r="P866" s="238"/>
      <c r="Q866" s="238"/>
      <c r="R866" s="238"/>
      <c r="S866" s="238"/>
      <c r="T866" s="239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40" t="s">
        <v>153</v>
      </c>
      <c r="AU866" s="240" t="s">
        <v>151</v>
      </c>
      <c r="AV866" s="13" t="s">
        <v>83</v>
      </c>
      <c r="AW866" s="13" t="s">
        <v>31</v>
      </c>
      <c r="AX866" s="13" t="s">
        <v>75</v>
      </c>
      <c r="AY866" s="240" t="s">
        <v>142</v>
      </c>
    </row>
    <row r="867" s="14" customFormat="1">
      <c r="A867" s="14"/>
      <c r="B867" s="241"/>
      <c r="C867" s="242"/>
      <c r="D867" s="232" t="s">
        <v>153</v>
      </c>
      <c r="E867" s="243" t="s">
        <v>1</v>
      </c>
      <c r="F867" s="244" t="s">
        <v>535</v>
      </c>
      <c r="G867" s="242"/>
      <c r="H867" s="245">
        <v>62</v>
      </c>
      <c r="I867" s="246"/>
      <c r="J867" s="242"/>
      <c r="K867" s="242"/>
      <c r="L867" s="247"/>
      <c r="M867" s="248"/>
      <c r="N867" s="249"/>
      <c r="O867" s="249"/>
      <c r="P867" s="249"/>
      <c r="Q867" s="249"/>
      <c r="R867" s="249"/>
      <c r="S867" s="249"/>
      <c r="T867" s="250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51" t="s">
        <v>153</v>
      </c>
      <c r="AU867" s="251" t="s">
        <v>151</v>
      </c>
      <c r="AV867" s="14" t="s">
        <v>151</v>
      </c>
      <c r="AW867" s="14" t="s">
        <v>31</v>
      </c>
      <c r="AX867" s="14" t="s">
        <v>83</v>
      </c>
      <c r="AY867" s="251" t="s">
        <v>142</v>
      </c>
    </row>
    <row r="868" s="2" customFormat="1" ht="49.05" customHeight="1">
      <c r="A868" s="38"/>
      <c r="B868" s="39"/>
      <c r="C868" s="267" t="s">
        <v>1110</v>
      </c>
      <c r="D868" s="267" t="s">
        <v>225</v>
      </c>
      <c r="E868" s="268" t="s">
        <v>1906</v>
      </c>
      <c r="F868" s="269" t="s">
        <v>1907</v>
      </c>
      <c r="G868" s="270" t="s">
        <v>1101</v>
      </c>
      <c r="H868" s="271">
        <v>104</v>
      </c>
      <c r="I868" s="272"/>
      <c r="J868" s="271">
        <f>ROUND(I868*H868,2)</f>
        <v>0</v>
      </c>
      <c r="K868" s="269" t="s">
        <v>1</v>
      </c>
      <c r="L868" s="273"/>
      <c r="M868" s="274" t="s">
        <v>1</v>
      </c>
      <c r="N868" s="275" t="s">
        <v>41</v>
      </c>
      <c r="O868" s="91"/>
      <c r="P868" s="226">
        <f>O868*H868</f>
        <v>0</v>
      </c>
      <c r="Q868" s="226">
        <v>0.001</v>
      </c>
      <c r="R868" s="226">
        <f>Q868*H868</f>
        <v>0.10400000000000001</v>
      </c>
      <c r="S868" s="226">
        <v>0</v>
      </c>
      <c r="T868" s="227">
        <f>S868*H868</f>
        <v>0</v>
      </c>
      <c r="U868" s="38"/>
      <c r="V868" s="38"/>
      <c r="W868" s="38"/>
      <c r="X868" s="38"/>
      <c r="Y868" s="38"/>
      <c r="Z868" s="38"/>
      <c r="AA868" s="38"/>
      <c r="AB868" s="38"/>
      <c r="AC868" s="38"/>
      <c r="AD868" s="38"/>
      <c r="AE868" s="38"/>
      <c r="AR868" s="228" t="s">
        <v>306</v>
      </c>
      <c r="AT868" s="228" t="s">
        <v>225</v>
      </c>
      <c r="AU868" s="228" t="s">
        <v>151</v>
      </c>
      <c r="AY868" s="17" t="s">
        <v>142</v>
      </c>
      <c r="BE868" s="229">
        <f>IF(N868="základní",J868,0)</f>
        <v>0</v>
      </c>
      <c r="BF868" s="229">
        <f>IF(N868="snížená",J868,0)</f>
        <v>0</v>
      </c>
      <c r="BG868" s="229">
        <f>IF(N868="zákl. přenesená",J868,0)</f>
        <v>0</v>
      </c>
      <c r="BH868" s="229">
        <f>IF(N868="sníž. přenesená",J868,0)</f>
        <v>0</v>
      </c>
      <c r="BI868" s="229">
        <f>IF(N868="nulová",J868,0)</f>
        <v>0</v>
      </c>
      <c r="BJ868" s="17" t="s">
        <v>151</v>
      </c>
      <c r="BK868" s="229">
        <f>ROUND(I868*H868,2)</f>
        <v>0</v>
      </c>
      <c r="BL868" s="17" t="s">
        <v>210</v>
      </c>
      <c r="BM868" s="228" t="s">
        <v>1908</v>
      </c>
    </row>
    <row r="869" s="2" customFormat="1">
      <c r="A869" s="38"/>
      <c r="B869" s="39"/>
      <c r="C869" s="40"/>
      <c r="D869" s="232" t="s">
        <v>200</v>
      </c>
      <c r="E869" s="40"/>
      <c r="F869" s="263" t="s">
        <v>1909</v>
      </c>
      <c r="G869" s="40"/>
      <c r="H869" s="40"/>
      <c r="I869" s="264"/>
      <c r="J869" s="40"/>
      <c r="K869" s="40"/>
      <c r="L869" s="44"/>
      <c r="M869" s="265"/>
      <c r="N869" s="266"/>
      <c r="O869" s="91"/>
      <c r="P869" s="91"/>
      <c r="Q869" s="91"/>
      <c r="R869" s="91"/>
      <c r="S869" s="91"/>
      <c r="T869" s="92"/>
      <c r="U869" s="38"/>
      <c r="V869" s="38"/>
      <c r="W869" s="38"/>
      <c r="X869" s="38"/>
      <c r="Y869" s="38"/>
      <c r="Z869" s="38"/>
      <c r="AA869" s="38"/>
      <c r="AB869" s="38"/>
      <c r="AC869" s="38"/>
      <c r="AD869" s="38"/>
      <c r="AE869" s="38"/>
      <c r="AT869" s="17" t="s">
        <v>200</v>
      </c>
      <c r="AU869" s="17" t="s">
        <v>151</v>
      </c>
    </row>
    <row r="870" s="13" customFormat="1">
      <c r="A870" s="13"/>
      <c r="B870" s="230"/>
      <c r="C870" s="231"/>
      <c r="D870" s="232" t="s">
        <v>153</v>
      </c>
      <c r="E870" s="233" t="s">
        <v>1</v>
      </c>
      <c r="F870" s="234" t="s">
        <v>1901</v>
      </c>
      <c r="G870" s="231"/>
      <c r="H870" s="233" t="s">
        <v>1</v>
      </c>
      <c r="I870" s="235"/>
      <c r="J870" s="231"/>
      <c r="K870" s="231"/>
      <c r="L870" s="236"/>
      <c r="M870" s="237"/>
      <c r="N870" s="238"/>
      <c r="O870" s="238"/>
      <c r="P870" s="238"/>
      <c r="Q870" s="238"/>
      <c r="R870" s="238"/>
      <c r="S870" s="238"/>
      <c r="T870" s="239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40" t="s">
        <v>153</v>
      </c>
      <c r="AU870" s="240" t="s">
        <v>151</v>
      </c>
      <c r="AV870" s="13" t="s">
        <v>83</v>
      </c>
      <c r="AW870" s="13" t="s">
        <v>31</v>
      </c>
      <c r="AX870" s="13" t="s">
        <v>75</v>
      </c>
      <c r="AY870" s="240" t="s">
        <v>142</v>
      </c>
    </row>
    <row r="871" s="14" customFormat="1">
      <c r="A871" s="14"/>
      <c r="B871" s="241"/>
      <c r="C871" s="242"/>
      <c r="D871" s="232" t="s">
        <v>153</v>
      </c>
      <c r="E871" s="243" t="s">
        <v>1</v>
      </c>
      <c r="F871" s="244" t="s">
        <v>407</v>
      </c>
      <c r="G871" s="242"/>
      <c r="H871" s="245">
        <v>42</v>
      </c>
      <c r="I871" s="246"/>
      <c r="J871" s="242"/>
      <c r="K871" s="242"/>
      <c r="L871" s="247"/>
      <c r="M871" s="248"/>
      <c r="N871" s="249"/>
      <c r="O871" s="249"/>
      <c r="P871" s="249"/>
      <c r="Q871" s="249"/>
      <c r="R871" s="249"/>
      <c r="S871" s="249"/>
      <c r="T871" s="250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51" t="s">
        <v>153</v>
      </c>
      <c r="AU871" s="251" t="s">
        <v>151</v>
      </c>
      <c r="AV871" s="14" t="s">
        <v>151</v>
      </c>
      <c r="AW871" s="14" t="s">
        <v>31</v>
      </c>
      <c r="AX871" s="14" t="s">
        <v>75</v>
      </c>
      <c r="AY871" s="251" t="s">
        <v>142</v>
      </c>
    </row>
    <row r="872" s="13" customFormat="1">
      <c r="A872" s="13"/>
      <c r="B872" s="230"/>
      <c r="C872" s="231"/>
      <c r="D872" s="232" t="s">
        <v>153</v>
      </c>
      <c r="E872" s="233" t="s">
        <v>1</v>
      </c>
      <c r="F872" s="234" t="s">
        <v>1905</v>
      </c>
      <c r="G872" s="231"/>
      <c r="H872" s="233" t="s">
        <v>1</v>
      </c>
      <c r="I872" s="235"/>
      <c r="J872" s="231"/>
      <c r="K872" s="231"/>
      <c r="L872" s="236"/>
      <c r="M872" s="237"/>
      <c r="N872" s="238"/>
      <c r="O872" s="238"/>
      <c r="P872" s="238"/>
      <c r="Q872" s="238"/>
      <c r="R872" s="238"/>
      <c r="S872" s="238"/>
      <c r="T872" s="239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40" t="s">
        <v>153</v>
      </c>
      <c r="AU872" s="240" t="s">
        <v>151</v>
      </c>
      <c r="AV872" s="13" t="s">
        <v>83</v>
      </c>
      <c r="AW872" s="13" t="s">
        <v>31</v>
      </c>
      <c r="AX872" s="13" t="s">
        <v>75</v>
      </c>
      <c r="AY872" s="240" t="s">
        <v>142</v>
      </c>
    </row>
    <row r="873" s="14" customFormat="1">
      <c r="A873" s="14"/>
      <c r="B873" s="241"/>
      <c r="C873" s="242"/>
      <c r="D873" s="232" t="s">
        <v>153</v>
      </c>
      <c r="E873" s="243" t="s">
        <v>1</v>
      </c>
      <c r="F873" s="244" t="s">
        <v>535</v>
      </c>
      <c r="G873" s="242"/>
      <c r="H873" s="245">
        <v>62</v>
      </c>
      <c r="I873" s="246"/>
      <c r="J873" s="242"/>
      <c r="K873" s="242"/>
      <c r="L873" s="247"/>
      <c r="M873" s="248"/>
      <c r="N873" s="249"/>
      <c r="O873" s="249"/>
      <c r="P873" s="249"/>
      <c r="Q873" s="249"/>
      <c r="R873" s="249"/>
      <c r="S873" s="249"/>
      <c r="T873" s="250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51" t="s">
        <v>153</v>
      </c>
      <c r="AU873" s="251" t="s">
        <v>151</v>
      </c>
      <c r="AV873" s="14" t="s">
        <v>151</v>
      </c>
      <c r="AW873" s="14" t="s">
        <v>31</v>
      </c>
      <c r="AX873" s="14" t="s">
        <v>75</v>
      </c>
      <c r="AY873" s="251" t="s">
        <v>142</v>
      </c>
    </row>
    <row r="874" s="15" customFormat="1">
      <c r="A874" s="15"/>
      <c r="B874" s="252"/>
      <c r="C874" s="253"/>
      <c r="D874" s="232" t="s">
        <v>153</v>
      </c>
      <c r="E874" s="254" t="s">
        <v>1</v>
      </c>
      <c r="F874" s="255" t="s">
        <v>166</v>
      </c>
      <c r="G874" s="253"/>
      <c r="H874" s="256">
        <v>104</v>
      </c>
      <c r="I874" s="257"/>
      <c r="J874" s="253"/>
      <c r="K874" s="253"/>
      <c r="L874" s="258"/>
      <c r="M874" s="259"/>
      <c r="N874" s="260"/>
      <c r="O874" s="260"/>
      <c r="P874" s="260"/>
      <c r="Q874" s="260"/>
      <c r="R874" s="260"/>
      <c r="S874" s="260"/>
      <c r="T874" s="261"/>
      <c r="U874" s="15"/>
      <c r="V874" s="15"/>
      <c r="W874" s="15"/>
      <c r="X874" s="15"/>
      <c r="Y874" s="15"/>
      <c r="Z874" s="15"/>
      <c r="AA874" s="15"/>
      <c r="AB874" s="15"/>
      <c r="AC874" s="15"/>
      <c r="AD874" s="15"/>
      <c r="AE874" s="15"/>
      <c r="AT874" s="262" t="s">
        <v>153</v>
      </c>
      <c r="AU874" s="262" t="s">
        <v>151</v>
      </c>
      <c r="AV874" s="15" t="s">
        <v>150</v>
      </c>
      <c r="AW874" s="15" t="s">
        <v>31</v>
      </c>
      <c r="AX874" s="15" t="s">
        <v>83</v>
      </c>
      <c r="AY874" s="262" t="s">
        <v>142</v>
      </c>
    </row>
    <row r="875" s="2" customFormat="1" ht="24.15" customHeight="1">
      <c r="A875" s="38"/>
      <c r="B875" s="39"/>
      <c r="C875" s="218" t="s">
        <v>1115</v>
      </c>
      <c r="D875" s="218" t="s">
        <v>145</v>
      </c>
      <c r="E875" s="219" t="s">
        <v>1099</v>
      </c>
      <c r="F875" s="220" t="s">
        <v>1100</v>
      </c>
      <c r="G875" s="221" t="s">
        <v>1101</v>
      </c>
      <c r="H875" s="222">
        <v>648</v>
      </c>
      <c r="I875" s="223"/>
      <c r="J875" s="222">
        <f>ROUND(I875*H875,2)</f>
        <v>0</v>
      </c>
      <c r="K875" s="220" t="s">
        <v>149</v>
      </c>
      <c r="L875" s="44"/>
      <c r="M875" s="224" t="s">
        <v>1</v>
      </c>
      <c r="N875" s="225" t="s">
        <v>41</v>
      </c>
      <c r="O875" s="91"/>
      <c r="P875" s="226">
        <f>O875*H875</f>
        <v>0</v>
      </c>
      <c r="Q875" s="226">
        <v>5.0000000000000002E-05</v>
      </c>
      <c r="R875" s="226">
        <f>Q875*H875</f>
        <v>0.032399999999999998</v>
      </c>
      <c r="S875" s="226">
        <v>0</v>
      </c>
      <c r="T875" s="227">
        <f>S875*H875</f>
        <v>0</v>
      </c>
      <c r="U875" s="38"/>
      <c r="V875" s="38"/>
      <c r="W875" s="38"/>
      <c r="X875" s="38"/>
      <c r="Y875" s="38"/>
      <c r="Z875" s="38"/>
      <c r="AA875" s="38"/>
      <c r="AB875" s="38"/>
      <c r="AC875" s="38"/>
      <c r="AD875" s="38"/>
      <c r="AE875" s="38"/>
      <c r="AR875" s="228" t="s">
        <v>210</v>
      </c>
      <c r="AT875" s="228" t="s">
        <v>145</v>
      </c>
      <c r="AU875" s="228" t="s">
        <v>151</v>
      </c>
      <c r="AY875" s="17" t="s">
        <v>142</v>
      </c>
      <c r="BE875" s="229">
        <f>IF(N875="základní",J875,0)</f>
        <v>0</v>
      </c>
      <c r="BF875" s="229">
        <f>IF(N875="snížená",J875,0)</f>
        <v>0</v>
      </c>
      <c r="BG875" s="229">
        <f>IF(N875="zákl. přenesená",J875,0)</f>
        <v>0</v>
      </c>
      <c r="BH875" s="229">
        <f>IF(N875="sníž. přenesená",J875,0)</f>
        <v>0</v>
      </c>
      <c r="BI875" s="229">
        <f>IF(N875="nulová",J875,0)</f>
        <v>0</v>
      </c>
      <c r="BJ875" s="17" t="s">
        <v>151</v>
      </c>
      <c r="BK875" s="229">
        <f>ROUND(I875*H875,2)</f>
        <v>0</v>
      </c>
      <c r="BL875" s="17" t="s">
        <v>210</v>
      </c>
      <c r="BM875" s="228" t="s">
        <v>1910</v>
      </c>
    </row>
    <row r="876" s="13" customFormat="1">
      <c r="A876" s="13"/>
      <c r="B876" s="230"/>
      <c r="C876" s="231"/>
      <c r="D876" s="232" t="s">
        <v>153</v>
      </c>
      <c r="E876" s="233" t="s">
        <v>1</v>
      </c>
      <c r="F876" s="234" t="s">
        <v>1911</v>
      </c>
      <c r="G876" s="231"/>
      <c r="H876" s="233" t="s">
        <v>1</v>
      </c>
      <c r="I876" s="235"/>
      <c r="J876" s="231"/>
      <c r="K876" s="231"/>
      <c r="L876" s="236"/>
      <c r="M876" s="237"/>
      <c r="N876" s="238"/>
      <c r="O876" s="238"/>
      <c r="P876" s="238"/>
      <c r="Q876" s="238"/>
      <c r="R876" s="238"/>
      <c r="S876" s="238"/>
      <c r="T876" s="239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40" t="s">
        <v>153</v>
      </c>
      <c r="AU876" s="240" t="s">
        <v>151</v>
      </c>
      <c r="AV876" s="13" t="s">
        <v>83</v>
      </c>
      <c r="AW876" s="13" t="s">
        <v>31</v>
      </c>
      <c r="AX876" s="13" t="s">
        <v>75</v>
      </c>
      <c r="AY876" s="240" t="s">
        <v>142</v>
      </c>
    </row>
    <row r="877" s="13" customFormat="1">
      <c r="A877" s="13"/>
      <c r="B877" s="230"/>
      <c r="C877" s="231"/>
      <c r="D877" s="232" t="s">
        <v>153</v>
      </c>
      <c r="E877" s="233" t="s">
        <v>1</v>
      </c>
      <c r="F877" s="234" t="s">
        <v>1912</v>
      </c>
      <c r="G877" s="231"/>
      <c r="H877" s="233" t="s">
        <v>1</v>
      </c>
      <c r="I877" s="235"/>
      <c r="J877" s="231"/>
      <c r="K877" s="231"/>
      <c r="L877" s="236"/>
      <c r="M877" s="237"/>
      <c r="N877" s="238"/>
      <c r="O877" s="238"/>
      <c r="P877" s="238"/>
      <c r="Q877" s="238"/>
      <c r="R877" s="238"/>
      <c r="S877" s="238"/>
      <c r="T877" s="239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40" t="s">
        <v>153</v>
      </c>
      <c r="AU877" s="240" t="s">
        <v>151</v>
      </c>
      <c r="AV877" s="13" t="s">
        <v>83</v>
      </c>
      <c r="AW877" s="13" t="s">
        <v>31</v>
      </c>
      <c r="AX877" s="13" t="s">
        <v>75</v>
      </c>
      <c r="AY877" s="240" t="s">
        <v>142</v>
      </c>
    </row>
    <row r="878" s="13" customFormat="1">
      <c r="A878" s="13"/>
      <c r="B878" s="230"/>
      <c r="C878" s="231"/>
      <c r="D878" s="232" t="s">
        <v>153</v>
      </c>
      <c r="E878" s="233" t="s">
        <v>1</v>
      </c>
      <c r="F878" s="234" t="s">
        <v>1689</v>
      </c>
      <c r="G878" s="231"/>
      <c r="H878" s="233" t="s">
        <v>1</v>
      </c>
      <c r="I878" s="235"/>
      <c r="J878" s="231"/>
      <c r="K878" s="231"/>
      <c r="L878" s="236"/>
      <c r="M878" s="237"/>
      <c r="N878" s="238"/>
      <c r="O878" s="238"/>
      <c r="P878" s="238"/>
      <c r="Q878" s="238"/>
      <c r="R878" s="238"/>
      <c r="S878" s="238"/>
      <c r="T878" s="239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40" t="s">
        <v>153</v>
      </c>
      <c r="AU878" s="240" t="s">
        <v>151</v>
      </c>
      <c r="AV878" s="13" t="s">
        <v>83</v>
      </c>
      <c r="AW878" s="13" t="s">
        <v>31</v>
      </c>
      <c r="AX878" s="13" t="s">
        <v>75</v>
      </c>
      <c r="AY878" s="240" t="s">
        <v>142</v>
      </c>
    </row>
    <row r="879" s="14" customFormat="1">
      <c r="A879" s="14"/>
      <c r="B879" s="241"/>
      <c r="C879" s="242"/>
      <c r="D879" s="232" t="s">
        <v>153</v>
      </c>
      <c r="E879" s="243" t="s">
        <v>1</v>
      </c>
      <c r="F879" s="244" t="s">
        <v>1913</v>
      </c>
      <c r="G879" s="242"/>
      <c r="H879" s="245">
        <v>268</v>
      </c>
      <c r="I879" s="246"/>
      <c r="J879" s="242"/>
      <c r="K879" s="242"/>
      <c r="L879" s="247"/>
      <c r="M879" s="248"/>
      <c r="N879" s="249"/>
      <c r="O879" s="249"/>
      <c r="P879" s="249"/>
      <c r="Q879" s="249"/>
      <c r="R879" s="249"/>
      <c r="S879" s="249"/>
      <c r="T879" s="250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51" t="s">
        <v>153</v>
      </c>
      <c r="AU879" s="251" t="s">
        <v>151</v>
      </c>
      <c r="AV879" s="14" t="s">
        <v>151</v>
      </c>
      <c r="AW879" s="14" t="s">
        <v>31</v>
      </c>
      <c r="AX879" s="14" t="s">
        <v>75</v>
      </c>
      <c r="AY879" s="251" t="s">
        <v>142</v>
      </c>
    </row>
    <row r="880" s="13" customFormat="1">
      <c r="A880" s="13"/>
      <c r="B880" s="230"/>
      <c r="C880" s="231"/>
      <c r="D880" s="232" t="s">
        <v>153</v>
      </c>
      <c r="E880" s="233" t="s">
        <v>1</v>
      </c>
      <c r="F880" s="234" t="s">
        <v>1914</v>
      </c>
      <c r="G880" s="231"/>
      <c r="H880" s="233" t="s">
        <v>1</v>
      </c>
      <c r="I880" s="235"/>
      <c r="J880" s="231"/>
      <c r="K880" s="231"/>
      <c r="L880" s="236"/>
      <c r="M880" s="237"/>
      <c r="N880" s="238"/>
      <c r="O880" s="238"/>
      <c r="P880" s="238"/>
      <c r="Q880" s="238"/>
      <c r="R880" s="238"/>
      <c r="S880" s="238"/>
      <c r="T880" s="239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40" t="s">
        <v>153</v>
      </c>
      <c r="AU880" s="240" t="s">
        <v>151</v>
      </c>
      <c r="AV880" s="13" t="s">
        <v>83</v>
      </c>
      <c r="AW880" s="13" t="s">
        <v>31</v>
      </c>
      <c r="AX880" s="13" t="s">
        <v>75</v>
      </c>
      <c r="AY880" s="240" t="s">
        <v>142</v>
      </c>
    </row>
    <row r="881" s="13" customFormat="1">
      <c r="A881" s="13"/>
      <c r="B881" s="230"/>
      <c r="C881" s="231"/>
      <c r="D881" s="232" t="s">
        <v>153</v>
      </c>
      <c r="E881" s="233" t="s">
        <v>1</v>
      </c>
      <c r="F881" s="234" t="s">
        <v>1691</v>
      </c>
      <c r="G881" s="231"/>
      <c r="H881" s="233" t="s">
        <v>1</v>
      </c>
      <c r="I881" s="235"/>
      <c r="J881" s="231"/>
      <c r="K881" s="231"/>
      <c r="L881" s="236"/>
      <c r="M881" s="237"/>
      <c r="N881" s="238"/>
      <c r="O881" s="238"/>
      <c r="P881" s="238"/>
      <c r="Q881" s="238"/>
      <c r="R881" s="238"/>
      <c r="S881" s="238"/>
      <c r="T881" s="239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40" t="s">
        <v>153</v>
      </c>
      <c r="AU881" s="240" t="s">
        <v>151</v>
      </c>
      <c r="AV881" s="13" t="s">
        <v>83</v>
      </c>
      <c r="AW881" s="13" t="s">
        <v>31</v>
      </c>
      <c r="AX881" s="13" t="s">
        <v>75</v>
      </c>
      <c r="AY881" s="240" t="s">
        <v>142</v>
      </c>
    </row>
    <row r="882" s="14" customFormat="1">
      <c r="A882" s="14"/>
      <c r="B882" s="241"/>
      <c r="C882" s="242"/>
      <c r="D882" s="232" t="s">
        <v>153</v>
      </c>
      <c r="E882" s="243" t="s">
        <v>1</v>
      </c>
      <c r="F882" s="244" t="s">
        <v>1915</v>
      </c>
      <c r="G882" s="242"/>
      <c r="H882" s="245">
        <v>380</v>
      </c>
      <c r="I882" s="246"/>
      <c r="J882" s="242"/>
      <c r="K882" s="242"/>
      <c r="L882" s="247"/>
      <c r="M882" s="248"/>
      <c r="N882" s="249"/>
      <c r="O882" s="249"/>
      <c r="P882" s="249"/>
      <c r="Q882" s="249"/>
      <c r="R882" s="249"/>
      <c r="S882" s="249"/>
      <c r="T882" s="250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51" t="s">
        <v>153</v>
      </c>
      <c r="AU882" s="251" t="s">
        <v>151</v>
      </c>
      <c r="AV882" s="14" t="s">
        <v>151</v>
      </c>
      <c r="AW882" s="14" t="s">
        <v>31</v>
      </c>
      <c r="AX882" s="14" t="s">
        <v>75</v>
      </c>
      <c r="AY882" s="251" t="s">
        <v>142</v>
      </c>
    </row>
    <row r="883" s="15" customFormat="1">
      <c r="A883" s="15"/>
      <c r="B883" s="252"/>
      <c r="C883" s="253"/>
      <c r="D883" s="232" t="s">
        <v>153</v>
      </c>
      <c r="E883" s="254" t="s">
        <v>1</v>
      </c>
      <c r="F883" s="255" t="s">
        <v>166</v>
      </c>
      <c r="G883" s="253"/>
      <c r="H883" s="256">
        <v>648</v>
      </c>
      <c r="I883" s="257"/>
      <c r="J883" s="253"/>
      <c r="K883" s="253"/>
      <c r="L883" s="258"/>
      <c r="M883" s="259"/>
      <c r="N883" s="260"/>
      <c r="O883" s="260"/>
      <c r="P883" s="260"/>
      <c r="Q883" s="260"/>
      <c r="R883" s="260"/>
      <c r="S883" s="260"/>
      <c r="T883" s="261"/>
      <c r="U883" s="15"/>
      <c r="V883" s="15"/>
      <c r="W883" s="15"/>
      <c r="X883" s="15"/>
      <c r="Y883" s="15"/>
      <c r="Z883" s="15"/>
      <c r="AA883" s="15"/>
      <c r="AB883" s="15"/>
      <c r="AC883" s="15"/>
      <c r="AD883" s="15"/>
      <c r="AE883" s="15"/>
      <c r="AT883" s="262" t="s">
        <v>153</v>
      </c>
      <c r="AU883" s="262" t="s">
        <v>151</v>
      </c>
      <c r="AV883" s="15" t="s">
        <v>150</v>
      </c>
      <c r="AW883" s="15" t="s">
        <v>31</v>
      </c>
      <c r="AX883" s="15" t="s">
        <v>83</v>
      </c>
      <c r="AY883" s="262" t="s">
        <v>142</v>
      </c>
    </row>
    <row r="884" s="2" customFormat="1" ht="49.05" customHeight="1">
      <c r="A884" s="38"/>
      <c r="B884" s="39"/>
      <c r="C884" s="267" t="s">
        <v>1120</v>
      </c>
      <c r="D884" s="267" t="s">
        <v>225</v>
      </c>
      <c r="E884" s="268" t="s">
        <v>1107</v>
      </c>
      <c r="F884" s="269" t="s">
        <v>1916</v>
      </c>
      <c r="G884" s="270" t="s">
        <v>1101</v>
      </c>
      <c r="H884" s="271">
        <v>268</v>
      </c>
      <c r="I884" s="272"/>
      <c r="J884" s="271">
        <f>ROUND(I884*H884,2)</f>
        <v>0</v>
      </c>
      <c r="K884" s="269" t="s">
        <v>1</v>
      </c>
      <c r="L884" s="273"/>
      <c r="M884" s="274" t="s">
        <v>1</v>
      </c>
      <c r="N884" s="275" t="s">
        <v>41</v>
      </c>
      <c r="O884" s="91"/>
      <c r="P884" s="226">
        <f>O884*H884</f>
        <v>0</v>
      </c>
      <c r="Q884" s="226">
        <v>0.001</v>
      </c>
      <c r="R884" s="226">
        <f>Q884*H884</f>
        <v>0.26800000000000002</v>
      </c>
      <c r="S884" s="226">
        <v>0</v>
      </c>
      <c r="T884" s="227">
        <f>S884*H884</f>
        <v>0</v>
      </c>
      <c r="U884" s="38"/>
      <c r="V884" s="38"/>
      <c r="W884" s="38"/>
      <c r="X884" s="38"/>
      <c r="Y884" s="38"/>
      <c r="Z884" s="38"/>
      <c r="AA884" s="38"/>
      <c r="AB884" s="38"/>
      <c r="AC884" s="38"/>
      <c r="AD884" s="38"/>
      <c r="AE884" s="38"/>
      <c r="AR884" s="228" t="s">
        <v>306</v>
      </c>
      <c r="AT884" s="228" t="s">
        <v>225</v>
      </c>
      <c r="AU884" s="228" t="s">
        <v>151</v>
      </c>
      <c r="AY884" s="17" t="s">
        <v>142</v>
      </c>
      <c r="BE884" s="229">
        <f>IF(N884="základní",J884,0)</f>
        <v>0</v>
      </c>
      <c r="BF884" s="229">
        <f>IF(N884="snížená",J884,0)</f>
        <v>0</v>
      </c>
      <c r="BG884" s="229">
        <f>IF(N884="zákl. přenesená",J884,0)</f>
        <v>0</v>
      </c>
      <c r="BH884" s="229">
        <f>IF(N884="sníž. přenesená",J884,0)</f>
        <v>0</v>
      </c>
      <c r="BI884" s="229">
        <f>IF(N884="nulová",J884,0)</f>
        <v>0</v>
      </c>
      <c r="BJ884" s="17" t="s">
        <v>151</v>
      </c>
      <c r="BK884" s="229">
        <f>ROUND(I884*H884,2)</f>
        <v>0</v>
      </c>
      <c r="BL884" s="17" t="s">
        <v>210</v>
      </c>
      <c r="BM884" s="228" t="s">
        <v>1917</v>
      </c>
    </row>
    <row r="885" s="2" customFormat="1">
      <c r="A885" s="38"/>
      <c r="B885" s="39"/>
      <c r="C885" s="40"/>
      <c r="D885" s="232" t="s">
        <v>200</v>
      </c>
      <c r="E885" s="40"/>
      <c r="F885" s="263" t="s">
        <v>1909</v>
      </c>
      <c r="G885" s="40"/>
      <c r="H885" s="40"/>
      <c r="I885" s="264"/>
      <c r="J885" s="40"/>
      <c r="K885" s="40"/>
      <c r="L885" s="44"/>
      <c r="M885" s="265"/>
      <c r="N885" s="266"/>
      <c r="O885" s="91"/>
      <c r="P885" s="91"/>
      <c r="Q885" s="91"/>
      <c r="R885" s="91"/>
      <c r="S885" s="91"/>
      <c r="T885" s="92"/>
      <c r="U885" s="38"/>
      <c r="V885" s="38"/>
      <c r="W885" s="38"/>
      <c r="X885" s="38"/>
      <c r="Y885" s="38"/>
      <c r="Z885" s="38"/>
      <c r="AA885" s="38"/>
      <c r="AB885" s="38"/>
      <c r="AC885" s="38"/>
      <c r="AD885" s="38"/>
      <c r="AE885" s="38"/>
      <c r="AT885" s="17" t="s">
        <v>200</v>
      </c>
      <c r="AU885" s="17" t="s">
        <v>151</v>
      </c>
    </row>
    <row r="886" s="13" customFormat="1">
      <c r="A886" s="13"/>
      <c r="B886" s="230"/>
      <c r="C886" s="231"/>
      <c r="D886" s="232" t="s">
        <v>153</v>
      </c>
      <c r="E886" s="233" t="s">
        <v>1</v>
      </c>
      <c r="F886" s="234" t="s">
        <v>1689</v>
      </c>
      <c r="G886" s="231"/>
      <c r="H886" s="233" t="s">
        <v>1</v>
      </c>
      <c r="I886" s="235"/>
      <c r="J886" s="231"/>
      <c r="K886" s="231"/>
      <c r="L886" s="236"/>
      <c r="M886" s="237"/>
      <c r="N886" s="238"/>
      <c r="O886" s="238"/>
      <c r="P886" s="238"/>
      <c r="Q886" s="238"/>
      <c r="R886" s="238"/>
      <c r="S886" s="238"/>
      <c r="T886" s="239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40" t="s">
        <v>153</v>
      </c>
      <c r="AU886" s="240" t="s">
        <v>151</v>
      </c>
      <c r="AV886" s="13" t="s">
        <v>83</v>
      </c>
      <c r="AW886" s="13" t="s">
        <v>31</v>
      </c>
      <c r="AX886" s="13" t="s">
        <v>75</v>
      </c>
      <c r="AY886" s="240" t="s">
        <v>142</v>
      </c>
    </row>
    <row r="887" s="14" customFormat="1">
      <c r="A887" s="14"/>
      <c r="B887" s="241"/>
      <c r="C887" s="242"/>
      <c r="D887" s="232" t="s">
        <v>153</v>
      </c>
      <c r="E887" s="243" t="s">
        <v>1</v>
      </c>
      <c r="F887" s="244" t="s">
        <v>1913</v>
      </c>
      <c r="G887" s="242"/>
      <c r="H887" s="245">
        <v>268</v>
      </c>
      <c r="I887" s="246"/>
      <c r="J887" s="242"/>
      <c r="K887" s="242"/>
      <c r="L887" s="247"/>
      <c r="M887" s="248"/>
      <c r="N887" s="249"/>
      <c r="O887" s="249"/>
      <c r="P887" s="249"/>
      <c r="Q887" s="249"/>
      <c r="R887" s="249"/>
      <c r="S887" s="249"/>
      <c r="T887" s="250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51" t="s">
        <v>153</v>
      </c>
      <c r="AU887" s="251" t="s">
        <v>151</v>
      </c>
      <c r="AV887" s="14" t="s">
        <v>151</v>
      </c>
      <c r="AW887" s="14" t="s">
        <v>31</v>
      </c>
      <c r="AX887" s="14" t="s">
        <v>83</v>
      </c>
      <c r="AY887" s="251" t="s">
        <v>142</v>
      </c>
    </row>
    <row r="888" s="2" customFormat="1" ht="49.05" customHeight="1">
      <c r="A888" s="38"/>
      <c r="B888" s="39"/>
      <c r="C888" s="267" t="s">
        <v>1126</v>
      </c>
      <c r="D888" s="267" t="s">
        <v>225</v>
      </c>
      <c r="E888" s="268" t="s">
        <v>1918</v>
      </c>
      <c r="F888" s="269" t="s">
        <v>1919</v>
      </c>
      <c r="G888" s="270" t="s">
        <v>1101</v>
      </c>
      <c r="H888" s="271">
        <v>380</v>
      </c>
      <c r="I888" s="272"/>
      <c r="J888" s="271">
        <f>ROUND(I888*H888,2)</f>
        <v>0</v>
      </c>
      <c r="K888" s="269" t="s">
        <v>1</v>
      </c>
      <c r="L888" s="273"/>
      <c r="M888" s="274" t="s">
        <v>1</v>
      </c>
      <c r="N888" s="275" t="s">
        <v>41</v>
      </c>
      <c r="O888" s="91"/>
      <c r="P888" s="226">
        <f>O888*H888</f>
        <v>0</v>
      </c>
      <c r="Q888" s="226">
        <v>0.001</v>
      </c>
      <c r="R888" s="226">
        <f>Q888*H888</f>
        <v>0.38</v>
      </c>
      <c r="S888" s="226">
        <v>0</v>
      </c>
      <c r="T888" s="227">
        <f>S888*H888</f>
        <v>0</v>
      </c>
      <c r="U888" s="38"/>
      <c r="V888" s="38"/>
      <c r="W888" s="38"/>
      <c r="X888" s="38"/>
      <c r="Y888" s="38"/>
      <c r="Z888" s="38"/>
      <c r="AA888" s="38"/>
      <c r="AB888" s="38"/>
      <c r="AC888" s="38"/>
      <c r="AD888" s="38"/>
      <c r="AE888" s="38"/>
      <c r="AR888" s="228" t="s">
        <v>306</v>
      </c>
      <c r="AT888" s="228" t="s">
        <v>225</v>
      </c>
      <c r="AU888" s="228" t="s">
        <v>151</v>
      </c>
      <c r="AY888" s="17" t="s">
        <v>142</v>
      </c>
      <c r="BE888" s="229">
        <f>IF(N888="základní",J888,0)</f>
        <v>0</v>
      </c>
      <c r="BF888" s="229">
        <f>IF(N888="snížená",J888,0)</f>
        <v>0</v>
      </c>
      <c r="BG888" s="229">
        <f>IF(N888="zákl. přenesená",J888,0)</f>
        <v>0</v>
      </c>
      <c r="BH888" s="229">
        <f>IF(N888="sníž. přenesená",J888,0)</f>
        <v>0</v>
      </c>
      <c r="BI888" s="229">
        <f>IF(N888="nulová",J888,0)</f>
        <v>0</v>
      </c>
      <c r="BJ888" s="17" t="s">
        <v>151</v>
      </c>
      <c r="BK888" s="229">
        <f>ROUND(I888*H888,2)</f>
        <v>0</v>
      </c>
      <c r="BL888" s="17" t="s">
        <v>210</v>
      </c>
      <c r="BM888" s="228" t="s">
        <v>1920</v>
      </c>
    </row>
    <row r="889" s="2" customFormat="1">
      <c r="A889" s="38"/>
      <c r="B889" s="39"/>
      <c r="C889" s="40"/>
      <c r="D889" s="232" t="s">
        <v>200</v>
      </c>
      <c r="E889" s="40"/>
      <c r="F889" s="263" t="s">
        <v>1909</v>
      </c>
      <c r="G889" s="40"/>
      <c r="H889" s="40"/>
      <c r="I889" s="264"/>
      <c r="J889" s="40"/>
      <c r="K889" s="40"/>
      <c r="L889" s="44"/>
      <c r="M889" s="265"/>
      <c r="N889" s="266"/>
      <c r="O889" s="91"/>
      <c r="P889" s="91"/>
      <c r="Q889" s="91"/>
      <c r="R889" s="91"/>
      <c r="S889" s="91"/>
      <c r="T889" s="92"/>
      <c r="U889" s="38"/>
      <c r="V889" s="38"/>
      <c r="W889" s="38"/>
      <c r="X889" s="38"/>
      <c r="Y889" s="38"/>
      <c r="Z889" s="38"/>
      <c r="AA889" s="38"/>
      <c r="AB889" s="38"/>
      <c r="AC889" s="38"/>
      <c r="AD889" s="38"/>
      <c r="AE889" s="38"/>
      <c r="AT889" s="17" t="s">
        <v>200</v>
      </c>
      <c r="AU889" s="17" t="s">
        <v>151</v>
      </c>
    </row>
    <row r="890" s="13" customFormat="1">
      <c r="A890" s="13"/>
      <c r="B890" s="230"/>
      <c r="C890" s="231"/>
      <c r="D890" s="232" t="s">
        <v>153</v>
      </c>
      <c r="E890" s="233" t="s">
        <v>1</v>
      </c>
      <c r="F890" s="234" t="s">
        <v>1691</v>
      </c>
      <c r="G890" s="231"/>
      <c r="H890" s="233" t="s">
        <v>1</v>
      </c>
      <c r="I890" s="235"/>
      <c r="J890" s="231"/>
      <c r="K890" s="231"/>
      <c r="L890" s="236"/>
      <c r="M890" s="237"/>
      <c r="N890" s="238"/>
      <c r="O890" s="238"/>
      <c r="P890" s="238"/>
      <c r="Q890" s="238"/>
      <c r="R890" s="238"/>
      <c r="S890" s="238"/>
      <c r="T890" s="239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40" t="s">
        <v>153</v>
      </c>
      <c r="AU890" s="240" t="s">
        <v>151</v>
      </c>
      <c r="AV890" s="13" t="s">
        <v>83</v>
      </c>
      <c r="AW890" s="13" t="s">
        <v>31</v>
      </c>
      <c r="AX890" s="13" t="s">
        <v>75</v>
      </c>
      <c r="AY890" s="240" t="s">
        <v>142</v>
      </c>
    </row>
    <row r="891" s="14" customFormat="1">
      <c r="A891" s="14"/>
      <c r="B891" s="241"/>
      <c r="C891" s="242"/>
      <c r="D891" s="232" t="s">
        <v>153</v>
      </c>
      <c r="E891" s="243" t="s">
        <v>1</v>
      </c>
      <c r="F891" s="244" t="s">
        <v>1915</v>
      </c>
      <c r="G891" s="242"/>
      <c r="H891" s="245">
        <v>380</v>
      </c>
      <c r="I891" s="246"/>
      <c r="J891" s="242"/>
      <c r="K891" s="242"/>
      <c r="L891" s="247"/>
      <c r="M891" s="248"/>
      <c r="N891" s="249"/>
      <c r="O891" s="249"/>
      <c r="P891" s="249"/>
      <c r="Q891" s="249"/>
      <c r="R891" s="249"/>
      <c r="S891" s="249"/>
      <c r="T891" s="250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51" t="s">
        <v>153</v>
      </c>
      <c r="AU891" s="251" t="s">
        <v>151</v>
      </c>
      <c r="AV891" s="14" t="s">
        <v>151</v>
      </c>
      <c r="AW891" s="14" t="s">
        <v>31</v>
      </c>
      <c r="AX891" s="14" t="s">
        <v>83</v>
      </c>
      <c r="AY891" s="251" t="s">
        <v>142</v>
      </c>
    </row>
    <row r="892" s="2" customFormat="1" ht="16.5" customHeight="1">
      <c r="A892" s="38"/>
      <c r="B892" s="39"/>
      <c r="C892" s="218" t="s">
        <v>1131</v>
      </c>
      <c r="D892" s="218" t="s">
        <v>145</v>
      </c>
      <c r="E892" s="219" t="s">
        <v>1921</v>
      </c>
      <c r="F892" s="220" t="s">
        <v>1922</v>
      </c>
      <c r="G892" s="221" t="s">
        <v>1101</v>
      </c>
      <c r="H892" s="222">
        <v>40</v>
      </c>
      <c r="I892" s="223"/>
      <c r="J892" s="222">
        <f>ROUND(I892*H892,2)</f>
        <v>0</v>
      </c>
      <c r="K892" s="220" t="s">
        <v>149</v>
      </c>
      <c r="L892" s="44"/>
      <c r="M892" s="224" t="s">
        <v>1</v>
      </c>
      <c r="N892" s="225" t="s">
        <v>41</v>
      </c>
      <c r="O892" s="91"/>
      <c r="P892" s="226">
        <f>O892*H892</f>
        <v>0</v>
      </c>
      <c r="Q892" s="226">
        <v>5.0000000000000002E-05</v>
      </c>
      <c r="R892" s="226">
        <f>Q892*H892</f>
        <v>0.002</v>
      </c>
      <c r="S892" s="226">
        <v>0</v>
      </c>
      <c r="T892" s="227">
        <f>S892*H892</f>
        <v>0</v>
      </c>
      <c r="U892" s="38"/>
      <c r="V892" s="38"/>
      <c r="W892" s="38"/>
      <c r="X892" s="38"/>
      <c r="Y892" s="38"/>
      <c r="Z892" s="38"/>
      <c r="AA892" s="38"/>
      <c r="AB892" s="38"/>
      <c r="AC892" s="38"/>
      <c r="AD892" s="38"/>
      <c r="AE892" s="38"/>
      <c r="AR892" s="228" t="s">
        <v>210</v>
      </c>
      <c r="AT892" s="228" t="s">
        <v>145</v>
      </c>
      <c r="AU892" s="228" t="s">
        <v>151</v>
      </c>
      <c r="AY892" s="17" t="s">
        <v>142</v>
      </c>
      <c r="BE892" s="229">
        <f>IF(N892="základní",J892,0)</f>
        <v>0</v>
      </c>
      <c r="BF892" s="229">
        <f>IF(N892="snížená",J892,0)</f>
        <v>0</v>
      </c>
      <c r="BG892" s="229">
        <f>IF(N892="zákl. přenesená",J892,0)</f>
        <v>0</v>
      </c>
      <c r="BH892" s="229">
        <f>IF(N892="sníž. přenesená",J892,0)</f>
        <v>0</v>
      </c>
      <c r="BI892" s="229">
        <f>IF(N892="nulová",J892,0)</f>
        <v>0</v>
      </c>
      <c r="BJ892" s="17" t="s">
        <v>151</v>
      </c>
      <c r="BK892" s="229">
        <f>ROUND(I892*H892,2)</f>
        <v>0</v>
      </c>
      <c r="BL892" s="17" t="s">
        <v>210</v>
      </c>
      <c r="BM892" s="228" t="s">
        <v>1923</v>
      </c>
    </row>
    <row r="893" s="13" customFormat="1">
      <c r="A893" s="13"/>
      <c r="B893" s="230"/>
      <c r="C893" s="231"/>
      <c r="D893" s="232" t="s">
        <v>153</v>
      </c>
      <c r="E893" s="233" t="s">
        <v>1</v>
      </c>
      <c r="F893" s="234" t="s">
        <v>1924</v>
      </c>
      <c r="G893" s="231"/>
      <c r="H893" s="233" t="s">
        <v>1</v>
      </c>
      <c r="I893" s="235"/>
      <c r="J893" s="231"/>
      <c r="K893" s="231"/>
      <c r="L893" s="236"/>
      <c r="M893" s="237"/>
      <c r="N893" s="238"/>
      <c r="O893" s="238"/>
      <c r="P893" s="238"/>
      <c r="Q893" s="238"/>
      <c r="R893" s="238"/>
      <c r="S893" s="238"/>
      <c r="T893" s="239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40" t="s">
        <v>153</v>
      </c>
      <c r="AU893" s="240" t="s">
        <v>151</v>
      </c>
      <c r="AV893" s="13" t="s">
        <v>83</v>
      </c>
      <c r="AW893" s="13" t="s">
        <v>31</v>
      </c>
      <c r="AX893" s="13" t="s">
        <v>75</v>
      </c>
      <c r="AY893" s="240" t="s">
        <v>142</v>
      </c>
    </row>
    <row r="894" s="14" customFormat="1">
      <c r="A894" s="14"/>
      <c r="B894" s="241"/>
      <c r="C894" s="242"/>
      <c r="D894" s="232" t="s">
        <v>153</v>
      </c>
      <c r="E894" s="243" t="s">
        <v>1</v>
      </c>
      <c r="F894" s="244" t="s">
        <v>397</v>
      </c>
      <c r="G894" s="242"/>
      <c r="H894" s="245">
        <v>40</v>
      </c>
      <c r="I894" s="246"/>
      <c r="J894" s="242"/>
      <c r="K894" s="242"/>
      <c r="L894" s="247"/>
      <c r="M894" s="248"/>
      <c r="N894" s="249"/>
      <c r="O894" s="249"/>
      <c r="P894" s="249"/>
      <c r="Q894" s="249"/>
      <c r="R894" s="249"/>
      <c r="S894" s="249"/>
      <c r="T894" s="250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51" t="s">
        <v>153</v>
      </c>
      <c r="AU894" s="251" t="s">
        <v>151</v>
      </c>
      <c r="AV894" s="14" t="s">
        <v>151</v>
      </c>
      <c r="AW894" s="14" t="s">
        <v>31</v>
      </c>
      <c r="AX894" s="14" t="s">
        <v>83</v>
      </c>
      <c r="AY894" s="251" t="s">
        <v>142</v>
      </c>
    </row>
    <row r="895" s="2" customFormat="1" ht="24.15" customHeight="1">
      <c r="A895" s="38"/>
      <c r="B895" s="39"/>
      <c r="C895" s="267" t="s">
        <v>1136</v>
      </c>
      <c r="D895" s="267" t="s">
        <v>225</v>
      </c>
      <c r="E895" s="268" t="s">
        <v>1925</v>
      </c>
      <c r="F895" s="269" t="s">
        <v>1926</v>
      </c>
      <c r="G895" s="270" t="s">
        <v>148</v>
      </c>
      <c r="H895" s="271">
        <v>1.1200000000000001</v>
      </c>
      <c r="I895" s="272"/>
      <c r="J895" s="271">
        <f>ROUND(I895*H895,2)</f>
        <v>0</v>
      </c>
      <c r="K895" s="269" t="s">
        <v>1</v>
      </c>
      <c r="L895" s="273"/>
      <c r="M895" s="274" t="s">
        <v>1</v>
      </c>
      <c r="N895" s="275" t="s">
        <v>41</v>
      </c>
      <c r="O895" s="91"/>
      <c r="P895" s="226">
        <f>O895*H895</f>
        <v>0</v>
      </c>
      <c r="Q895" s="226">
        <v>0.032000000000000001</v>
      </c>
      <c r="R895" s="226">
        <f>Q895*H895</f>
        <v>0.035840000000000004</v>
      </c>
      <c r="S895" s="226">
        <v>0</v>
      </c>
      <c r="T895" s="227">
        <f>S895*H895</f>
        <v>0</v>
      </c>
      <c r="U895" s="38"/>
      <c r="V895" s="38"/>
      <c r="W895" s="38"/>
      <c r="X895" s="38"/>
      <c r="Y895" s="38"/>
      <c r="Z895" s="38"/>
      <c r="AA895" s="38"/>
      <c r="AB895" s="38"/>
      <c r="AC895" s="38"/>
      <c r="AD895" s="38"/>
      <c r="AE895" s="38"/>
      <c r="AR895" s="228" t="s">
        <v>306</v>
      </c>
      <c r="AT895" s="228" t="s">
        <v>225</v>
      </c>
      <c r="AU895" s="228" t="s">
        <v>151</v>
      </c>
      <c r="AY895" s="17" t="s">
        <v>142</v>
      </c>
      <c r="BE895" s="229">
        <f>IF(N895="základní",J895,0)</f>
        <v>0</v>
      </c>
      <c r="BF895" s="229">
        <f>IF(N895="snížená",J895,0)</f>
        <v>0</v>
      </c>
      <c r="BG895" s="229">
        <f>IF(N895="zákl. přenesená",J895,0)</f>
        <v>0</v>
      </c>
      <c r="BH895" s="229">
        <f>IF(N895="sníž. přenesená",J895,0)</f>
        <v>0</v>
      </c>
      <c r="BI895" s="229">
        <f>IF(N895="nulová",J895,0)</f>
        <v>0</v>
      </c>
      <c r="BJ895" s="17" t="s">
        <v>151</v>
      </c>
      <c r="BK895" s="229">
        <f>ROUND(I895*H895,2)</f>
        <v>0</v>
      </c>
      <c r="BL895" s="17" t="s">
        <v>210</v>
      </c>
      <c r="BM895" s="228" t="s">
        <v>1927</v>
      </c>
    </row>
    <row r="896" s="13" customFormat="1">
      <c r="A896" s="13"/>
      <c r="B896" s="230"/>
      <c r="C896" s="231"/>
      <c r="D896" s="232" t="s">
        <v>153</v>
      </c>
      <c r="E896" s="233" t="s">
        <v>1</v>
      </c>
      <c r="F896" s="234" t="s">
        <v>1924</v>
      </c>
      <c r="G896" s="231"/>
      <c r="H896" s="233" t="s">
        <v>1</v>
      </c>
      <c r="I896" s="235"/>
      <c r="J896" s="231"/>
      <c r="K896" s="231"/>
      <c r="L896" s="236"/>
      <c r="M896" s="237"/>
      <c r="N896" s="238"/>
      <c r="O896" s="238"/>
      <c r="P896" s="238"/>
      <c r="Q896" s="238"/>
      <c r="R896" s="238"/>
      <c r="S896" s="238"/>
      <c r="T896" s="239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40" t="s">
        <v>153</v>
      </c>
      <c r="AU896" s="240" t="s">
        <v>151</v>
      </c>
      <c r="AV896" s="13" t="s">
        <v>83</v>
      </c>
      <c r="AW896" s="13" t="s">
        <v>31</v>
      </c>
      <c r="AX896" s="13" t="s">
        <v>75</v>
      </c>
      <c r="AY896" s="240" t="s">
        <v>142</v>
      </c>
    </row>
    <row r="897" s="14" customFormat="1">
      <c r="A897" s="14"/>
      <c r="B897" s="241"/>
      <c r="C897" s="242"/>
      <c r="D897" s="232" t="s">
        <v>153</v>
      </c>
      <c r="E897" s="243" t="s">
        <v>1</v>
      </c>
      <c r="F897" s="244" t="s">
        <v>1928</v>
      </c>
      <c r="G897" s="242"/>
      <c r="H897" s="245">
        <v>1.1200000000000001</v>
      </c>
      <c r="I897" s="246"/>
      <c r="J897" s="242"/>
      <c r="K897" s="242"/>
      <c r="L897" s="247"/>
      <c r="M897" s="248"/>
      <c r="N897" s="249"/>
      <c r="O897" s="249"/>
      <c r="P897" s="249"/>
      <c r="Q897" s="249"/>
      <c r="R897" s="249"/>
      <c r="S897" s="249"/>
      <c r="T897" s="250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51" t="s">
        <v>153</v>
      </c>
      <c r="AU897" s="251" t="s">
        <v>151</v>
      </c>
      <c r="AV897" s="14" t="s">
        <v>151</v>
      </c>
      <c r="AW897" s="14" t="s">
        <v>31</v>
      </c>
      <c r="AX897" s="14" t="s">
        <v>83</v>
      </c>
      <c r="AY897" s="251" t="s">
        <v>142</v>
      </c>
    </row>
    <row r="898" s="2" customFormat="1" ht="24.15" customHeight="1">
      <c r="A898" s="38"/>
      <c r="B898" s="39"/>
      <c r="C898" s="218" t="s">
        <v>1141</v>
      </c>
      <c r="D898" s="218" t="s">
        <v>145</v>
      </c>
      <c r="E898" s="219" t="s">
        <v>1929</v>
      </c>
      <c r="F898" s="220" t="s">
        <v>1930</v>
      </c>
      <c r="G898" s="221" t="s">
        <v>494</v>
      </c>
      <c r="H898" s="222">
        <v>1</v>
      </c>
      <c r="I898" s="223"/>
      <c r="J898" s="222">
        <f>ROUND(I898*H898,2)</f>
        <v>0</v>
      </c>
      <c r="K898" s="220" t="s">
        <v>1</v>
      </c>
      <c r="L898" s="44"/>
      <c r="M898" s="224" t="s">
        <v>1</v>
      </c>
      <c r="N898" s="225" t="s">
        <v>41</v>
      </c>
      <c r="O898" s="91"/>
      <c r="P898" s="226">
        <f>O898*H898</f>
        <v>0</v>
      </c>
      <c r="Q898" s="226">
        <v>0</v>
      </c>
      <c r="R898" s="226">
        <f>Q898*H898</f>
        <v>0</v>
      </c>
      <c r="S898" s="226">
        <v>0</v>
      </c>
      <c r="T898" s="227">
        <f>S898*H898</f>
        <v>0</v>
      </c>
      <c r="U898" s="38"/>
      <c r="V898" s="38"/>
      <c r="W898" s="38"/>
      <c r="X898" s="38"/>
      <c r="Y898" s="38"/>
      <c r="Z898" s="38"/>
      <c r="AA898" s="38"/>
      <c r="AB898" s="38"/>
      <c r="AC898" s="38"/>
      <c r="AD898" s="38"/>
      <c r="AE898" s="38"/>
      <c r="AR898" s="228" t="s">
        <v>210</v>
      </c>
      <c r="AT898" s="228" t="s">
        <v>145</v>
      </c>
      <c r="AU898" s="228" t="s">
        <v>151</v>
      </c>
      <c r="AY898" s="17" t="s">
        <v>142</v>
      </c>
      <c r="BE898" s="229">
        <f>IF(N898="základní",J898,0)</f>
        <v>0</v>
      </c>
      <c r="BF898" s="229">
        <f>IF(N898="snížená",J898,0)</f>
        <v>0</v>
      </c>
      <c r="BG898" s="229">
        <f>IF(N898="zákl. přenesená",J898,0)</f>
        <v>0</v>
      </c>
      <c r="BH898" s="229">
        <f>IF(N898="sníž. přenesená",J898,0)</f>
        <v>0</v>
      </c>
      <c r="BI898" s="229">
        <f>IF(N898="nulová",J898,0)</f>
        <v>0</v>
      </c>
      <c r="BJ898" s="17" t="s">
        <v>151</v>
      </c>
      <c r="BK898" s="229">
        <f>ROUND(I898*H898,2)</f>
        <v>0</v>
      </c>
      <c r="BL898" s="17" t="s">
        <v>210</v>
      </c>
      <c r="BM898" s="228" t="s">
        <v>1931</v>
      </c>
    </row>
    <row r="899" s="2" customFormat="1">
      <c r="A899" s="38"/>
      <c r="B899" s="39"/>
      <c r="C899" s="40"/>
      <c r="D899" s="232" t="s">
        <v>200</v>
      </c>
      <c r="E899" s="40"/>
      <c r="F899" s="263" t="s">
        <v>1932</v>
      </c>
      <c r="G899" s="40"/>
      <c r="H899" s="40"/>
      <c r="I899" s="264"/>
      <c r="J899" s="40"/>
      <c r="K899" s="40"/>
      <c r="L899" s="44"/>
      <c r="M899" s="265"/>
      <c r="N899" s="266"/>
      <c r="O899" s="91"/>
      <c r="P899" s="91"/>
      <c r="Q899" s="91"/>
      <c r="R899" s="91"/>
      <c r="S899" s="91"/>
      <c r="T899" s="92"/>
      <c r="U899" s="38"/>
      <c r="V899" s="38"/>
      <c r="W899" s="38"/>
      <c r="X899" s="38"/>
      <c r="Y899" s="38"/>
      <c r="Z899" s="38"/>
      <c r="AA899" s="38"/>
      <c r="AB899" s="38"/>
      <c r="AC899" s="38"/>
      <c r="AD899" s="38"/>
      <c r="AE899" s="38"/>
      <c r="AT899" s="17" t="s">
        <v>200</v>
      </c>
      <c r="AU899" s="17" t="s">
        <v>151</v>
      </c>
    </row>
    <row r="900" s="13" customFormat="1">
      <c r="A900" s="13"/>
      <c r="B900" s="230"/>
      <c r="C900" s="231"/>
      <c r="D900" s="232" t="s">
        <v>153</v>
      </c>
      <c r="E900" s="233" t="s">
        <v>1</v>
      </c>
      <c r="F900" s="234" t="s">
        <v>1933</v>
      </c>
      <c r="G900" s="231"/>
      <c r="H900" s="233" t="s">
        <v>1</v>
      </c>
      <c r="I900" s="235"/>
      <c r="J900" s="231"/>
      <c r="K900" s="231"/>
      <c r="L900" s="236"/>
      <c r="M900" s="237"/>
      <c r="N900" s="238"/>
      <c r="O900" s="238"/>
      <c r="P900" s="238"/>
      <c r="Q900" s="238"/>
      <c r="R900" s="238"/>
      <c r="S900" s="238"/>
      <c r="T900" s="239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40" t="s">
        <v>153</v>
      </c>
      <c r="AU900" s="240" t="s">
        <v>151</v>
      </c>
      <c r="AV900" s="13" t="s">
        <v>83</v>
      </c>
      <c r="AW900" s="13" t="s">
        <v>31</v>
      </c>
      <c r="AX900" s="13" t="s">
        <v>75</v>
      </c>
      <c r="AY900" s="240" t="s">
        <v>142</v>
      </c>
    </row>
    <row r="901" s="14" customFormat="1">
      <c r="A901" s="14"/>
      <c r="B901" s="241"/>
      <c r="C901" s="242"/>
      <c r="D901" s="232" t="s">
        <v>153</v>
      </c>
      <c r="E901" s="243" t="s">
        <v>1</v>
      </c>
      <c r="F901" s="244" t="s">
        <v>83</v>
      </c>
      <c r="G901" s="242"/>
      <c r="H901" s="245">
        <v>1</v>
      </c>
      <c r="I901" s="246"/>
      <c r="J901" s="242"/>
      <c r="K901" s="242"/>
      <c r="L901" s="247"/>
      <c r="M901" s="248"/>
      <c r="N901" s="249"/>
      <c r="O901" s="249"/>
      <c r="P901" s="249"/>
      <c r="Q901" s="249"/>
      <c r="R901" s="249"/>
      <c r="S901" s="249"/>
      <c r="T901" s="250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51" t="s">
        <v>153</v>
      </c>
      <c r="AU901" s="251" t="s">
        <v>151</v>
      </c>
      <c r="AV901" s="14" t="s">
        <v>151</v>
      </c>
      <c r="AW901" s="14" t="s">
        <v>31</v>
      </c>
      <c r="AX901" s="14" t="s">
        <v>83</v>
      </c>
      <c r="AY901" s="251" t="s">
        <v>142</v>
      </c>
    </row>
    <row r="902" s="2" customFormat="1" ht="24.15" customHeight="1">
      <c r="A902" s="38"/>
      <c r="B902" s="39"/>
      <c r="C902" s="218" t="s">
        <v>1147</v>
      </c>
      <c r="D902" s="218" t="s">
        <v>145</v>
      </c>
      <c r="E902" s="219" t="s">
        <v>1934</v>
      </c>
      <c r="F902" s="220" t="s">
        <v>1935</v>
      </c>
      <c r="G902" s="221" t="s">
        <v>303</v>
      </c>
      <c r="H902" s="222">
        <v>1</v>
      </c>
      <c r="I902" s="223"/>
      <c r="J902" s="222">
        <f>ROUND(I902*H902,2)</f>
        <v>0</v>
      </c>
      <c r="K902" s="220" t="s">
        <v>1</v>
      </c>
      <c r="L902" s="44"/>
      <c r="M902" s="224" t="s">
        <v>1</v>
      </c>
      <c r="N902" s="225" t="s">
        <v>41</v>
      </c>
      <c r="O902" s="91"/>
      <c r="P902" s="226">
        <f>O902*H902</f>
        <v>0</v>
      </c>
      <c r="Q902" s="226">
        <v>0</v>
      </c>
      <c r="R902" s="226">
        <f>Q902*H902</f>
        <v>0</v>
      </c>
      <c r="S902" s="226">
        <v>0</v>
      </c>
      <c r="T902" s="227">
        <f>S902*H902</f>
        <v>0</v>
      </c>
      <c r="U902" s="38"/>
      <c r="V902" s="38"/>
      <c r="W902" s="38"/>
      <c r="X902" s="38"/>
      <c r="Y902" s="38"/>
      <c r="Z902" s="38"/>
      <c r="AA902" s="38"/>
      <c r="AB902" s="38"/>
      <c r="AC902" s="38"/>
      <c r="AD902" s="38"/>
      <c r="AE902" s="38"/>
      <c r="AR902" s="228" t="s">
        <v>210</v>
      </c>
      <c r="AT902" s="228" t="s">
        <v>145</v>
      </c>
      <c r="AU902" s="228" t="s">
        <v>151</v>
      </c>
      <c r="AY902" s="17" t="s">
        <v>142</v>
      </c>
      <c r="BE902" s="229">
        <f>IF(N902="základní",J902,0)</f>
        <v>0</v>
      </c>
      <c r="BF902" s="229">
        <f>IF(N902="snížená",J902,0)</f>
        <v>0</v>
      </c>
      <c r="BG902" s="229">
        <f>IF(N902="zákl. přenesená",J902,0)</f>
        <v>0</v>
      </c>
      <c r="BH902" s="229">
        <f>IF(N902="sníž. přenesená",J902,0)</f>
        <v>0</v>
      </c>
      <c r="BI902" s="229">
        <f>IF(N902="nulová",J902,0)</f>
        <v>0</v>
      </c>
      <c r="BJ902" s="17" t="s">
        <v>151</v>
      </c>
      <c r="BK902" s="229">
        <f>ROUND(I902*H902,2)</f>
        <v>0</v>
      </c>
      <c r="BL902" s="17" t="s">
        <v>210</v>
      </c>
      <c r="BM902" s="228" t="s">
        <v>1936</v>
      </c>
    </row>
    <row r="903" s="2" customFormat="1" ht="24.15" customHeight="1">
      <c r="A903" s="38"/>
      <c r="B903" s="39"/>
      <c r="C903" s="218" t="s">
        <v>1153</v>
      </c>
      <c r="D903" s="218" t="s">
        <v>145</v>
      </c>
      <c r="E903" s="219" t="s">
        <v>1121</v>
      </c>
      <c r="F903" s="220" t="s">
        <v>1122</v>
      </c>
      <c r="G903" s="221" t="s">
        <v>281</v>
      </c>
      <c r="H903" s="222">
        <v>0.82999999999999996</v>
      </c>
      <c r="I903" s="223"/>
      <c r="J903" s="222">
        <f>ROUND(I903*H903,2)</f>
        <v>0</v>
      </c>
      <c r="K903" s="220" t="s">
        <v>149</v>
      </c>
      <c r="L903" s="44"/>
      <c r="M903" s="224" t="s">
        <v>1</v>
      </c>
      <c r="N903" s="225" t="s">
        <v>41</v>
      </c>
      <c r="O903" s="91"/>
      <c r="P903" s="226">
        <f>O903*H903</f>
        <v>0</v>
      </c>
      <c r="Q903" s="226">
        <v>0</v>
      </c>
      <c r="R903" s="226">
        <f>Q903*H903</f>
        <v>0</v>
      </c>
      <c r="S903" s="226">
        <v>0</v>
      </c>
      <c r="T903" s="227">
        <f>S903*H903</f>
        <v>0</v>
      </c>
      <c r="U903" s="38"/>
      <c r="V903" s="38"/>
      <c r="W903" s="38"/>
      <c r="X903" s="38"/>
      <c r="Y903" s="38"/>
      <c r="Z903" s="38"/>
      <c r="AA903" s="38"/>
      <c r="AB903" s="38"/>
      <c r="AC903" s="38"/>
      <c r="AD903" s="38"/>
      <c r="AE903" s="38"/>
      <c r="AR903" s="228" t="s">
        <v>210</v>
      </c>
      <c r="AT903" s="228" t="s">
        <v>145</v>
      </c>
      <c r="AU903" s="228" t="s">
        <v>151</v>
      </c>
      <c r="AY903" s="17" t="s">
        <v>142</v>
      </c>
      <c r="BE903" s="229">
        <f>IF(N903="základní",J903,0)</f>
        <v>0</v>
      </c>
      <c r="BF903" s="229">
        <f>IF(N903="snížená",J903,0)</f>
        <v>0</v>
      </c>
      <c r="BG903" s="229">
        <f>IF(N903="zákl. přenesená",J903,0)</f>
        <v>0</v>
      </c>
      <c r="BH903" s="229">
        <f>IF(N903="sníž. přenesená",J903,0)</f>
        <v>0</v>
      </c>
      <c r="BI903" s="229">
        <f>IF(N903="nulová",J903,0)</f>
        <v>0</v>
      </c>
      <c r="BJ903" s="17" t="s">
        <v>151</v>
      </c>
      <c r="BK903" s="229">
        <f>ROUND(I903*H903,2)</f>
        <v>0</v>
      </c>
      <c r="BL903" s="17" t="s">
        <v>210</v>
      </c>
      <c r="BM903" s="228" t="s">
        <v>1937</v>
      </c>
    </row>
    <row r="904" s="12" customFormat="1" ht="22.8" customHeight="1">
      <c r="A904" s="12"/>
      <c r="B904" s="202"/>
      <c r="C904" s="203"/>
      <c r="D904" s="204" t="s">
        <v>74</v>
      </c>
      <c r="E904" s="216" t="s">
        <v>1124</v>
      </c>
      <c r="F904" s="216" t="s">
        <v>1125</v>
      </c>
      <c r="G904" s="203"/>
      <c r="H904" s="203"/>
      <c r="I904" s="206"/>
      <c r="J904" s="217">
        <f>BK904</f>
        <v>0</v>
      </c>
      <c r="K904" s="203"/>
      <c r="L904" s="208"/>
      <c r="M904" s="209"/>
      <c r="N904" s="210"/>
      <c r="O904" s="210"/>
      <c r="P904" s="211">
        <f>SUM(P905:P925)</f>
        <v>0</v>
      </c>
      <c r="Q904" s="210"/>
      <c r="R904" s="211">
        <f>SUM(R905:R925)</f>
        <v>0.46910249999999998</v>
      </c>
      <c r="S904" s="210"/>
      <c r="T904" s="212">
        <f>SUM(T905:T925)</f>
        <v>0</v>
      </c>
      <c r="U904" s="12"/>
      <c r="V904" s="12"/>
      <c r="W904" s="12"/>
      <c r="X904" s="12"/>
      <c r="Y904" s="12"/>
      <c r="Z904" s="12"/>
      <c r="AA904" s="12"/>
      <c r="AB904" s="12"/>
      <c r="AC904" s="12"/>
      <c r="AD904" s="12"/>
      <c r="AE904" s="12"/>
      <c r="AR904" s="213" t="s">
        <v>151</v>
      </c>
      <c r="AT904" s="214" t="s">
        <v>74</v>
      </c>
      <c r="AU904" s="214" t="s">
        <v>83</v>
      </c>
      <c r="AY904" s="213" t="s">
        <v>142</v>
      </c>
      <c r="BK904" s="215">
        <f>SUM(BK905:BK925)</f>
        <v>0</v>
      </c>
    </row>
    <row r="905" s="2" customFormat="1" ht="16.5" customHeight="1">
      <c r="A905" s="38"/>
      <c r="B905" s="39"/>
      <c r="C905" s="218" t="s">
        <v>1158</v>
      </c>
      <c r="D905" s="218" t="s">
        <v>145</v>
      </c>
      <c r="E905" s="219" t="s">
        <v>1938</v>
      </c>
      <c r="F905" s="220" t="s">
        <v>1939</v>
      </c>
      <c r="G905" s="221" t="s">
        <v>148</v>
      </c>
      <c r="H905" s="222">
        <v>14.75</v>
      </c>
      <c r="I905" s="223"/>
      <c r="J905" s="222">
        <f>ROUND(I905*H905,2)</f>
        <v>0</v>
      </c>
      <c r="K905" s="220" t="s">
        <v>149</v>
      </c>
      <c r="L905" s="44"/>
      <c r="M905" s="224" t="s">
        <v>1</v>
      </c>
      <c r="N905" s="225" t="s">
        <v>41</v>
      </c>
      <c r="O905" s="91"/>
      <c r="P905" s="226">
        <f>O905*H905</f>
        <v>0</v>
      </c>
      <c r="Q905" s="226">
        <v>0.00029999999999999997</v>
      </c>
      <c r="R905" s="226">
        <f>Q905*H905</f>
        <v>0.0044249999999999992</v>
      </c>
      <c r="S905" s="226">
        <v>0</v>
      </c>
      <c r="T905" s="227">
        <f>S905*H905</f>
        <v>0</v>
      </c>
      <c r="U905" s="38"/>
      <c r="V905" s="38"/>
      <c r="W905" s="38"/>
      <c r="X905" s="38"/>
      <c r="Y905" s="38"/>
      <c r="Z905" s="38"/>
      <c r="AA905" s="38"/>
      <c r="AB905" s="38"/>
      <c r="AC905" s="38"/>
      <c r="AD905" s="38"/>
      <c r="AE905" s="38"/>
      <c r="AR905" s="228" t="s">
        <v>210</v>
      </c>
      <c r="AT905" s="228" t="s">
        <v>145</v>
      </c>
      <c r="AU905" s="228" t="s">
        <v>151</v>
      </c>
      <c r="AY905" s="17" t="s">
        <v>142</v>
      </c>
      <c r="BE905" s="229">
        <f>IF(N905="základní",J905,0)</f>
        <v>0</v>
      </c>
      <c r="BF905" s="229">
        <f>IF(N905="snížená",J905,0)</f>
        <v>0</v>
      </c>
      <c r="BG905" s="229">
        <f>IF(N905="zákl. přenesená",J905,0)</f>
        <v>0</v>
      </c>
      <c r="BH905" s="229">
        <f>IF(N905="sníž. přenesená",J905,0)</f>
        <v>0</v>
      </c>
      <c r="BI905" s="229">
        <f>IF(N905="nulová",J905,0)</f>
        <v>0</v>
      </c>
      <c r="BJ905" s="17" t="s">
        <v>151</v>
      </c>
      <c r="BK905" s="229">
        <f>ROUND(I905*H905,2)</f>
        <v>0</v>
      </c>
      <c r="BL905" s="17" t="s">
        <v>210</v>
      </c>
      <c r="BM905" s="228" t="s">
        <v>1940</v>
      </c>
    </row>
    <row r="906" s="13" customFormat="1">
      <c r="A906" s="13"/>
      <c r="B906" s="230"/>
      <c r="C906" s="231"/>
      <c r="D906" s="232" t="s">
        <v>153</v>
      </c>
      <c r="E906" s="233" t="s">
        <v>1</v>
      </c>
      <c r="F906" s="234" t="s">
        <v>1941</v>
      </c>
      <c r="G906" s="231"/>
      <c r="H906" s="233" t="s">
        <v>1</v>
      </c>
      <c r="I906" s="235"/>
      <c r="J906" s="231"/>
      <c r="K906" s="231"/>
      <c r="L906" s="236"/>
      <c r="M906" s="237"/>
      <c r="N906" s="238"/>
      <c r="O906" s="238"/>
      <c r="P906" s="238"/>
      <c r="Q906" s="238"/>
      <c r="R906" s="238"/>
      <c r="S906" s="238"/>
      <c r="T906" s="239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40" t="s">
        <v>153</v>
      </c>
      <c r="AU906" s="240" t="s">
        <v>151</v>
      </c>
      <c r="AV906" s="13" t="s">
        <v>83</v>
      </c>
      <c r="AW906" s="13" t="s">
        <v>31</v>
      </c>
      <c r="AX906" s="13" t="s">
        <v>75</v>
      </c>
      <c r="AY906" s="240" t="s">
        <v>142</v>
      </c>
    </row>
    <row r="907" s="14" customFormat="1">
      <c r="A907" s="14"/>
      <c r="B907" s="241"/>
      <c r="C907" s="242"/>
      <c r="D907" s="232" t="s">
        <v>153</v>
      </c>
      <c r="E907" s="243" t="s">
        <v>1</v>
      </c>
      <c r="F907" s="244" t="s">
        <v>1942</v>
      </c>
      <c r="G907" s="242"/>
      <c r="H907" s="245">
        <v>14.75</v>
      </c>
      <c r="I907" s="246"/>
      <c r="J907" s="242"/>
      <c r="K907" s="242"/>
      <c r="L907" s="247"/>
      <c r="M907" s="248"/>
      <c r="N907" s="249"/>
      <c r="O907" s="249"/>
      <c r="P907" s="249"/>
      <c r="Q907" s="249"/>
      <c r="R907" s="249"/>
      <c r="S907" s="249"/>
      <c r="T907" s="250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51" t="s">
        <v>153</v>
      </c>
      <c r="AU907" s="251" t="s">
        <v>151</v>
      </c>
      <c r="AV907" s="14" t="s">
        <v>151</v>
      </c>
      <c r="AW907" s="14" t="s">
        <v>31</v>
      </c>
      <c r="AX907" s="14" t="s">
        <v>83</v>
      </c>
      <c r="AY907" s="251" t="s">
        <v>142</v>
      </c>
    </row>
    <row r="908" s="2" customFormat="1" ht="21.75" customHeight="1">
      <c r="A908" s="38"/>
      <c r="B908" s="39"/>
      <c r="C908" s="218" t="s">
        <v>1166</v>
      </c>
      <c r="D908" s="218" t="s">
        <v>145</v>
      </c>
      <c r="E908" s="219" t="s">
        <v>1943</v>
      </c>
      <c r="F908" s="220" t="s">
        <v>1944</v>
      </c>
      <c r="G908" s="221" t="s">
        <v>148</v>
      </c>
      <c r="H908" s="222">
        <v>14.75</v>
      </c>
      <c r="I908" s="223"/>
      <c r="J908" s="222">
        <f>ROUND(I908*H908,2)</f>
        <v>0</v>
      </c>
      <c r="K908" s="220" t="s">
        <v>149</v>
      </c>
      <c r="L908" s="44"/>
      <c r="M908" s="224" t="s">
        <v>1</v>
      </c>
      <c r="N908" s="225" t="s">
        <v>41</v>
      </c>
      <c r="O908" s="91"/>
      <c r="P908" s="226">
        <f>O908*H908</f>
        <v>0</v>
      </c>
      <c r="Q908" s="226">
        <v>0.0045500000000000002</v>
      </c>
      <c r="R908" s="226">
        <f>Q908*H908</f>
        <v>0.067112500000000005</v>
      </c>
      <c r="S908" s="226">
        <v>0</v>
      </c>
      <c r="T908" s="227">
        <f>S908*H908</f>
        <v>0</v>
      </c>
      <c r="U908" s="38"/>
      <c r="V908" s="38"/>
      <c r="W908" s="38"/>
      <c r="X908" s="38"/>
      <c r="Y908" s="38"/>
      <c r="Z908" s="38"/>
      <c r="AA908" s="38"/>
      <c r="AB908" s="38"/>
      <c r="AC908" s="38"/>
      <c r="AD908" s="38"/>
      <c r="AE908" s="38"/>
      <c r="AR908" s="228" t="s">
        <v>210</v>
      </c>
      <c r="AT908" s="228" t="s">
        <v>145</v>
      </c>
      <c r="AU908" s="228" t="s">
        <v>151</v>
      </c>
      <c r="AY908" s="17" t="s">
        <v>142</v>
      </c>
      <c r="BE908" s="229">
        <f>IF(N908="základní",J908,0)</f>
        <v>0</v>
      </c>
      <c r="BF908" s="229">
        <f>IF(N908="snížená",J908,0)</f>
        <v>0</v>
      </c>
      <c r="BG908" s="229">
        <f>IF(N908="zákl. přenesená",J908,0)</f>
        <v>0</v>
      </c>
      <c r="BH908" s="229">
        <f>IF(N908="sníž. přenesená",J908,0)</f>
        <v>0</v>
      </c>
      <c r="BI908" s="229">
        <f>IF(N908="nulová",J908,0)</f>
        <v>0</v>
      </c>
      <c r="BJ908" s="17" t="s">
        <v>151</v>
      </c>
      <c r="BK908" s="229">
        <f>ROUND(I908*H908,2)</f>
        <v>0</v>
      </c>
      <c r="BL908" s="17" t="s">
        <v>210</v>
      </c>
      <c r="BM908" s="228" t="s">
        <v>1945</v>
      </c>
    </row>
    <row r="909" s="13" customFormat="1">
      <c r="A909" s="13"/>
      <c r="B909" s="230"/>
      <c r="C909" s="231"/>
      <c r="D909" s="232" t="s">
        <v>153</v>
      </c>
      <c r="E909" s="233" t="s">
        <v>1</v>
      </c>
      <c r="F909" s="234" t="s">
        <v>1941</v>
      </c>
      <c r="G909" s="231"/>
      <c r="H909" s="233" t="s">
        <v>1</v>
      </c>
      <c r="I909" s="235"/>
      <c r="J909" s="231"/>
      <c r="K909" s="231"/>
      <c r="L909" s="236"/>
      <c r="M909" s="237"/>
      <c r="N909" s="238"/>
      <c r="O909" s="238"/>
      <c r="P909" s="238"/>
      <c r="Q909" s="238"/>
      <c r="R909" s="238"/>
      <c r="S909" s="238"/>
      <c r="T909" s="239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40" t="s">
        <v>153</v>
      </c>
      <c r="AU909" s="240" t="s">
        <v>151</v>
      </c>
      <c r="AV909" s="13" t="s">
        <v>83</v>
      </c>
      <c r="AW909" s="13" t="s">
        <v>31</v>
      </c>
      <c r="AX909" s="13" t="s">
        <v>75</v>
      </c>
      <c r="AY909" s="240" t="s">
        <v>142</v>
      </c>
    </row>
    <row r="910" s="14" customFormat="1">
      <c r="A910" s="14"/>
      <c r="B910" s="241"/>
      <c r="C910" s="242"/>
      <c r="D910" s="232" t="s">
        <v>153</v>
      </c>
      <c r="E910" s="243" t="s">
        <v>1</v>
      </c>
      <c r="F910" s="244" t="s">
        <v>1942</v>
      </c>
      <c r="G910" s="242"/>
      <c r="H910" s="245">
        <v>14.75</v>
      </c>
      <c r="I910" s="246"/>
      <c r="J910" s="242"/>
      <c r="K910" s="242"/>
      <c r="L910" s="247"/>
      <c r="M910" s="248"/>
      <c r="N910" s="249"/>
      <c r="O910" s="249"/>
      <c r="P910" s="249"/>
      <c r="Q910" s="249"/>
      <c r="R910" s="249"/>
      <c r="S910" s="249"/>
      <c r="T910" s="250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51" t="s">
        <v>153</v>
      </c>
      <c r="AU910" s="251" t="s">
        <v>151</v>
      </c>
      <c r="AV910" s="14" t="s">
        <v>151</v>
      </c>
      <c r="AW910" s="14" t="s">
        <v>31</v>
      </c>
      <c r="AX910" s="14" t="s">
        <v>83</v>
      </c>
      <c r="AY910" s="251" t="s">
        <v>142</v>
      </c>
    </row>
    <row r="911" s="2" customFormat="1" ht="37.8" customHeight="1">
      <c r="A911" s="38"/>
      <c r="B911" s="39"/>
      <c r="C911" s="218" t="s">
        <v>1172</v>
      </c>
      <c r="D911" s="218" t="s">
        <v>145</v>
      </c>
      <c r="E911" s="219" t="s">
        <v>1946</v>
      </c>
      <c r="F911" s="220" t="s">
        <v>1947</v>
      </c>
      <c r="G911" s="221" t="s">
        <v>189</v>
      </c>
      <c r="H911" s="222">
        <v>23.5</v>
      </c>
      <c r="I911" s="223"/>
      <c r="J911" s="222">
        <f>ROUND(I911*H911,2)</f>
        <v>0</v>
      </c>
      <c r="K911" s="220" t="s">
        <v>149</v>
      </c>
      <c r="L911" s="44"/>
      <c r="M911" s="224" t="s">
        <v>1</v>
      </c>
      <c r="N911" s="225" t="s">
        <v>41</v>
      </c>
      <c r="O911" s="91"/>
      <c r="P911" s="226">
        <f>O911*H911</f>
        <v>0</v>
      </c>
      <c r="Q911" s="226">
        <v>0.0015299999999999999</v>
      </c>
      <c r="R911" s="226">
        <f>Q911*H911</f>
        <v>0.035955000000000001</v>
      </c>
      <c r="S911" s="226">
        <v>0</v>
      </c>
      <c r="T911" s="227">
        <f>S911*H911</f>
        <v>0</v>
      </c>
      <c r="U911" s="38"/>
      <c r="V911" s="38"/>
      <c r="W911" s="38"/>
      <c r="X911" s="38"/>
      <c r="Y911" s="38"/>
      <c r="Z911" s="38"/>
      <c r="AA911" s="38"/>
      <c r="AB911" s="38"/>
      <c r="AC911" s="38"/>
      <c r="AD911" s="38"/>
      <c r="AE911" s="38"/>
      <c r="AR911" s="228" t="s">
        <v>210</v>
      </c>
      <c r="AT911" s="228" t="s">
        <v>145</v>
      </c>
      <c r="AU911" s="228" t="s">
        <v>151</v>
      </c>
      <c r="AY911" s="17" t="s">
        <v>142</v>
      </c>
      <c r="BE911" s="229">
        <f>IF(N911="základní",J911,0)</f>
        <v>0</v>
      </c>
      <c r="BF911" s="229">
        <f>IF(N911="snížená",J911,0)</f>
        <v>0</v>
      </c>
      <c r="BG911" s="229">
        <f>IF(N911="zákl. přenesená",J911,0)</f>
        <v>0</v>
      </c>
      <c r="BH911" s="229">
        <f>IF(N911="sníž. přenesená",J911,0)</f>
        <v>0</v>
      </c>
      <c r="BI911" s="229">
        <f>IF(N911="nulová",J911,0)</f>
        <v>0</v>
      </c>
      <c r="BJ911" s="17" t="s">
        <v>151</v>
      </c>
      <c r="BK911" s="229">
        <f>ROUND(I911*H911,2)</f>
        <v>0</v>
      </c>
      <c r="BL911" s="17" t="s">
        <v>210</v>
      </c>
      <c r="BM911" s="228" t="s">
        <v>1948</v>
      </c>
    </row>
    <row r="912" s="13" customFormat="1">
      <c r="A912" s="13"/>
      <c r="B912" s="230"/>
      <c r="C912" s="231"/>
      <c r="D912" s="232" t="s">
        <v>153</v>
      </c>
      <c r="E912" s="233" t="s">
        <v>1</v>
      </c>
      <c r="F912" s="234" t="s">
        <v>1949</v>
      </c>
      <c r="G912" s="231"/>
      <c r="H912" s="233" t="s">
        <v>1</v>
      </c>
      <c r="I912" s="235"/>
      <c r="J912" s="231"/>
      <c r="K912" s="231"/>
      <c r="L912" s="236"/>
      <c r="M912" s="237"/>
      <c r="N912" s="238"/>
      <c r="O912" s="238"/>
      <c r="P912" s="238"/>
      <c r="Q912" s="238"/>
      <c r="R912" s="238"/>
      <c r="S912" s="238"/>
      <c r="T912" s="239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40" t="s">
        <v>153</v>
      </c>
      <c r="AU912" s="240" t="s">
        <v>151</v>
      </c>
      <c r="AV912" s="13" t="s">
        <v>83</v>
      </c>
      <c r="AW912" s="13" t="s">
        <v>31</v>
      </c>
      <c r="AX912" s="13" t="s">
        <v>75</v>
      </c>
      <c r="AY912" s="240" t="s">
        <v>142</v>
      </c>
    </row>
    <row r="913" s="14" customFormat="1">
      <c r="A913" s="14"/>
      <c r="B913" s="241"/>
      <c r="C913" s="242"/>
      <c r="D913" s="232" t="s">
        <v>153</v>
      </c>
      <c r="E913" s="243" t="s">
        <v>1</v>
      </c>
      <c r="F913" s="244" t="s">
        <v>1950</v>
      </c>
      <c r="G913" s="242"/>
      <c r="H913" s="245">
        <v>23.5</v>
      </c>
      <c r="I913" s="246"/>
      <c r="J913" s="242"/>
      <c r="K913" s="242"/>
      <c r="L913" s="247"/>
      <c r="M913" s="248"/>
      <c r="N913" s="249"/>
      <c r="O913" s="249"/>
      <c r="P913" s="249"/>
      <c r="Q913" s="249"/>
      <c r="R913" s="249"/>
      <c r="S913" s="249"/>
      <c r="T913" s="250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51" t="s">
        <v>153</v>
      </c>
      <c r="AU913" s="251" t="s">
        <v>151</v>
      </c>
      <c r="AV913" s="14" t="s">
        <v>151</v>
      </c>
      <c r="AW913" s="14" t="s">
        <v>31</v>
      </c>
      <c r="AX913" s="14" t="s">
        <v>83</v>
      </c>
      <c r="AY913" s="251" t="s">
        <v>142</v>
      </c>
    </row>
    <row r="914" s="2" customFormat="1" ht="16.5" customHeight="1">
      <c r="A914" s="38"/>
      <c r="B914" s="39"/>
      <c r="C914" s="267" t="s">
        <v>1176</v>
      </c>
      <c r="D914" s="267" t="s">
        <v>225</v>
      </c>
      <c r="E914" s="268" t="s">
        <v>1951</v>
      </c>
      <c r="F914" s="269" t="s">
        <v>1952</v>
      </c>
      <c r="G914" s="270" t="s">
        <v>303</v>
      </c>
      <c r="H914" s="271">
        <v>44</v>
      </c>
      <c r="I914" s="272"/>
      <c r="J914" s="271">
        <f>ROUND(I914*H914,2)</f>
        <v>0</v>
      </c>
      <c r="K914" s="269" t="s">
        <v>1953</v>
      </c>
      <c r="L914" s="273"/>
      <c r="M914" s="274" t="s">
        <v>1</v>
      </c>
      <c r="N914" s="275" t="s">
        <v>41</v>
      </c>
      <c r="O914" s="91"/>
      <c r="P914" s="226">
        <f>O914*H914</f>
        <v>0</v>
      </c>
      <c r="Q914" s="226">
        <v>0.0040000000000000001</v>
      </c>
      <c r="R914" s="226">
        <f>Q914*H914</f>
        <v>0.17599999999999999</v>
      </c>
      <c r="S914" s="226">
        <v>0</v>
      </c>
      <c r="T914" s="227">
        <f>S914*H914</f>
        <v>0</v>
      </c>
      <c r="U914" s="38"/>
      <c r="V914" s="38"/>
      <c r="W914" s="38"/>
      <c r="X914" s="38"/>
      <c r="Y914" s="38"/>
      <c r="Z914" s="38"/>
      <c r="AA914" s="38"/>
      <c r="AB914" s="38"/>
      <c r="AC914" s="38"/>
      <c r="AD914" s="38"/>
      <c r="AE914" s="38"/>
      <c r="AR914" s="228" t="s">
        <v>306</v>
      </c>
      <c r="AT914" s="228" t="s">
        <v>225</v>
      </c>
      <c r="AU914" s="228" t="s">
        <v>151</v>
      </c>
      <c r="AY914" s="17" t="s">
        <v>142</v>
      </c>
      <c r="BE914" s="229">
        <f>IF(N914="základní",J914,0)</f>
        <v>0</v>
      </c>
      <c r="BF914" s="229">
        <f>IF(N914="snížená",J914,0)</f>
        <v>0</v>
      </c>
      <c r="BG914" s="229">
        <f>IF(N914="zákl. přenesená",J914,0)</f>
        <v>0</v>
      </c>
      <c r="BH914" s="229">
        <f>IF(N914="sníž. přenesená",J914,0)</f>
        <v>0</v>
      </c>
      <c r="BI914" s="229">
        <f>IF(N914="nulová",J914,0)</f>
        <v>0</v>
      </c>
      <c r="BJ914" s="17" t="s">
        <v>151</v>
      </c>
      <c r="BK914" s="229">
        <f>ROUND(I914*H914,2)</f>
        <v>0</v>
      </c>
      <c r="BL914" s="17" t="s">
        <v>210</v>
      </c>
      <c r="BM914" s="228" t="s">
        <v>1954</v>
      </c>
    </row>
    <row r="915" s="14" customFormat="1">
      <c r="A915" s="14"/>
      <c r="B915" s="241"/>
      <c r="C915" s="242"/>
      <c r="D915" s="232" t="s">
        <v>153</v>
      </c>
      <c r="E915" s="243" t="s">
        <v>1</v>
      </c>
      <c r="F915" s="244" t="s">
        <v>1955</v>
      </c>
      <c r="G915" s="242"/>
      <c r="H915" s="245">
        <v>44</v>
      </c>
      <c r="I915" s="246"/>
      <c r="J915" s="242"/>
      <c r="K915" s="242"/>
      <c r="L915" s="247"/>
      <c r="M915" s="248"/>
      <c r="N915" s="249"/>
      <c r="O915" s="249"/>
      <c r="P915" s="249"/>
      <c r="Q915" s="249"/>
      <c r="R915" s="249"/>
      <c r="S915" s="249"/>
      <c r="T915" s="250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51" t="s">
        <v>153</v>
      </c>
      <c r="AU915" s="251" t="s">
        <v>151</v>
      </c>
      <c r="AV915" s="14" t="s">
        <v>151</v>
      </c>
      <c r="AW915" s="14" t="s">
        <v>31</v>
      </c>
      <c r="AX915" s="14" t="s">
        <v>83</v>
      </c>
      <c r="AY915" s="251" t="s">
        <v>142</v>
      </c>
    </row>
    <row r="916" s="2" customFormat="1" ht="37.8" customHeight="1">
      <c r="A916" s="38"/>
      <c r="B916" s="39"/>
      <c r="C916" s="218" t="s">
        <v>1180</v>
      </c>
      <c r="D916" s="218" t="s">
        <v>145</v>
      </c>
      <c r="E916" s="219" t="s">
        <v>1956</v>
      </c>
      <c r="F916" s="220" t="s">
        <v>1957</v>
      </c>
      <c r="G916" s="221" t="s">
        <v>189</v>
      </c>
      <c r="H916" s="222">
        <v>23.5</v>
      </c>
      <c r="I916" s="223"/>
      <c r="J916" s="222">
        <f>ROUND(I916*H916,2)</f>
        <v>0</v>
      </c>
      <c r="K916" s="220" t="s">
        <v>149</v>
      </c>
      <c r="L916" s="44"/>
      <c r="M916" s="224" t="s">
        <v>1</v>
      </c>
      <c r="N916" s="225" t="s">
        <v>41</v>
      </c>
      <c r="O916" s="91"/>
      <c r="P916" s="226">
        <f>O916*H916</f>
        <v>0</v>
      </c>
      <c r="Q916" s="226">
        <v>0.0010200000000000001</v>
      </c>
      <c r="R916" s="226">
        <f>Q916*H916</f>
        <v>0.023970000000000002</v>
      </c>
      <c r="S916" s="226">
        <v>0</v>
      </c>
      <c r="T916" s="227">
        <f>S916*H916</f>
        <v>0</v>
      </c>
      <c r="U916" s="38"/>
      <c r="V916" s="38"/>
      <c r="W916" s="38"/>
      <c r="X916" s="38"/>
      <c r="Y916" s="38"/>
      <c r="Z916" s="38"/>
      <c r="AA916" s="38"/>
      <c r="AB916" s="38"/>
      <c r="AC916" s="38"/>
      <c r="AD916" s="38"/>
      <c r="AE916" s="38"/>
      <c r="AR916" s="228" t="s">
        <v>210</v>
      </c>
      <c r="AT916" s="228" t="s">
        <v>145</v>
      </c>
      <c r="AU916" s="228" t="s">
        <v>151</v>
      </c>
      <c r="AY916" s="17" t="s">
        <v>142</v>
      </c>
      <c r="BE916" s="229">
        <f>IF(N916="základní",J916,0)</f>
        <v>0</v>
      </c>
      <c r="BF916" s="229">
        <f>IF(N916="snížená",J916,0)</f>
        <v>0</v>
      </c>
      <c r="BG916" s="229">
        <f>IF(N916="zákl. přenesená",J916,0)</f>
        <v>0</v>
      </c>
      <c r="BH916" s="229">
        <f>IF(N916="sníž. přenesená",J916,0)</f>
        <v>0</v>
      </c>
      <c r="BI916" s="229">
        <f>IF(N916="nulová",J916,0)</f>
        <v>0</v>
      </c>
      <c r="BJ916" s="17" t="s">
        <v>151</v>
      </c>
      <c r="BK916" s="229">
        <f>ROUND(I916*H916,2)</f>
        <v>0</v>
      </c>
      <c r="BL916" s="17" t="s">
        <v>210</v>
      </c>
      <c r="BM916" s="228" t="s">
        <v>1958</v>
      </c>
    </row>
    <row r="917" s="13" customFormat="1">
      <c r="A917" s="13"/>
      <c r="B917" s="230"/>
      <c r="C917" s="231"/>
      <c r="D917" s="232" t="s">
        <v>153</v>
      </c>
      <c r="E917" s="233" t="s">
        <v>1</v>
      </c>
      <c r="F917" s="234" t="s">
        <v>1949</v>
      </c>
      <c r="G917" s="231"/>
      <c r="H917" s="233" t="s">
        <v>1</v>
      </c>
      <c r="I917" s="235"/>
      <c r="J917" s="231"/>
      <c r="K917" s="231"/>
      <c r="L917" s="236"/>
      <c r="M917" s="237"/>
      <c r="N917" s="238"/>
      <c r="O917" s="238"/>
      <c r="P917" s="238"/>
      <c r="Q917" s="238"/>
      <c r="R917" s="238"/>
      <c r="S917" s="238"/>
      <c r="T917" s="239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40" t="s">
        <v>153</v>
      </c>
      <c r="AU917" s="240" t="s">
        <v>151</v>
      </c>
      <c r="AV917" s="13" t="s">
        <v>83</v>
      </c>
      <c r="AW917" s="13" t="s">
        <v>31</v>
      </c>
      <c r="AX917" s="13" t="s">
        <v>75</v>
      </c>
      <c r="AY917" s="240" t="s">
        <v>142</v>
      </c>
    </row>
    <row r="918" s="14" customFormat="1">
      <c r="A918" s="14"/>
      <c r="B918" s="241"/>
      <c r="C918" s="242"/>
      <c r="D918" s="232" t="s">
        <v>153</v>
      </c>
      <c r="E918" s="243" t="s">
        <v>1</v>
      </c>
      <c r="F918" s="244" t="s">
        <v>1950</v>
      </c>
      <c r="G918" s="242"/>
      <c r="H918" s="245">
        <v>23.5</v>
      </c>
      <c r="I918" s="246"/>
      <c r="J918" s="242"/>
      <c r="K918" s="242"/>
      <c r="L918" s="247"/>
      <c r="M918" s="248"/>
      <c r="N918" s="249"/>
      <c r="O918" s="249"/>
      <c r="P918" s="249"/>
      <c r="Q918" s="249"/>
      <c r="R918" s="249"/>
      <c r="S918" s="249"/>
      <c r="T918" s="250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51" t="s">
        <v>153</v>
      </c>
      <c r="AU918" s="251" t="s">
        <v>151</v>
      </c>
      <c r="AV918" s="14" t="s">
        <v>151</v>
      </c>
      <c r="AW918" s="14" t="s">
        <v>31</v>
      </c>
      <c r="AX918" s="14" t="s">
        <v>83</v>
      </c>
      <c r="AY918" s="251" t="s">
        <v>142</v>
      </c>
    </row>
    <row r="919" s="2" customFormat="1" ht="24.15" customHeight="1">
      <c r="A919" s="38"/>
      <c r="B919" s="39"/>
      <c r="C919" s="218" t="s">
        <v>1184</v>
      </c>
      <c r="D919" s="218" t="s">
        <v>145</v>
      </c>
      <c r="E919" s="219" t="s">
        <v>1132</v>
      </c>
      <c r="F919" s="220" t="s">
        <v>1133</v>
      </c>
      <c r="G919" s="221" t="s">
        <v>148</v>
      </c>
      <c r="H919" s="222">
        <v>3</v>
      </c>
      <c r="I919" s="223"/>
      <c r="J919" s="222">
        <f>ROUND(I919*H919,2)</f>
        <v>0</v>
      </c>
      <c r="K919" s="220" t="s">
        <v>1</v>
      </c>
      <c r="L919" s="44"/>
      <c r="M919" s="224" t="s">
        <v>1</v>
      </c>
      <c r="N919" s="225" t="s">
        <v>41</v>
      </c>
      <c r="O919" s="91"/>
      <c r="P919" s="226">
        <f>O919*H919</f>
        <v>0</v>
      </c>
      <c r="Q919" s="226">
        <v>0.0058799999999999998</v>
      </c>
      <c r="R919" s="226">
        <f>Q919*H919</f>
        <v>0.017639999999999999</v>
      </c>
      <c r="S919" s="226">
        <v>0</v>
      </c>
      <c r="T919" s="227">
        <f>S919*H919</f>
        <v>0</v>
      </c>
      <c r="U919" s="38"/>
      <c r="V919" s="38"/>
      <c r="W919" s="38"/>
      <c r="X919" s="38"/>
      <c r="Y919" s="38"/>
      <c r="Z919" s="38"/>
      <c r="AA919" s="38"/>
      <c r="AB919" s="38"/>
      <c r="AC919" s="38"/>
      <c r="AD919" s="38"/>
      <c r="AE919" s="38"/>
      <c r="AR919" s="228" t="s">
        <v>210</v>
      </c>
      <c r="AT919" s="228" t="s">
        <v>145</v>
      </c>
      <c r="AU919" s="228" t="s">
        <v>151</v>
      </c>
      <c r="AY919" s="17" t="s">
        <v>142</v>
      </c>
      <c r="BE919" s="229">
        <f>IF(N919="základní",J919,0)</f>
        <v>0</v>
      </c>
      <c r="BF919" s="229">
        <f>IF(N919="snížená",J919,0)</f>
        <v>0</v>
      </c>
      <c r="BG919" s="229">
        <f>IF(N919="zákl. přenesená",J919,0)</f>
        <v>0</v>
      </c>
      <c r="BH919" s="229">
        <f>IF(N919="sníž. přenesená",J919,0)</f>
        <v>0</v>
      </c>
      <c r="BI919" s="229">
        <f>IF(N919="nulová",J919,0)</f>
        <v>0</v>
      </c>
      <c r="BJ919" s="17" t="s">
        <v>151</v>
      </c>
      <c r="BK919" s="229">
        <f>ROUND(I919*H919,2)</f>
        <v>0</v>
      </c>
      <c r="BL919" s="17" t="s">
        <v>210</v>
      </c>
      <c r="BM919" s="228" t="s">
        <v>1959</v>
      </c>
    </row>
    <row r="920" s="13" customFormat="1">
      <c r="A920" s="13"/>
      <c r="B920" s="230"/>
      <c r="C920" s="231"/>
      <c r="D920" s="232" t="s">
        <v>153</v>
      </c>
      <c r="E920" s="233" t="s">
        <v>1</v>
      </c>
      <c r="F920" s="234" t="s">
        <v>1949</v>
      </c>
      <c r="G920" s="231"/>
      <c r="H920" s="233" t="s">
        <v>1</v>
      </c>
      <c r="I920" s="235"/>
      <c r="J920" s="231"/>
      <c r="K920" s="231"/>
      <c r="L920" s="236"/>
      <c r="M920" s="237"/>
      <c r="N920" s="238"/>
      <c r="O920" s="238"/>
      <c r="P920" s="238"/>
      <c r="Q920" s="238"/>
      <c r="R920" s="238"/>
      <c r="S920" s="238"/>
      <c r="T920" s="239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40" t="s">
        <v>153</v>
      </c>
      <c r="AU920" s="240" t="s">
        <v>151</v>
      </c>
      <c r="AV920" s="13" t="s">
        <v>83</v>
      </c>
      <c r="AW920" s="13" t="s">
        <v>31</v>
      </c>
      <c r="AX920" s="13" t="s">
        <v>75</v>
      </c>
      <c r="AY920" s="240" t="s">
        <v>142</v>
      </c>
    </row>
    <row r="921" s="13" customFormat="1">
      <c r="A921" s="13"/>
      <c r="B921" s="230"/>
      <c r="C921" s="231"/>
      <c r="D921" s="232" t="s">
        <v>153</v>
      </c>
      <c r="E921" s="233" t="s">
        <v>1</v>
      </c>
      <c r="F921" s="234" t="s">
        <v>1960</v>
      </c>
      <c r="G921" s="231"/>
      <c r="H921" s="233" t="s">
        <v>1</v>
      </c>
      <c r="I921" s="235"/>
      <c r="J921" s="231"/>
      <c r="K921" s="231"/>
      <c r="L921" s="236"/>
      <c r="M921" s="237"/>
      <c r="N921" s="238"/>
      <c r="O921" s="238"/>
      <c r="P921" s="238"/>
      <c r="Q921" s="238"/>
      <c r="R921" s="238"/>
      <c r="S921" s="238"/>
      <c r="T921" s="239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40" t="s">
        <v>153</v>
      </c>
      <c r="AU921" s="240" t="s">
        <v>151</v>
      </c>
      <c r="AV921" s="13" t="s">
        <v>83</v>
      </c>
      <c r="AW921" s="13" t="s">
        <v>31</v>
      </c>
      <c r="AX921" s="13" t="s">
        <v>75</v>
      </c>
      <c r="AY921" s="240" t="s">
        <v>142</v>
      </c>
    </row>
    <row r="922" s="14" customFormat="1">
      <c r="A922" s="14"/>
      <c r="B922" s="241"/>
      <c r="C922" s="242"/>
      <c r="D922" s="232" t="s">
        <v>153</v>
      </c>
      <c r="E922" s="243" t="s">
        <v>1</v>
      </c>
      <c r="F922" s="244" t="s">
        <v>1961</v>
      </c>
      <c r="G922" s="242"/>
      <c r="H922" s="245">
        <v>3</v>
      </c>
      <c r="I922" s="246"/>
      <c r="J922" s="242"/>
      <c r="K922" s="242"/>
      <c r="L922" s="247"/>
      <c r="M922" s="248"/>
      <c r="N922" s="249"/>
      <c r="O922" s="249"/>
      <c r="P922" s="249"/>
      <c r="Q922" s="249"/>
      <c r="R922" s="249"/>
      <c r="S922" s="249"/>
      <c r="T922" s="250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51" t="s">
        <v>153</v>
      </c>
      <c r="AU922" s="251" t="s">
        <v>151</v>
      </c>
      <c r="AV922" s="14" t="s">
        <v>151</v>
      </c>
      <c r="AW922" s="14" t="s">
        <v>31</v>
      </c>
      <c r="AX922" s="14" t="s">
        <v>83</v>
      </c>
      <c r="AY922" s="251" t="s">
        <v>142</v>
      </c>
    </row>
    <row r="923" s="2" customFormat="1" ht="24.15" customHeight="1">
      <c r="A923" s="38"/>
      <c r="B923" s="39"/>
      <c r="C923" s="267" t="s">
        <v>1188</v>
      </c>
      <c r="D923" s="267" t="s">
        <v>225</v>
      </c>
      <c r="E923" s="268" t="s">
        <v>1137</v>
      </c>
      <c r="F923" s="269" t="s">
        <v>1138</v>
      </c>
      <c r="G923" s="270" t="s">
        <v>148</v>
      </c>
      <c r="H923" s="271">
        <v>9</v>
      </c>
      <c r="I923" s="272"/>
      <c r="J923" s="271">
        <f>ROUND(I923*H923,2)</f>
        <v>0</v>
      </c>
      <c r="K923" s="269" t="s">
        <v>1</v>
      </c>
      <c r="L923" s="273"/>
      <c r="M923" s="274" t="s">
        <v>1</v>
      </c>
      <c r="N923" s="275" t="s">
        <v>41</v>
      </c>
      <c r="O923" s="91"/>
      <c r="P923" s="226">
        <f>O923*H923</f>
        <v>0</v>
      </c>
      <c r="Q923" s="226">
        <v>0.016</v>
      </c>
      <c r="R923" s="226">
        <f>Q923*H923</f>
        <v>0.14400000000000002</v>
      </c>
      <c r="S923" s="226">
        <v>0</v>
      </c>
      <c r="T923" s="227">
        <f>S923*H923</f>
        <v>0</v>
      </c>
      <c r="U923" s="38"/>
      <c r="V923" s="38"/>
      <c r="W923" s="38"/>
      <c r="X923" s="38"/>
      <c r="Y923" s="38"/>
      <c r="Z923" s="38"/>
      <c r="AA923" s="38"/>
      <c r="AB923" s="38"/>
      <c r="AC923" s="38"/>
      <c r="AD923" s="38"/>
      <c r="AE923" s="38"/>
      <c r="AR923" s="228" t="s">
        <v>306</v>
      </c>
      <c r="AT923" s="228" t="s">
        <v>225</v>
      </c>
      <c r="AU923" s="228" t="s">
        <v>151</v>
      </c>
      <c r="AY923" s="17" t="s">
        <v>142</v>
      </c>
      <c r="BE923" s="229">
        <f>IF(N923="základní",J923,0)</f>
        <v>0</v>
      </c>
      <c r="BF923" s="229">
        <f>IF(N923="snížená",J923,0)</f>
        <v>0</v>
      </c>
      <c r="BG923" s="229">
        <f>IF(N923="zákl. přenesená",J923,0)</f>
        <v>0</v>
      </c>
      <c r="BH923" s="229">
        <f>IF(N923="sníž. přenesená",J923,0)</f>
        <v>0</v>
      </c>
      <c r="BI923" s="229">
        <f>IF(N923="nulová",J923,0)</f>
        <v>0</v>
      </c>
      <c r="BJ923" s="17" t="s">
        <v>151</v>
      </c>
      <c r="BK923" s="229">
        <f>ROUND(I923*H923,2)</f>
        <v>0</v>
      </c>
      <c r="BL923" s="17" t="s">
        <v>210</v>
      </c>
      <c r="BM923" s="228" t="s">
        <v>1962</v>
      </c>
    </row>
    <row r="924" s="14" customFormat="1">
      <c r="A924" s="14"/>
      <c r="B924" s="241"/>
      <c r="C924" s="242"/>
      <c r="D924" s="232" t="s">
        <v>153</v>
      </c>
      <c r="E924" s="243" t="s">
        <v>1</v>
      </c>
      <c r="F924" s="244" t="s">
        <v>1963</v>
      </c>
      <c r="G924" s="242"/>
      <c r="H924" s="245">
        <v>9</v>
      </c>
      <c r="I924" s="246"/>
      <c r="J924" s="242"/>
      <c r="K924" s="242"/>
      <c r="L924" s="247"/>
      <c r="M924" s="248"/>
      <c r="N924" s="249"/>
      <c r="O924" s="249"/>
      <c r="P924" s="249"/>
      <c r="Q924" s="249"/>
      <c r="R924" s="249"/>
      <c r="S924" s="249"/>
      <c r="T924" s="250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51" t="s">
        <v>153</v>
      </c>
      <c r="AU924" s="251" t="s">
        <v>151</v>
      </c>
      <c r="AV924" s="14" t="s">
        <v>151</v>
      </c>
      <c r="AW924" s="14" t="s">
        <v>31</v>
      </c>
      <c r="AX924" s="14" t="s">
        <v>83</v>
      </c>
      <c r="AY924" s="251" t="s">
        <v>142</v>
      </c>
    </row>
    <row r="925" s="2" customFormat="1" ht="24.15" customHeight="1">
      <c r="A925" s="38"/>
      <c r="B925" s="39"/>
      <c r="C925" s="218" t="s">
        <v>1192</v>
      </c>
      <c r="D925" s="218" t="s">
        <v>145</v>
      </c>
      <c r="E925" s="219" t="s">
        <v>1142</v>
      </c>
      <c r="F925" s="220" t="s">
        <v>1143</v>
      </c>
      <c r="G925" s="221" t="s">
        <v>281</v>
      </c>
      <c r="H925" s="222">
        <v>0.46999999999999997</v>
      </c>
      <c r="I925" s="223"/>
      <c r="J925" s="222">
        <f>ROUND(I925*H925,2)</f>
        <v>0</v>
      </c>
      <c r="K925" s="220" t="s">
        <v>149</v>
      </c>
      <c r="L925" s="44"/>
      <c r="M925" s="224" t="s">
        <v>1</v>
      </c>
      <c r="N925" s="225" t="s">
        <v>41</v>
      </c>
      <c r="O925" s="91"/>
      <c r="P925" s="226">
        <f>O925*H925</f>
        <v>0</v>
      </c>
      <c r="Q925" s="226">
        <v>0</v>
      </c>
      <c r="R925" s="226">
        <f>Q925*H925</f>
        <v>0</v>
      </c>
      <c r="S925" s="226">
        <v>0</v>
      </c>
      <c r="T925" s="227">
        <f>S925*H925</f>
        <v>0</v>
      </c>
      <c r="U925" s="38"/>
      <c r="V925" s="38"/>
      <c r="W925" s="38"/>
      <c r="X925" s="38"/>
      <c r="Y925" s="38"/>
      <c r="Z925" s="38"/>
      <c r="AA925" s="38"/>
      <c r="AB925" s="38"/>
      <c r="AC925" s="38"/>
      <c r="AD925" s="38"/>
      <c r="AE925" s="38"/>
      <c r="AR925" s="228" t="s">
        <v>210</v>
      </c>
      <c r="AT925" s="228" t="s">
        <v>145</v>
      </c>
      <c r="AU925" s="228" t="s">
        <v>151</v>
      </c>
      <c r="AY925" s="17" t="s">
        <v>142</v>
      </c>
      <c r="BE925" s="229">
        <f>IF(N925="základní",J925,0)</f>
        <v>0</v>
      </c>
      <c r="BF925" s="229">
        <f>IF(N925="snížená",J925,0)</f>
        <v>0</v>
      </c>
      <c r="BG925" s="229">
        <f>IF(N925="zákl. přenesená",J925,0)</f>
        <v>0</v>
      </c>
      <c r="BH925" s="229">
        <f>IF(N925="sníž. přenesená",J925,0)</f>
        <v>0</v>
      </c>
      <c r="BI925" s="229">
        <f>IF(N925="nulová",J925,0)</f>
        <v>0</v>
      </c>
      <c r="BJ925" s="17" t="s">
        <v>151</v>
      </c>
      <c r="BK925" s="229">
        <f>ROUND(I925*H925,2)</f>
        <v>0</v>
      </c>
      <c r="BL925" s="17" t="s">
        <v>210</v>
      </c>
      <c r="BM925" s="228" t="s">
        <v>1964</v>
      </c>
    </row>
    <row r="926" s="12" customFormat="1" ht="22.8" customHeight="1">
      <c r="A926" s="12"/>
      <c r="B926" s="202"/>
      <c r="C926" s="203"/>
      <c r="D926" s="204" t="s">
        <v>74</v>
      </c>
      <c r="E926" s="216" t="s">
        <v>1965</v>
      </c>
      <c r="F926" s="216" t="s">
        <v>1966</v>
      </c>
      <c r="G926" s="203"/>
      <c r="H926" s="203"/>
      <c r="I926" s="206"/>
      <c r="J926" s="217">
        <f>BK926</f>
        <v>0</v>
      </c>
      <c r="K926" s="203"/>
      <c r="L926" s="208"/>
      <c r="M926" s="209"/>
      <c r="N926" s="210"/>
      <c r="O926" s="210"/>
      <c r="P926" s="211">
        <f>SUM(P927:P934)</f>
        <v>0</v>
      </c>
      <c r="Q926" s="210"/>
      <c r="R926" s="211">
        <f>SUM(R927:R934)</f>
        <v>0.03243</v>
      </c>
      <c r="S926" s="210"/>
      <c r="T926" s="212">
        <f>SUM(T927:T934)</f>
        <v>0</v>
      </c>
      <c r="U926" s="12"/>
      <c r="V926" s="12"/>
      <c r="W926" s="12"/>
      <c r="X926" s="12"/>
      <c r="Y926" s="12"/>
      <c r="Z926" s="12"/>
      <c r="AA926" s="12"/>
      <c r="AB926" s="12"/>
      <c r="AC926" s="12"/>
      <c r="AD926" s="12"/>
      <c r="AE926" s="12"/>
      <c r="AR926" s="213" t="s">
        <v>151</v>
      </c>
      <c r="AT926" s="214" t="s">
        <v>74</v>
      </c>
      <c r="AU926" s="214" t="s">
        <v>83</v>
      </c>
      <c r="AY926" s="213" t="s">
        <v>142</v>
      </c>
      <c r="BK926" s="215">
        <f>SUM(BK927:BK934)</f>
        <v>0</v>
      </c>
    </row>
    <row r="927" s="2" customFormat="1" ht="24.15" customHeight="1">
      <c r="A927" s="38"/>
      <c r="B927" s="39"/>
      <c r="C927" s="218" t="s">
        <v>1196</v>
      </c>
      <c r="D927" s="218" t="s">
        <v>145</v>
      </c>
      <c r="E927" s="219" t="s">
        <v>1967</v>
      </c>
      <c r="F927" s="220" t="s">
        <v>1968</v>
      </c>
      <c r="G927" s="221" t="s">
        <v>148</v>
      </c>
      <c r="H927" s="222">
        <v>69</v>
      </c>
      <c r="I927" s="223"/>
      <c r="J927" s="222">
        <f>ROUND(I927*H927,2)</f>
        <v>0</v>
      </c>
      <c r="K927" s="220" t="s">
        <v>149</v>
      </c>
      <c r="L927" s="44"/>
      <c r="M927" s="224" t="s">
        <v>1</v>
      </c>
      <c r="N927" s="225" t="s">
        <v>41</v>
      </c>
      <c r="O927" s="91"/>
      <c r="P927" s="226">
        <f>O927*H927</f>
        <v>0</v>
      </c>
      <c r="Q927" s="226">
        <v>0.00036000000000000002</v>
      </c>
      <c r="R927" s="226">
        <f>Q927*H927</f>
        <v>0.024840000000000001</v>
      </c>
      <c r="S927" s="226">
        <v>0</v>
      </c>
      <c r="T927" s="227">
        <f>S927*H927</f>
        <v>0</v>
      </c>
      <c r="U927" s="38"/>
      <c r="V927" s="38"/>
      <c r="W927" s="38"/>
      <c r="X927" s="38"/>
      <c r="Y927" s="38"/>
      <c r="Z927" s="38"/>
      <c r="AA927" s="38"/>
      <c r="AB927" s="38"/>
      <c r="AC927" s="38"/>
      <c r="AD927" s="38"/>
      <c r="AE927" s="38"/>
      <c r="AR927" s="228" t="s">
        <v>210</v>
      </c>
      <c r="AT927" s="228" t="s">
        <v>145</v>
      </c>
      <c r="AU927" s="228" t="s">
        <v>151</v>
      </c>
      <c r="AY927" s="17" t="s">
        <v>142</v>
      </c>
      <c r="BE927" s="229">
        <f>IF(N927="základní",J927,0)</f>
        <v>0</v>
      </c>
      <c r="BF927" s="229">
        <f>IF(N927="snížená",J927,0)</f>
        <v>0</v>
      </c>
      <c r="BG927" s="229">
        <f>IF(N927="zákl. přenesená",J927,0)</f>
        <v>0</v>
      </c>
      <c r="BH927" s="229">
        <f>IF(N927="sníž. přenesená",J927,0)</f>
        <v>0</v>
      </c>
      <c r="BI927" s="229">
        <f>IF(N927="nulová",J927,0)</f>
        <v>0</v>
      </c>
      <c r="BJ927" s="17" t="s">
        <v>151</v>
      </c>
      <c r="BK927" s="229">
        <f>ROUND(I927*H927,2)</f>
        <v>0</v>
      </c>
      <c r="BL927" s="17" t="s">
        <v>210</v>
      </c>
      <c r="BM927" s="228" t="s">
        <v>1969</v>
      </c>
    </row>
    <row r="928" s="13" customFormat="1">
      <c r="A928" s="13"/>
      <c r="B928" s="230"/>
      <c r="C928" s="231"/>
      <c r="D928" s="232" t="s">
        <v>153</v>
      </c>
      <c r="E928" s="233" t="s">
        <v>1</v>
      </c>
      <c r="F928" s="234" t="s">
        <v>1373</v>
      </c>
      <c r="G928" s="231"/>
      <c r="H928" s="233" t="s">
        <v>1</v>
      </c>
      <c r="I928" s="235"/>
      <c r="J928" s="231"/>
      <c r="K928" s="231"/>
      <c r="L928" s="236"/>
      <c r="M928" s="237"/>
      <c r="N928" s="238"/>
      <c r="O928" s="238"/>
      <c r="P928" s="238"/>
      <c r="Q928" s="238"/>
      <c r="R928" s="238"/>
      <c r="S928" s="238"/>
      <c r="T928" s="239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40" t="s">
        <v>153</v>
      </c>
      <c r="AU928" s="240" t="s">
        <v>151</v>
      </c>
      <c r="AV928" s="13" t="s">
        <v>83</v>
      </c>
      <c r="AW928" s="13" t="s">
        <v>31</v>
      </c>
      <c r="AX928" s="13" t="s">
        <v>75</v>
      </c>
      <c r="AY928" s="240" t="s">
        <v>142</v>
      </c>
    </row>
    <row r="929" s="13" customFormat="1">
      <c r="A929" s="13"/>
      <c r="B929" s="230"/>
      <c r="C929" s="231"/>
      <c r="D929" s="232" t="s">
        <v>153</v>
      </c>
      <c r="E929" s="233" t="s">
        <v>1</v>
      </c>
      <c r="F929" s="234" t="s">
        <v>1446</v>
      </c>
      <c r="G929" s="231"/>
      <c r="H929" s="233" t="s">
        <v>1</v>
      </c>
      <c r="I929" s="235"/>
      <c r="J929" s="231"/>
      <c r="K929" s="231"/>
      <c r="L929" s="236"/>
      <c r="M929" s="237"/>
      <c r="N929" s="238"/>
      <c r="O929" s="238"/>
      <c r="P929" s="238"/>
      <c r="Q929" s="238"/>
      <c r="R929" s="238"/>
      <c r="S929" s="238"/>
      <c r="T929" s="239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40" t="s">
        <v>153</v>
      </c>
      <c r="AU929" s="240" t="s">
        <v>151</v>
      </c>
      <c r="AV929" s="13" t="s">
        <v>83</v>
      </c>
      <c r="AW929" s="13" t="s">
        <v>31</v>
      </c>
      <c r="AX929" s="13" t="s">
        <v>75</v>
      </c>
      <c r="AY929" s="240" t="s">
        <v>142</v>
      </c>
    </row>
    <row r="930" s="14" customFormat="1">
      <c r="A930" s="14"/>
      <c r="B930" s="241"/>
      <c r="C930" s="242"/>
      <c r="D930" s="232" t="s">
        <v>153</v>
      </c>
      <c r="E930" s="243" t="s">
        <v>1</v>
      </c>
      <c r="F930" s="244" t="s">
        <v>1447</v>
      </c>
      <c r="G930" s="242"/>
      <c r="H930" s="245">
        <v>69</v>
      </c>
      <c r="I930" s="246"/>
      <c r="J930" s="242"/>
      <c r="K930" s="242"/>
      <c r="L930" s="247"/>
      <c r="M930" s="248"/>
      <c r="N930" s="249"/>
      <c r="O930" s="249"/>
      <c r="P930" s="249"/>
      <c r="Q930" s="249"/>
      <c r="R930" s="249"/>
      <c r="S930" s="249"/>
      <c r="T930" s="250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51" t="s">
        <v>153</v>
      </c>
      <c r="AU930" s="251" t="s">
        <v>151</v>
      </c>
      <c r="AV930" s="14" t="s">
        <v>151</v>
      </c>
      <c r="AW930" s="14" t="s">
        <v>31</v>
      </c>
      <c r="AX930" s="14" t="s">
        <v>83</v>
      </c>
      <c r="AY930" s="251" t="s">
        <v>142</v>
      </c>
    </row>
    <row r="931" s="2" customFormat="1" ht="24.15" customHeight="1">
      <c r="A931" s="38"/>
      <c r="B931" s="39"/>
      <c r="C931" s="218" t="s">
        <v>1201</v>
      </c>
      <c r="D931" s="218" t="s">
        <v>145</v>
      </c>
      <c r="E931" s="219" t="s">
        <v>1970</v>
      </c>
      <c r="F931" s="220" t="s">
        <v>1971</v>
      </c>
      <c r="G931" s="221" t="s">
        <v>148</v>
      </c>
      <c r="H931" s="222">
        <v>69</v>
      </c>
      <c r="I931" s="223"/>
      <c r="J931" s="222">
        <f>ROUND(I931*H931,2)</f>
        <v>0</v>
      </c>
      <c r="K931" s="220" t="s">
        <v>149</v>
      </c>
      <c r="L931" s="44"/>
      <c r="M931" s="224" t="s">
        <v>1</v>
      </c>
      <c r="N931" s="225" t="s">
        <v>41</v>
      </c>
      <c r="O931" s="91"/>
      <c r="P931" s="226">
        <f>O931*H931</f>
        <v>0</v>
      </c>
      <c r="Q931" s="226">
        <v>0.00011</v>
      </c>
      <c r="R931" s="226">
        <f>Q931*H931</f>
        <v>0.0075900000000000004</v>
      </c>
      <c r="S931" s="226">
        <v>0</v>
      </c>
      <c r="T931" s="227">
        <f>S931*H931</f>
        <v>0</v>
      </c>
      <c r="U931" s="38"/>
      <c r="V931" s="38"/>
      <c r="W931" s="38"/>
      <c r="X931" s="38"/>
      <c r="Y931" s="38"/>
      <c r="Z931" s="38"/>
      <c r="AA931" s="38"/>
      <c r="AB931" s="38"/>
      <c r="AC931" s="38"/>
      <c r="AD931" s="38"/>
      <c r="AE931" s="38"/>
      <c r="AR931" s="228" t="s">
        <v>210</v>
      </c>
      <c r="AT931" s="228" t="s">
        <v>145</v>
      </c>
      <c r="AU931" s="228" t="s">
        <v>151</v>
      </c>
      <c r="AY931" s="17" t="s">
        <v>142</v>
      </c>
      <c r="BE931" s="229">
        <f>IF(N931="základní",J931,0)</f>
        <v>0</v>
      </c>
      <c r="BF931" s="229">
        <f>IF(N931="snížená",J931,0)</f>
        <v>0</v>
      </c>
      <c r="BG931" s="229">
        <f>IF(N931="zákl. přenesená",J931,0)</f>
        <v>0</v>
      </c>
      <c r="BH931" s="229">
        <f>IF(N931="sníž. přenesená",J931,0)</f>
        <v>0</v>
      </c>
      <c r="BI931" s="229">
        <f>IF(N931="nulová",J931,0)</f>
        <v>0</v>
      </c>
      <c r="BJ931" s="17" t="s">
        <v>151</v>
      </c>
      <c r="BK931" s="229">
        <f>ROUND(I931*H931,2)</f>
        <v>0</v>
      </c>
      <c r="BL931" s="17" t="s">
        <v>210</v>
      </c>
      <c r="BM931" s="228" t="s">
        <v>1972</v>
      </c>
    </row>
    <row r="932" s="2" customFormat="1" ht="24.15" customHeight="1">
      <c r="A932" s="38"/>
      <c r="B932" s="39"/>
      <c r="C932" s="218" t="s">
        <v>1206</v>
      </c>
      <c r="D932" s="218" t="s">
        <v>145</v>
      </c>
      <c r="E932" s="219" t="s">
        <v>1973</v>
      </c>
      <c r="F932" s="220" t="s">
        <v>1974</v>
      </c>
      <c r="G932" s="221" t="s">
        <v>494</v>
      </c>
      <c r="H932" s="222">
        <v>1</v>
      </c>
      <c r="I932" s="223"/>
      <c r="J932" s="222">
        <f>ROUND(I932*H932,2)</f>
        <v>0</v>
      </c>
      <c r="K932" s="220" t="s">
        <v>1</v>
      </c>
      <c r="L932" s="44"/>
      <c r="M932" s="224" t="s">
        <v>1</v>
      </c>
      <c r="N932" s="225" t="s">
        <v>41</v>
      </c>
      <c r="O932" s="91"/>
      <c r="P932" s="226">
        <f>O932*H932</f>
        <v>0</v>
      </c>
      <c r="Q932" s="226">
        <v>0</v>
      </c>
      <c r="R932" s="226">
        <f>Q932*H932</f>
        <v>0</v>
      </c>
      <c r="S932" s="226">
        <v>0</v>
      </c>
      <c r="T932" s="227">
        <f>S932*H932</f>
        <v>0</v>
      </c>
      <c r="U932" s="38"/>
      <c r="V932" s="38"/>
      <c r="W932" s="38"/>
      <c r="X932" s="38"/>
      <c r="Y932" s="38"/>
      <c r="Z932" s="38"/>
      <c r="AA932" s="38"/>
      <c r="AB932" s="38"/>
      <c r="AC932" s="38"/>
      <c r="AD932" s="38"/>
      <c r="AE932" s="38"/>
      <c r="AR932" s="228" t="s">
        <v>210</v>
      </c>
      <c r="AT932" s="228" t="s">
        <v>145</v>
      </c>
      <c r="AU932" s="228" t="s">
        <v>151</v>
      </c>
      <c r="AY932" s="17" t="s">
        <v>142</v>
      </c>
      <c r="BE932" s="229">
        <f>IF(N932="základní",J932,0)</f>
        <v>0</v>
      </c>
      <c r="BF932" s="229">
        <f>IF(N932="snížená",J932,0)</f>
        <v>0</v>
      </c>
      <c r="BG932" s="229">
        <f>IF(N932="zákl. přenesená",J932,0)</f>
        <v>0</v>
      </c>
      <c r="BH932" s="229">
        <f>IF(N932="sníž. přenesená",J932,0)</f>
        <v>0</v>
      </c>
      <c r="BI932" s="229">
        <f>IF(N932="nulová",J932,0)</f>
        <v>0</v>
      </c>
      <c r="BJ932" s="17" t="s">
        <v>151</v>
      </c>
      <c r="BK932" s="229">
        <f>ROUND(I932*H932,2)</f>
        <v>0</v>
      </c>
      <c r="BL932" s="17" t="s">
        <v>210</v>
      </c>
      <c r="BM932" s="228" t="s">
        <v>1975</v>
      </c>
    </row>
    <row r="933" s="13" customFormat="1">
      <c r="A933" s="13"/>
      <c r="B933" s="230"/>
      <c r="C933" s="231"/>
      <c r="D933" s="232" t="s">
        <v>153</v>
      </c>
      <c r="E933" s="233" t="s">
        <v>1</v>
      </c>
      <c r="F933" s="234" t="s">
        <v>1976</v>
      </c>
      <c r="G933" s="231"/>
      <c r="H933" s="233" t="s">
        <v>1</v>
      </c>
      <c r="I933" s="235"/>
      <c r="J933" s="231"/>
      <c r="K933" s="231"/>
      <c r="L933" s="236"/>
      <c r="M933" s="237"/>
      <c r="N933" s="238"/>
      <c r="O933" s="238"/>
      <c r="P933" s="238"/>
      <c r="Q933" s="238"/>
      <c r="R933" s="238"/>
      <c r="S933" s="238"/>
      <c r="T933" s="239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40" t="s">
        <v>153</v>
      </c>
      <c r="AU933" s="240" t="s">
        <v>151</v>
      </c>
      <c r="AV933" s="13" t="s">
        <v>83</v>
      </c>
      <c r="AW933" s="13" t="s">
        <v>31</v>
      </c>
      <c r="AX933" s="13" t="s">
        <v>75</v>
      </c>
      <c r="AY933" s="240" t="s">
        <v>142</v>
      </c>
    </row>
    <row r="934" s="14" customFormat="1">
      <c r="A934" s="14"/>
      <c r="B934" s="241"/>
      <c r="C934" s="242"/>
      <c r="D934" s="232" t="s">
        <v>153</v>
      </c>
      <c r="E934" s="243" t="s">
        <v>1</v>
      </c>
      <c r="F934" s="244" t="s">
        <v>83</v>
      </c>
      <c r="G934" s="242"/>
      <c r="H934" s="245">
        <v>1</v>
      </c>
      <c r="I934" s="246"/>
      <c r="J934" s="242"/>
      <c r="K934" s="242"/>
      <c r="L934" s="247"/>
      <c r="M934" s="248"/>
      <c r="N934" s="249"/>
      <c r="O934" s="249"/>
      <c r="P934" s="249"/>
      <c r="Q934" s="249"/>
      <c r="R934" s="249"/>
      <c r="S934" s="249"/>
      <c r="T934" s="250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51" t="s">
        <v>153</v>
      </c>
      <c r="AU934" s="251" t="s">
        <v>151</v>
      </c>
      <c r="AV934" s="14" t="s">
        <v>151</v>
      </c>
      <c r="AW934" s="14" t="s">
        <v>31</v>
      </c>
      <c r="AX934" s="14" t="s">
        <v>83</v>
      </c>
      <c r="AY934" s="251" t="s">
        <v>142</v>
      </c>
    </row>
    <row r="935" s="12" customFormat="1" ht="22.8" customHeight="1">
      <c r="A935" s="12"/>
      <c r="B935" s="202"/>
      <c r="C935" s="203"/>
      <c r="D935" s="204" t="s">
        <v>74</v>
      </c>
      <c r="E935" s="216" t="s">
        <v>1977</v>
      </c>
      <c r="F935" s="216" t="s">
        <v>1978</v>
      </c>
      <c r="G935" s="203"/>
      <c r="H935" s="203"/>
      <c r="I935" s="206"/>
      <c r="J935" s="217">
        <f>BK935</f>
        <v>0</v>
      </c>
      <c r="K935" s="203"/>
      <c r="L935" s="208"/>
      <c r="M935" s="209"/>
      <c r="N935" s="210"/>
      <c r="O935" s="210"/>
      <c r="P935" s="211">
        <f>SUM(P936:P949)</f>
        <v>0</v>
      </c>
      <c r="Q935" s="210"/>
      <c r="R935" s="211">
        <f>SUM(R936:R949)</f>
        <v>0.0074999999999999997</v>
      </c>
      <c r="S935" s="210"/>
      <c r="T935" s="212">
        <f>SUM(T936:T949)</f>
        <v>0</v>
      </c>
      <c r="U935" s="12"/>
      <c r="V935" s="12"/>
      <c r="W935" s="12"/>
      <c r="X935" s="12"/>
      <c r="Y935" s="12"/>
      <c r="Z935" s="12"/>
      <c r="AA935" s="12"/>
      <c r="AB935" s="12"/>
      <c r="AC935" s="12"/>
      <c r="AD935" s="12"/>
      <c r="AE935" s="12"/>
      <c r="AR935" s="213" t="s">
        <v>151</v>
      </c>
      <c r="AT935" s="214" t="s">
        <v>74</v>
      </c>
      <c r="AU935" s="214" t="s">
        <v>83</v>
      </c>
      <c r="AY935" s="213" t="s">
        <v>142</v>
      </c>
      <c r="BK935" s="215">
        <f>SUM(BK936:BK949)</f>
        <v>0</v>
      </c>
    </row>
    <row r="936" s="2" customFormat="1" ht="16.5" customHeight="1">
      <c r="A936" s="38"/>
      <c r="B936" s="39"/>
      <c r="C936" s="218" t="s">
        <v>1213</v>
      </c>
      <c r="D936" s="218" t="s">
        <v>145</v>
      </c>
      <c r="E936" s="219" t="s">
        <v>1979</v>
      </c>
      <c r="F936" s="220" t="s">
        <v>1980</v>
      </c>
      <c r="G936" s="221" t="s">
        <v>148</v>
      </c>
      <c r="H936" s="222">
        <v>13.93</v>
      </c>
      <c r="I936" s="223"/>
      <c r="J936" s="222">
        <f>ROUND(I936*H936,2)</f>
        <v>0</v>
      </c>
      <c r="K936" s="220" t="s">
        <v>149</v>
      </c>
      <c r="L936" s="44"/>
      <c r="M936" s="224" t="s">
        <v>1</v>
      </c>
      <c r="N936" s="225" t="s">
        <v>41</v>
      </c>
      <c r="O936" s="91"/>
      <c r="P936" s="226">
        <f>O936*H936</f>
        <v>0</v>
      </c>
      <c r="Q936" s="226">
        <v>0</v>
      </c>
      <c r="R936" s="226">
        <f>Q936*H936</f>
        <v>0</v>
      </c>
      <c r="S936" s="226">
        <v>0</v>
      </c>
      <c r="T936" s="227">
        <f>S936*H936</f>
        <v>0</v>
      </c>
      <c r="U936" s="38"/>
      <c r="V936" s="38"/>
      <c r="W936" s="38"/>
      <c r="X936" s="38"/>
      <c r="Y936" s="38"/>
      <c r="Z936" s="38"/>
      <c r="AA936" s="38"/>
      <c r="AB936" s="38"/>
      <c r="AC936" s="38"/>
      <c r="AD936" s="38"/>
      <c r="AE936" s="38"/>
      <c r="AR936" s="228" t="s">
        <v>210</v>
      </c>
      <c r="AT936" s="228" t="s">
        <v>145</v>
      </c>
      <c r="AU936" s="228" t="s">
        <v>151</v>
      </c>
      <c r="AY936" s="17" t="s">
        <v>142</v>
      </c>
      <c r="BE936" s="229">
        <f>IF(N936="základní",J936,0)</f>
        <v>0</v>
      </c>
      <c r="BF936" s="229">
        <f>IF(N936="snížená",J936,0)</f>
        <v>0</v>
      </c>
      <c r="BG936" s="229">
        <f>IF(N936="zákl. přenesená",J936,0)</f>
        <v>0</v>
      </c>
      <c r="BH936" s="229">
        <f>IF(N936="sníž. přenesená",J936,0)</f>
        <v>0</v>
      </c>
      <c r="BI936" s="229">
        <f>IF(N936="nulová",J936,0)</f>
        <v>0</v>
      </c>
      <c r="BJ936" s="17" t="s">
        <v>151</v>
      </c>
      <c r="BK936" s="229">
        <f>ROUND(I936*H936,2)</f>
        <v>0</v>
      </c>
      <c r="BL936" s="17" t="s">
        <v>210</v>
      </c>
      <c r="BM936" s="228" t="s">
        <v>1981</v>
      </c>
    </row>
    <row r="937" s="13" customFormat="1">
      <c r="A937" s="13"/>
      <c r="B937" s="230"/>
      <c r="C937" s="231"/>
      <c r="D937" s="232" t="s">
        <v>153</v>
      </c>
      <c r="E937" s="233" t="s">
        <v>1</v>
      </c>
      <c r="F937" s="234" t="s">
        <v>1982</v>
      </c>
      <c r="G937" s="231"/>
      <c r="H937" s="233" t="s">
        <v>1</v>
      </c>
      <c r="I937" s="235"/>
      <c r="J937" s="231"/>
      <c r="K937" s="231"/>
      <c r="L937" s="236"/>
      <c r="M937" s="237"/>
      <c r="N937" s="238"/>
      <c r="O937" s="238"/>
      <c r="P937" s="238"/>
      <c r="Q937" s="238"/>
      <c r="R937" s="238"/>
      <c r="S937" s="238"/>
      <c r="T937" s="239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40" t="s">
        <v>153</v>
      </c>
      <c r="AU937" s="240" t="s">
        <v>151</v>
      </c>
      <c r="AV937" s="13" t="s">
        <v>83</v>
      </c>
      <c r="AW937" s="13" t="s">
        <v>31</v>
      </c>
      <c r="AX937" s="13" t="s">
        <v>75</v>
      </c>
      <c r="AY937" s="240" t="s">
        <v>142</v>
      </c>
    </row>
    <row r="938" s="14" customFormat="1">
      <c r="A938" s="14"/>
      <c r="B938" s="241"/>
      <c r="C938" s="242"/>
      <c r="D938" s="232" t="s">
        <v>153</v>
      </c>
      <c r="E938" s="243" t="s">
        <v>1</v>
      </c>
      <c r="F938" s="244" t="s">
        <v>1983</v>
      </c>
      <c r="G938" s="242"/>
      <c r="H938" s="245">
        <v>7.0099999999999998</v>
      </c>
      <c r="I938" s="246"/>
      <c r="J938" s="242"/>
      <c r="K938" s="242"/>
      <c r="L938" s="247"/>
      <c r="M938" s="248"/>
      <c r="N938" s="249"/>
      <c r="O938" s="249"/>
      <c r="P938" s="249"/>
      <c r="Q938" s="249"/>
      <c r="R938" s="249"/>
      <c r="S938" s="249"/>
      <c r="T938" s="250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51" t="s">
        <v>153</v>
      </c>
      <c r="AU938" s="251" t="s">
        <v>151</v>
      </c>
      <c r="AV938" s="14" t="s">
        <v>151</v>
      </c>
      <c r="AW938" s="14" t="s">
        <v>31</v>
      </c>
      <c r="AX938" s="14" t="s">
        <v>75</v>
      </c>
      <c r="AY938" s="251" t="s">
        <v>142</v>
      </c>
    </row>
    <row r="939" s="14" customFormat="1">
      <c r="A939" s="14"/>
      <c r="B939" s="241"/>
      <c r="C939" s="242"/>
      <c r="D939" s="232" t="s">
        <v>153</v>
      </c>
      <c r="E939" s="243" t="s">
        <v>1</v>
      </c>
      <c r="F939" s="244" t="s">
        <v>1984</v>
      </c>
      <c r="G939" s="242"/>
      <c r="H939" s="245">
        <v>6.9199999999999999</v>
      </c>
      <c r="I939" s="246"/>
      <c r="J939" s="242"/>
      <c r="K939" s="242"/>
      <c r="L939" s="247"/>
      <c r="M939" s="248"/>
      <c r="N939" s="249"/>
      <c r="O939" s="249"/>
      <c r="P939" s="249"/>
      <c r="Q939" s="249"/>
      <c r="R939" s="249"/>
      <c r="S939" s="249"/>
      <c r="T939" s="250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251" t="s">
        <v>153</v>
      </c>
      <c r="AU939" s="251" t="s">
        <v>151</v>
      </c>
      <c r="AV939" s="14" t="s">
        <v>151</v>
      </c>
      <c r="AW939" s="14" t="s">
        <v>31</v>
      </c>
      <c r="AX939" s="14" t="s">
        <v>75</v>
      </c>
      <c r="AY939" s="251" t="s">
        <v>142</v>
      </c>
    </row>
    <row r="940" s="15" customFormat="1">
      <c r="A940" s="15"/>
      <c r="B940" s="252"/>
      <c r="C940" s="253"/>
      <c r="D940" s="232" t="s">
        <v>153</v>
      </c>
      <c r="E940" s="254" t="s">
        <v>1</v>
      </c>
      <c r="F940" s="255" t="s">
        <v>166</v>
      </c>
      <c r="G940" s="253"/>
      <c r="H940" s="256">
        <v>13.93</v>
      </c>
      <c r="I940" s="257"/>
      <c r="J940" s="253"/>
      <c r="K940" s="253"/>
      <c r="L940" s="258"/>
      <c r="M940" s="259"/>
      <c r="N940" s="260"/>
      <c r="O940" s="260"/>
      <c r="P940" s="260"/>
      <c r="Q940" s="260"/>
      <c r="R940" s="260"/>
      <c r="S940" s="260"/>
      <c r="T940" s="261"/>
      <c r="U940" s="15"/>
      <c r="V940" s="15"/>
      <c r="W940" s="15"/>
      <c r="X940" s="15"/>
      <c r="Y940" s="15"/>
      <c r="Z940" s="15"/>
      <c r="AA940" s="15"/>
      <c r="AB940" s="15"/>
      <c r="AC940" s="15"/>
      <c r="AD940" s="15"/>
      <c r="AE940" s="15"/>
      <c r="AT940" s="262" t="s">
        <v>153</v>
      </c>
      <c r="AU940" s="262" t="s">
        <v>151</v>
      </c>
      <c r="AV940" s="15" t="s">
        <v>150</v>
      </c>
      <c r="AW940" s="15" t="s">
        <v>31</v>
      </c>
      <c r="AX940" s="15" t="s">
        <v>83</v>
      </c>
      <c r="AY940" s="262" t="s">
        <v>142</v>
      </c>
    </row>
    <row r="941" s="2" customFormat="1" ht="16.5" customHeight="1">
      <c r="A941" s="38"/>
      <c r="B941" s="39"/>
      <c r="C941" s="267" t="s">
        <v>1218</v>
      </c>
      <c r="D941" s="267" t="s">
        <v>225</v>
      </c>
      <c r="E941" s="268" t="s">
        <v>1985</v>
      </c>
      <c r="F941" s="269" t="s">
        <v>1986</v>
      </c>
      <c r="G941" s="270" t="s">
        <v>148</v>
      </c>
      <c r="H941" s="271">
        <v>15</v>
      </c>
      <c r="I941" s="272"/>
      <c r="J941" s="271">
        <f>ROUND(I941*H941,2)</f>
        <v>0</v>
      </c>
      <c r="K941" s="269" t="s">
        <v>149</v>
      </c>
      <c r="L941" s="273"/>
      <c r="M941" s="274" t="s">
        <v>1</v>
      </c>
      <c r="N941" s="275" t="s">
        <v>41</v>
      </c>
      <c r="O941" s="91"/>
      <c r="P941" s="226">
        <f>O941*H941</f>
        <v>0</v>
      </c>
      <c r="Q941" s="226">
        <v>0.00010000000000000001</v>
      </c>
      <c r="R941" s="226">
        <f>Q941*H941</f>
        <v>0.0015</v>
      </c>
      <c r="S941" s="226">
        <v>0</v>
      </c>
      <c r="T941" s="227">
        <f>S941*H941</f>
        <v>0</v>
      </c>
      <c r="U941" s="38"/>
      <c r="V941" s="38"/>
      <c r="W941" s="38"/>
      <c r="X941" s="38"/>
      <c r="Y941" s="38"/>
      <c r="Z941" s="38"/>
      <c r="AA941" s="38"/>
      <c r="AB941" s="38"/>
      <c r="AC941" s="38"/>
      <c r="AD941" s="38"/>
      <c r="AE941" s="38"/>
      <c r="AR941" s="228" t="s">
        <v>306</v>
      </c>
      <c r="AT941" s="228" t="s">
        <v>225</v>
      </c>
      <c r="AU941" s="228" t="s">
        <v>151</v>
      </c>
      <c r="AY941" s="17" t="s">
        <v>142</v>
      </c>
      <c r="BE941" s="229">
        <f>IF(N941="základní",J941,0)</f>
        <v>0</v>
      </c>
      <c r="BF941" s="229">
        <f>IF(N941="snížená",J941,0)</f>
        <v>0</v>
      </c>
      <c r="BG941" s="229">
        <f>IF(N941="zákl. přenesená",J941,0)</f>
        <v>0</v>
      </c>
      <c r="BH941" s="229">
        <f>IF(N941="sníž. přenesená",J941,0)</f>
        <v>0</v>
      </c>
      <c r="BI941" s="229">
        <f>IF(N941="nulová",J941,0)</f>
        <v>0</v>
      </c>
      <c r="BJ941" s="17" t="s">
        <v>151</v>
      </c>
      <c r="BK941" s="229">
        <f>ROUND(I941*H941,2)</f>
        <v>0</v>
      </c>
      <c r="BL941" s="17" t="s">
        <v>210</v>
      </c>
      <c r="BM941" s="228" t="s">
        <v>1987</v>
      </c>
    </row>
    <row r="942" s="14" customFormat="1">
      <c r="A942" s="14"/>
      <c r="B942" s="241"/>
      <c r="C942" s="242"/>
      <c r="D942" s="232" t="s">
        <v>153</v>
      </c>
      <c r="E942" s="243" t="s">
        <v>1</v>
      </c>
      <c r="F942" s="244" t="s">
        <v>1988</v>
      </c>
      <c r="G942" s="242"/>
      <c r="H942" s="245">
        <v>15</v>
      </c>
      <c r="I942" s="246"/>
      <c r="J942" s="242"/>
      <c r="K942" s="242"/>
      <c r="L942" s="247"/>
      <c r="M942" s="248"/>
      <c r="N942" s="249"/>
      <c r="O942" s="249"/>
      <c r="P942" s="249"/>
      <c r="Q942" s="249"/>
      <c r="R942" s="249"/>
      <c r="S942" s="249"/>
      <c r="T942" s="250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51" t="s">
        <v>153</v>
      </c>
      <c r="AU942" s="251" t="s">
        <v>151</v>
      </c>
      <c r="AV942" s="14" t="s">
        <v>151</v>
      </c>
      <c r="AW942" s="14" t="s">
        <v>31</v>
      </c>
      <c r="AX942" s="14" t="s">
        <v>83</v>
      </c>
      <c r="AY942" s="251" t="s">
        <v>142</v>
      </c>
    </row>
    <row r="943" s="2" customFormat="1" ht="16.5" customHeight="1">
      <c r="A943" s="38"/>
      <c r="B943" s="39"/>
      <c r="C943" s="218" t="s">
        <v>1536</v>
      </c>
      <c r="D943" s="218" t="s">
        <v>145</v>
      </c>
      <c r="E943" s="219" t="s">
        <v>1989</v>
      </c>
      <c r="F943" s="220" t="s">
        <v>1990</v>
      </c>
      <c r="G943" s="221" t="s">
        <v>148</v>
      </c>
      <c r="H943" s="222">
        <v>9.4600000000000009</v>
      </c>
      <c r="I943" s="223"/>
      <c r="J943" s="222">
        <f>ROUND(I943*H943,2)</f>
        <v>0</v>
      </c>
      <c r="K943" s="220" t="s">
        <v>149</v>
      </c>
      <c r="L943" s="44"/>
      <c r="M943" s="224" t="s">
        <v>1</v>
      </c>
      <c r="N943" s="225" t="s">
        <v>41</v>
      </c>
      <c r="O943" s="91"/>
      <c r="P943" s="226">
        <f>O943*H943</f>
        <v>0</v>
      </c>
      <c r="Q943" s="226">
        <v>0</v>
      </c>
      <c r="R943" s="226">
        <f>Q943*H943</f>
        <v>0</v>
      </c>
      <c r="S943" s="226">
        <v>0</v>
      </c>
      <c r="T943" s="227">
        <f>S943*H943</f>
        <v>0</v>
      </c>
      <c r="U943" s="38"/>
      <c r="V943" s="38"/>
      <c r="W943" s="38"/>
      <c r="X943" s="38"/>
      <c r="Y943" s="38"/>
      <c r="Z943" s="38"/>
      <c r="AA943" s="38"/>
      <c r="AB943" s="38"/>
      <c r="AC943" s="38"/>
      <c r="AD943" s="38"/>
      <c r="AE943" s="38"/>
      <c r="AR943" s="228" t="s">
        <v>210</v>
      </c>
      <c r="AT943" s="228" t="s">
        <v>145</v>
      </c>
      <c r="AU943" s="228" t="s">
        <v>151</v>
      </c>
      <c r="AY943" s="17" t="s">
        <v>142</v>
      </c>
      <c r="BE943" s="229">
        <f>IF(N943="základní",J943,0)</f>
        <v>0</v>
      </c>
      <c r="BF943" s="229">
        <f>IF(N943="snížená",J943,0)</f>
        <v>0</v>
      </c>
      <c r="BG943" s="229">
        <f>IF(N943="zákl. přenesená",J943,0)</f>
        <v>0</v>
      </c>
      <c r="BH943" s="229">
        <f>IF(N943="sníž. přenesená",J943,0)</f>
        <v>0</v>
      </c>
      <c r="BI943" s="229">
        <f>IF(N943="nulová",J943,0)</f>
        <v>0</v>
      </c>
      <c r="BJ943" s="17" t="s">
        <v>151</v>
      </c>
      <c r="BK943" s="229">
        <f>ROUND(I943*H943,2)</f>
        <v>0</v>
      </c>
      <c r="BL943" s="17" t="s">
        <v>210</v>
      </c>
      <c r="BM943" s="228" t="s">
        <v>1991</v>
      </c>
    </row>
    <row r="944" s="13" customFormat="1">
      <c r="A944" s="13"/>
      <c r="B944" s="230"/>
      <c r="C944" s="231"/>
      <c r="D944" s="232" t="s">
        <v>153</v>
      </c>
      <c r="E944" s="233" t="s">
        <v>1</v>
      </c>
      <c r="F944" s="234" t="s">
        <v>1992</v>
      </c>
      <c r="G944" s="231"/>
      <c r="H944" s="233" t="s">
        <v>1</v>
      </c>
      <c r="I944" s="235"/>
      <c r="J944" s="231"/>
      <c r="K944" s="231"/>
      <c r="L944" s="236"/>
      <c r="M944" s="237"/>
      <c r="N944" s="238"/>
      <c r="O944" s="238"/>
      <c r="P944" s="238"/>
      <c r="Q944" s="238"/>
      <c r="R944" s="238"/>
      <c r="S944" s="238"/>
      <c r="T944" s="239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40" t="s">
        <v>153</v>
      </c>
      <c r="AU944" s="240" t="s">
        <v>151</v>
      </c>
      <c r="AV944" s="13" t="s">
        <v>83</v>
      </c>
      <c r="AW944" s="13" t="s">
        <v>31</v>
      </c>
      <c r="AX944" s="13" t="s">
        <v>75</v>
      </c>
      <c r="AY944" s="240" t="s">
        <v>142</v>
      </c>
    </row>
    <row r="945" s="14" customFormat="1">
      <c r="A945" s="14"/>
      <c r="B945" s="241"/>
      <c r="C945" s="242"/>
      <c r="D945" s="232" t="s">
        <v>153</v>
      </c>
      <c r="E945" s="243" t="s">
        <v>1</v>
      </c>
      <c r="F945" s="244" t="s">
        <v>1993</v>
      </c>
      <c r="G945" s="242"/>
      <c r="H945" s="245">
        <v>5.5800000000000001</v>
      </c>
      <c r="I945" s="246"/>
      <c r="J945" s="242"/>
      <c r="K945" s="242"/>
      <c r="L945" s="247"/>
      <c r="M945" s="248"/>
      <c r="N945" s="249"/>
      <c r="O945" s="249"/>
      <c r="P945" s="249"/>
      <c r="Q945" s="249"/>
      <c r="R945" s="249"/>
      <c r="S945" s="249"/>
      <c r="T945" s="250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51" t="s">
        <v>153</v>
      </c>
      <c r="AU945" s="251" t="s">
        <v>151</v>
      </c>
      <c r="AV945" s="14" t="s">
        <v>151</v>
      </c>
      <c r="AW945" s="14" t="s">
        <v>31</v>
      </c>
      <c r="AX945" s="14" t="s">
        <v>75</v>
      </c>
      <c r="AY945" s="251" t="s">
        <v>142</v>
      </c>
    </row>
    <row r="946" s="14" customFormat="1">
      <c r="A946" s="14"/>
      <c r="B946" s="241"/>
      <c r="C946" s="242"/>
      <c r="D946" s="232" t="s">
        <v>153</v>
      </c>
      <c r="E946" s="243" t="s">
        <v>1</v>
      </c>
      <c r="F946" s="244" t="s">
        <v>1994</v>
      </c>
      <c r="G946" s="242"/>
      <c r="H946" s="245">
        <v>3.8799999999999999</v>
      </c>
      <c r="I946" s="246"/>
      <c r="J946" s="242"/>
      <c r="K946" s="242"/>
      <c r="L946" s="247"/>
      <c r="M946" s="248"/>
      <c r="N946" s="249"/>
      <c r="O946" s="249"/>
      <c r="P946" s="249"/>
      <c r="Q946" s="249"/>
      <c r="R946" s="249"/>
      <c r="S946" s="249"/>
      <c r="T946" s="250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51" t="s">
        <v>153</v>
      </c>
      <c r="AU946" s="251" t="s">
        <v>151</v>
      </c>
      <c r="AV946" s="14" t="s">
        <v>151</v>
      </c>
      <c r="AW946" s="14" t="s">
        <v>31</v>
      </c>
      <c r="AX946" s="14" t="s">
        <v>75</v>
      </c>
      <c r="AY946" s="251" t="s">
        <v>142</v>
      </c>
    </row>
    <row r="947" s="15" customFormat="1">
      <c r="A947" s="15"/>
      <c r="B947" s="252"/>
      <c r="C947" s="253"/>
      <c r="D947" s="232" t="s">
        <v>153</v>
      </c>
      <c r="E947" s="254" t="s">
        <v>1</v>
      </c>
      <c r="F947" s="255" t="s">
        <v>166</v>
      </c>
      <c r="G947" s="253"/>
      <c r="H947" s="256">
        <v>9.4600000000000009</v>
      </c>
      <c r="I947" s="257"/>
      <c r="J947" s="253"/>
      <c r="K947" s="253"/>
      <c r="L947" s="258"/>
      <c r="M947" s="259"/>
      <c r="N947" s="260"/>
      <c r="O947" s="260"/>
      <c r="P947" s="260"/>
      <c r="Q947" s="260"/>
      <c r="R947" s="260"/>
      <c r="S947" s="260"/>
      <c r="T947" s="261"/>
      <c r="U947" s="15"/>
      <c r="V947" s="15"/>
      <c r="W947" s="15"/>
      <c r="X947" s="15"/>
      <c r="Y947" s="15"/>
      <c r="Z947" s="15"/>
      <c r="AA947" s="15"/>
      <c r="AB947" s="15"/>
      <c r="AC947" s="15"/>
      <c r="AD947" s="15"/>
      <c r="AE947" s="15"/>
      <c r="AT947" s="262" t="s">
        <v>153</v>
      </c>
      <c r="AU947" s="262" t="s">
        <v>151</v>
      </c>
      <c r="AV947" s="15" t="s">
        <v>150</v>
      </c>
      <c r="AW947" s="15" t="s">
        <v>31</v>
      </c>
      <c r="AX947" s="15" t="s">
        <v>83</v>
      </c>
      <c r="AY947" s="262" t="s">
        <v>142</v>
      </c>
    </row>
    <row r="948" s="2" customFormat="1" ht="16.5" customHeight="1">
      <c r="A948" s="38"/>
      <c r="B948" s="39"/>
      <c r="C948" s="267" t="s">
        <v>1995</v>
      </c>
      <c r="D948" s="267" t="s">
        <v>225</v>
      </c>
      <c r="E948" s="268" t="s">
        <v>1996</v>
      </c>
      <c r="F948" s="269" t="s">
        <v>1997</v>
      </c>
      <c r="G948" s="270" t="s">
        <v>148</v>
      </c>
      <c r="H948" s="271">
        <v>10</v>
      </c>
      <c r="I948" s="272"/>
      <c r="J948" s="271">
        <f>ROUND(I948*H948,2)</f>
        <v>0</v>
      </c>
      <c r="K948" s="269" t="s">
        <v>149</v>
      </c>
      <c r="L948" s="273"/>
      <c r="M948" s="274" t="s">
        <v>1</v>
      </c>
      <c r="N948" s="275" t="s">
        <v>41</v>
      </c>
      <c r="O948" s="91"/>
      <c r="P948" s="226">
        <f>O948*H948</f>
        <v>0</v>
      </c>
      <c r="Q948" s="226">
        <v>0.00059999999999999995</v>
      </c>
      <c r="R948" s="226">
        <f>Q948*H948</f>
        <v>0.0059999999999999993</v>
      </c>
      <c r="S948" s="226">
        <v>0</v>
      </c>
      <c r="T948" s="227">
        <f>S948*H948</f>
        <v>0</v>
      </c>
      <c r="U948" s="38"/>
      <c r="V948" s="38"/>
      <c r="W948" s="38"/>
      <c r="X948" s="38"/>
      <c r="Y948" s="38"/>
      <c r="Z948" s="38"/>
      <c r="AA948" s="38"/>
      <c r="AB948" s="38"/>
      <c r="AC948" s="38"/>
      <c r="AD948" s="38"/>
      <c r="AE948" s="38"/>
      <c r="AR948" s="228" t="s">
        <v>306</v>
      </c>
      <c r="AT948" s="228" t="s">
        <v>225</v>
      </c>
      <c r="AU948" s="228" t="s">
        <v>151</v>
      </c>
      <c r="AY948" s="17" t="s">
        <v>142</v>
      </c>
      <c r="BE948" s="229">
        <f>IF(N948="základní",J948,0)</f>
        <v>0</v>
      </c>
      <c r="BF948" s="229">
        <f>IF(N948="snížená",J948,0)</f>
        <v>0</v>
      </c>
      <c r="BG948" s="229">
        <f>IF(N948="zákl. přenesená",J948,0)</f>
        <v>0</v>
      </c>
      <c r="BH948" s="229">
        <f>IF(N948="sníž. přenesená",J948,0)</f>
        <v>0</v>
      </c>
      <c r="BI948" s="229">
        <f>IF(N948="nulová",J948,0)</f>
        <v>0</v>
      </c>
      <c r="BJ948" s="17" t="s">
        <v>151</v>
      </c>
      <c r="BK948" s="229">
        <f>ROUND(I948*H948,2)</f>
        <v>0</v>
      </c>
      <c r="BL948" s="17" t="s">
        <v>210</v>
      </c>
      <c r="BM948" s="228" t="s">
        <v>1998</v>
      </c>
    </row>
    <row r="949" s="14" customFormat="1">
      <c r="A949" s="14"/>
      <c r="B949" s="241"/>
      <c r="C949" s="242"/>
      <c r="D949" s="232" t="s">
        <v>153</v>
      </c>
      <c r="E949" s="243" t="s">
        <v>1</v>
      </c>
      <c r="F949" s="244" t="s">
        <v>1999</v>
      </c>
      <c r="G949" s="242"/>
      <c r="H949" s="245">
        <v>10</v>
      </c>
      <c r="I949" s="246"/>
      <c r="J949" s="242"/>
      <c r="K949" s="242"/>
      <c r="L949" s="247"/>
      <c r="M949" s="248"/>
      <c r="N949" s="249"/>
      <c r="O949" s="249"/>
      <c r="P949" s="249"/>
      <c r="Q949" s="249"/>
      <c r="R949" s="249"/>
      <c r="S949" s="249"/>
      <c r="T949" s="250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251" t="s">
        <v>153</v>
      </c>
      <c r="AU949" s="251" t="s">
        <v>151</v>
      </c>
      <c r="AV949" s="14" t="s">
        <v>151</v>
      </c>
      <c r="AW949" s="14" t="s">
        <v>31</v>
      </c>
      <c r="AX949" s="14" t="s">
        <v>83</v>
      </c>
      <c r="AY949" s="251" t="s">
        <v>142</v>
      </c>
    </row>
    <row r="950" s="12" customFormat="1" ht="22.8" customHeight="1">
      <c r="A950" s="12"/>
      <c r="B950" s="202"/>
      <c r="C950" s="203"/>
      <c r="D950" s="204" t="s">
        <v>74</v>
      </c>
      <c r="E950" s="216" t="s">
        <v>1145</v>
      </c>
      <c r="F950" s="216" t="s">
        <v>1146</v>
      </c>
      <c r="G950" s="203"/>
      <c r="H950" s="203"/>
      <c r="I950" s="206"/>
      <c r="J950" s="217">
        <f>BK950</f>
        <v>0</v>
      </c>
      <c r="K950" s="203"/>
      <c r="L950" s="208"/>
      <c r="M950" s="209"/>
      <c r="N950" s="210"/>
      <c r="O950" s="210"/>
      <c r="P950" s="211">
        <f>SUM(P951:P997)</f>
        <v>0</v>
      </c>
      <c r="Q950" s="210"/>
      <c r="R950" s="211">
        <f>SUM(R951:R997)</f>
        <v>0</v>
      </c>
      <c r="S950" s="210"/>
      <c r="T950" s="212">
        <f>SUM(T951:T997)</f>
        <v>4.6000649999999998</v>
      </c>
      <c r="U950" s="12"/>
      <c r="V950" s="12"/>
      <c r="W950" s="12"/>
      <c r="X950" s="12"/>
      <c r="Y950" s="12"/>
      <c r="Z950" s="12"/>
      <c r="AA950" s="12"/>
      <c r="AB950" s="12"/>
      <c r="AC950" s="12"/>
      <c r="AD950" s="12"/>
      <c r="AE950" s="12"/>
      <c r="AR950" s="213" t="s">
        <v>151</v>
      </c>
      <c r="AT950" s="214" t="s">
        <v>74</v>
      </c>
      <c r="AU950" s="214" t="s">
        <v>83</v>
      </c>
      <c r="AY950" s="213" t="s">
        <v>142</v>
      </c>
      <c r="BK950" s="215">
        <f>SUM(BK951:BK997)</f>
        <v>0</v>
      </c>
    </row>
    <row r="951" s="2" customFormat="1" ht="16.5" customHeight="1">
      <c r="A951" s="38"/>
      <c r="B951" s="39"/>
      <c r="C951" s="218" t="s">
        <v>2000</v>
      </c>
      <c r="D951" s="218" t="s">
        <v>145</v>
      </c>
      <c r="E951" s="219" t="s">
        <v>2001</v>
      </c>
      <c r="F951" s="220" t="s">
        <v>2002</v>
      </c>
      <c r="G951" s="221" t="s">
        <v>303</v>
      </c>
      <c r="H951" s="222">
        <v>11</v>
      </c>
      <c r="I951" s="223"/>
      <c r="J951" s="222">
        <f>ROUND(I951*H951,2)</f>
        <v>0</v>
      </c>
      <c r="K951" s="220" t="s">
        <v>149</v>
      </c>
      <c r="L951" s="44"/>
      <c r="M951" s="224" t="s">
        <v>1</v>
      </c>
      <c r="N951" s="225" t="s">
        <v>41</v>
      </c>
      <c r="O951" s="91"/>
      <c r="P951" s="226">
        <f>O951*H951</f>
        <v>0</v>
      </c>
      <c r="Q951" s="226">
        <v>0</v>
      </c>
      <c r="R951" s="226">
        <f>Q951*H951</f>
        <v>0</v>
      </c>
      <c r="S951" s="226">
        <v>0.021129999999999999</v>
      </c>
      <c r="T951" s="227">
        <f>S951*H951</f>
        <v>0.23243</v>
      </c>
      <c r="U951" s="38"/>
      <c r="V951" s="38"/>
      <c r="W951" s="38"/>
      <c r="X951" s="38"/>
      <c r="Y951" s="38"/>
      <c r="Z951" s="38"/>
      <c r="AA951" s="38"/>
      <c r="AB951" s="38"/>
      <c r="AC951" s="38"/>
      <c r="AD951" s="38"/>
      <c r="AE951" s="38"/>
      <c r="AR951" s="228" t="s">
        <v>210</v>
      </c>
      <c r="AT951" s="228" t="s">
        <v>145</v>
      </c>
      <c r="AU951" s="228" t="s">
        <v>151</v>
      </c>
      <c r="AY951" s="17" t="s">
        <v>142</v>
      </c>
      <c r="BE951" s="229">
        <f>IF(N951="základní",J951,0)</f>
        <v>0</v>
      </c>
      <c r="BF951" s="229">
        <f>IF(N951="snížená",J951,0)</f>
        <v>0</v>
      </c>
      <c r="BG951" s="229">
        <f>IF(N951="zákl. přenesená",J951,0)</f>
        <v>0</v>
      </c>
      <c r="BH951" s="229">
        <f>IF(N951="sníž. přenesená",J951,0)</f>
        <v>0</v>
      </c>
      <c r="BI951" s="229">
        <f>IF(N951="nulová",J951,0)</f>
        <v>0</v>
      </c>
      <c r="BJ951" s="17" t="s">
        <v>151</v>
      </c>
      <c r="BK951" s="229">
        <f>ROUND(I951*H951,2)</f>
        <v>0</v>
      </c>
      <c r="BL951" s="17" t="s">
        <v>210</v>
      </c>
      <c r="BM951" s="228" t="s">
        <v>2003</v>
      </c>
    </row>
    <row r="952" s="13" customFormat="1">
      <c r="A952" s="13"/>
      <c r="B952" s="230"/>
      <c r="C952" s="231"/>
      <c r="D952" s="232" t="s">
        <v>153</v>
      </c>
      <c r="E952" s="233" t="s">
        <v>1</v>
      </c>
      <c r="F952" s="234" t="s">
        <v>2004</v>
      </c>
      <c r="G952" s="231"/>
      <c r="H952" s="233" t="s">
        <v>1</v>
      </c>
      <c r="I952" s="235"/>
      <c r="J952" s="231"/>
      <c r="K952" s="231"/>
      <c r="L952" s="236"/>
      <c r="M952" s="237"/>
      <c r="N952" s="238"/>
      <c r="O952" s="238"/>
      <c r="P952" s="238"/>
      <c r="Q952" s="238"/>
      <c r="R952" s="238"/>
      <c r="S952" s="238"/>
      <c r="T952" s="239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40" t="s">
        <v>153</v>
      </c>
      <c r="AU952" s="240" t="s">
        <v>151</v>
      </c>
      <c r="AV952" s="13" t="s">
        <v>83</v>
      </c>
      <c r="AW952" s="13" t="s">
        <v>31</v>
      </c>
      <c r="AX952" s="13" t="s">
        <v>75</v>
      </c>
      <c r="AY952" s="240" t="s">
        <v>142</v>
      </c>
    </row>
    <row r="953" s="14" customFormat="1">
      <c r="A953" s="14"/>
      <c r="B953" s="241"/>
      <c r="C953" s="242"/>
      <c r="D953" s="232" t="s">
        <v>153</v>
      </c>
      <c r="E953" s="243" t="s">
        <v>1</v>
      </c>
      <c r="F953" s="244" t="s">
        <v>237</v>
      </c>
      <c r="G953" s="242"/>
      <c r="H953" s="245">
        <v>11</v>
      </c>
      <c r="I953" s="246"/>
      <c r="J953" s="242"/>
      <c r="K953" s="242"/>
      <c r="L953" s="247"/>
      <c r="M953" s="248"/>
      <c r="N953" s="249"/>
      <c r="O953" s="249"/>
      <c r="P953" s="249"/>
      <c r="Q953" s="249"/>
      <c r="R953" s="249"/>
      <c r="S953" s="249"/>
      <c r="T953" s="250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51" t="s">
        <v>153</v>
      </c>
      <c r="AU953" s="251" t="s">
        <v>151</v>
      </c>
      <c r="AV953" s="14" t="s">
        <v>151</v>
      </c>
      <c r="AW953" s="14" t="s">
        <v>31</v>
      </c>
      <c r="AX953" s="14" t="s">
        <v>83</v>
      </c>
      <c r="AY953" s="251" t="s">
        <v>142</v>
      </c>
    </row>
    <row r="954" s="2" customFormat="1" ht="16.5" customHeight="1">
      <c r="A954" s="38"/>
      <c r="B954" s="39"/>
      <c r="C954" s="218" t="s">
        <v>2005</v>
      </c>
      <c r="D954" s="218" t="s">
        <v>145</v>
      </c>
      <c r="E954" s="219" t="s">
        <v>1193</v>
      </c>
      <c r="F954" s="220" t="s">
        <v>1194</v>
      </c>
      <c r="G954" s="221" t="s">
        <v>189</v>
      </c>
      <c r="H954" s="222">
        <v>170</v>
      </c>
      <c r="I954" s="223"/>
      <c r="J954" s="222">
        <f>ROUND(I954*H954,2)</f>
        <v>0</v>
      </c>
      <c r="K954" s="220" t="s">
        <v>149</v>
      </c>
      <c r="L954" s="44"/>
      <c r="M954" s="224" t="s">
        <v>1</v>
      </c>
      <c r="N954" s="225" t="s">
        <v>41</v>
      </c>
      <c r="O954" s="91"/>
      <c r="P954" s="226">
        <f>O954*H954</f>
        <v>0</v>
      </c>
      <c r="Q954" s="226">
        <v>0</v>
      </c>
      <c r="R954" s="226">
        <f>Q954*H954</f>
        <v>0</v>
      </c>
      <c r="S954" s="226">
        <v>0.00167</v>
      </c>
      <c r="T954" s="227">
        <f>S954*H954</f>
        <v>0.28389999999999999</v>
      </c>
      <c r="U954" s="38"/>
      <c r="V954" s="38"/>
      <c r="W954" s="38"/>
      <c r="X954" s="38"/>
      <c r="Y954" s="38"/>
      <c r="Z954" s="38"/>
      <c r="AA954" s="38"/>
      <c r="AB954" s="38"/>
      <c r="AC954" s="38"/>
      <c r="AD954" s="38"/>
      <c r="AE954" s="38"/>
      <c r="AR954" s="228" t="s">
        <v>210</v>
      </c>
      <c r="AT954" s="228" t="s">
        <v>145</v>
      </c>
      <c r="AU954" s="228" t="s">
        <v>151</v>
      </c>
      <c r="AY954" s="17" t="s">
        <v>142</v>
      </c>
      <c r="BE954" s="229">
        <f>IF(N954="základní",J954,0)</f>
        <v>0</v>
      </c>
      <c r="BF954" s="229">
        <f>IF(N954="snížená",J954,0)</f>
        <v>0</v>
      </c>
      <c r="BG954" s="229">
        <f>IF(N954="zákl. přenesená",J954,0)</f>
        <v>0</v>
      </c>
      <c r="BH954" s="229">
        <f>IF(N954="sníž. přenesená",J954,0)</f>
        <v>0</v>
      </c>
      <c r="BI954" s="229">
        <f>IF(N954="nulová",J954,0)</f>
        <v>0</v>
      </c>
      <c r="BJ954" s="17" t="s">
        <v>151</v>
      </c>
      <c r="BK954" s="229">
        <f>ROUND(I954*H954,2)</f>
        <v>0</v>
      </c>
      <c r="BL954" s="17" t="s">
        <v>210</v>
      </c>
      <c r="BM954" s="228" t="s">
        <v>2006</v>
      </c>
    </row>
    <row r="955" s="13" customFormat="1">
      <c r="A955" s="13"/>
      <c r="B955" s="230"/>
      <c r="C955" s="231"/>
      <c r="D955" s="232" t="s">
        <v>153</v>
      </c>
      <c r="E955" s="233" t="s">
        <v>1</v>
      </c>
      <c r="F955" s="234" t="s">
        <v>2007</v>
      </c>
      <c r="G955" s="231"/>
      <c r="H955" s="233" t="s">
        <v>1</v>
      </c>
      <c r="I955" s="235"/>
      <c r="J955" s="231"/>
      <c r="K955" s="231"/>
      <c r="L955" s="236"/>
      <c r="M955" s="237"/>
      <c r="N955" s="238"/>
      <c r="O955" s="238"/>
      <c r="P955" s="238"/>
      <c r="Q955" s="238"/>
      <c r="R955" s="238"/>
      <c r="S955" s="238"/>
      <c r="T955" s="239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40" t="s">
        <v>153</v>
      </c>
      <c r="AU955" s="240" t="s">
        <v>151</v>
      </c>
      <c r="AV955" s="13" t="s">
        <v>83</v>
      </c>
      <c r="AW955" s="13" t="s">
        <v>31</v>
      </c>
      <c r="AX955" s="13" t="s">
        <v>75</v>
      </c>
      <c r="AY955" s="240" t="s">
        <v>142</v>
      </c>
    </row>
    <row r="956" s="14" customFormat="1">
      <c r="A956" s="14"/>
      <c r="B956" s="241"/>
      <c r="C956" s="242"/>
      <c r="D956" s="232" t="s">
        <v>153</v>
      </c>
      <c r="E956" s="243" t="s">
        <v>1</v>
      </c>
      <c r="F956" s="244" t="s">
        <v>1536</v>
      </c>
      <c r="G956" s="242"/>
      <c r="H956" s="245">
        <v>170</v>
      </c>
      <c r="I956" s="246"/>
      <c r="J956" s="242"/>
      <c r="K956" s="242"/>
      <c r="L956" s="247"/>
      <c r="M956" s="248"/>
      <c r="N956" s="249"/>
      <c r="O956" s="249"/>
      <c r="P956" s="249"/>
      <c r="Q956" s="249"/>
      <c r="R956" s="249"/>
      <c r="S956" s="249"/>
      <c r="T956" s="250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51" t="s">
        <v>153</v>
      </c>
      <c r="AU956" s="251" t="s">
        <v>151</v>
      </c>
      <c r="AV956" s="14" t="s">
        <v>151</v>
      </c>
      <c r="AW956" s="14" t="s">
        <v>31</v>
      </c>
      <c r="AX956" s="14" t="s">
        <v>83</v>
      </c>
      <c r="AY956" s="251" t="s">
        <v>142</v>
      </c>
    </row>
    <row r="957" s="2" customFormat="1" ht="21.75" customHeight="1">
      <c r="A957" s="38"/>
      <c r="B957" s="39"/>
      <c r="C957" s="218" t="s">
        <v>2008</v>
      </c>
      <c r="D957" s="218" t="s">
        <v>145</v>
      </c>
      <c r="E957" s="219" t="s">
        <v>2009</v>
      </c>
      <c r="F957" s="220" t="s">
        <v>2010</v>
      </c>
      <c r="G957" s="221" t="s">
        <v>189</v>
      </c>
      <c r="H957" s="222">
        <v>70</v>
      </c>
      <c r="I957" s="223"/>
      <c r="J957" s="222">
        <f>ROUND(I957*H957,2)</f>
        <v>0</v>
      </c>
      <c r="K957" s="220" t="s">
        <v>149</v>
      </c>
      <c r="L957" s="44"/>
      <c r="M957" s="224" t="s">
        <v>1</v>
      </c>
      <c r="N957" s="225" t="s">
        <v>41</v>
      </c>
      <c r="O957" s="91"/>
      <c r="P957" s="226">
        <f>O957*H957</f>
        <v>0</v>
      </c>
      <c r="Q957" s="226">
        <v>0</v>
      </c>
      <c r="R957" s="226">
        <f>Q957*H957</f>
        <v>0</v>
      </c>
      <c r="S957" s="226">
        <v>0.0022300000000000002</v>
      </c>
      <c r="T957" s="227">
        <f>S957*H957</f>
        <v>0.15610000000000002</v>
      </c>
      <c r="U957" s="38"/>
      <c r="V957" s="38"/>
      <c r="W957" s="38"/>
      <c r="X957" s="38"/>
      <c r="Y957" s="38"/>
      <c r="Z957" s="38"/>
      <c r="AA957" s="38"/>
      <c r="AB957" s="38"/>
      <c r="AC957" s="38"/>
      <c r="AD957" s="38"/>
      <c r="AE957" s="38"/>
      <c r="AR957" s="228" t="s">
        <v>210</v>
      </c>
      <c r="AT957" s="228" t="s">
        <v>145</v>
      </c>
      <c r="AU957" s="228" t="s">
        <v>151</v>
      </c>
      <c r="AY957" s="17" t="s">
        <v>142</v>
      </c>
      <c r="BE957" s="229">
        <f>IF(N957="základní",J957,0)</f>
        <v>0</v>
      </c>
      <c r="BF957" s="229">
        <f>IF(N957="snížená",J957,0)</f>
        <v>0</v>
      </c>
      <c r="BG957" s="229">
        <f>IF(N957="zákl. přenesená",J957,0)</f>
        <v>0</v>
      </c>
      <c r="BH957" s="229">
        <f>IF(N957="sníž. přenesená",J957,0)</f>
        <v>0</v>
      </c>
      <c r="BI957" s="229">
        <f>IF(N957="nulová",J957,0)</f>
        <v>0</v>
      </c>
      <c r="BJ957" s="17" t="s">
        <v>151</v>
      </c>
      <c r="BK957" s="229">
        <f>ROUND(I957*H957,2)</f>
        <v>0</v>
      </c>
      <c r="BL957" s="17" t="s">
        <v>210</v>
      </c>
      <c r="BM957" s="228" t="s">
        <v>2011</v>
      </c>
    </row>
    <row r="958" s="13" customFormat="1">
      <c r="A958" s="13"/>
      <c r="B958" s="230"/>
      <c r="C958" s="231"/>
      <c r="D958" s="232" t="s">
        <v>153</v>
      </c>
      <c r="E958" s="233" t="s">
        <v>1</v>
      </c>
      <c r="F958" s="234" t="s">
        <v>1747</v>
      </c>
      <c r="G958" s="231"/>
      <c r="H958" s="233" t="s">
        <v>1</v>
      </c>
      <c r="I958" s="235"/>
      <c r="J958" s="231"/>
      <c r="K958" s="231"/>
      <c r="L958" s="236"/>
      <c r="M958" s="237"/>
      <c r="N958" s="238"/>
      <c r="O958" s="238"/>
      <c r="P958" s="238"/>
      <c r="Q958" s="238"/>
      <c r="R958" s="238"/>
      <c r="S958" s="238"/>
      <c r="T958" s="239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40" t="s">
        <v>153</v>
      </c>
      <c r="AU958" s="240" t="s">
        <v>151</v>
      </c>
      <c r="AV958" s="13" t="s">
        <v>83</v>
      </c>
      <c r="AW958" s="13" t="s">
        <v>31</v>
      </c>
      <c r="AX958" s="13" t="s">
        <v>75</v>
      </c>
      <c r="AY958" s="240" t="s">
        <v>142</v>
      </c>
    </row>
    <row r="959" s="14" customFormat="1">
      <c r="A959" s="14"/>
      <c r="B959" s="241"/>
      <c r="C959" s="242"/>
      <c r="D959" s="232" t="s">
        <v>153</v>
      </c>
      <c r="E959" s="243" t="s">
        <v>1</v>
      </c>
      <c r="F959" s="244" t="s">
        <v>2012</v>
      </c>
      <c r="G959" s="242"/>
      <c r="H959" s="245">
        <v>16</v>
      </c>
      <c r="I959" s="246"/>
      <c r="J959" s="242"/>
      <c r="K959" s="242"/>
      <c r="L959" s="247"/>
      <c r="M959" s="248"/>
      <c r="N959" s="249"/>
      <c r="O959" s="249"/>
      <c r="P959" s="249"/>
      <c r="Q959" s="249"/>
      <c r="R959" s="249"/>
      <c r="S959" s="249"/>
      <c r="T959" s="250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51" t="s">
        <v>153</v>
      </c>
      <c r="AU959" s="251" t="s">
        <v>151</v>
      </c>
      <c r="AV959" s="14" t="s">
        <v>151</v>
      </c>
      <c r="AW959" s="14" t="s">
        <v>31</v>
      </c>
      <c r="AX959" s="14" t="s">
        <v>75</v>
      </c>
      <c r="AY959" s="251" t="s">
        <v>142</v>
      </c>
    </row>
    <row r="960" s="13" customFormat="1">
      <c r="A960" s="13"/>
      <c r="B960" s="230"/>
      <c r="C960" s="231"/>
      <c r="D960" s="232" t="s">
        <v>153</v>
      </c>
      <c r="E960" s="233" t="s">
        <v>1</v>
      </c>
      <c r="F960" s="234" t="s">
        <v>2013</v>
      </c>
      <c r="G960" s="231"/>
      <c r="H960" s="233" t="s">
        <v>1</v>
      </c>
      <c r="I960" s="235"/>
      <c r="J960" s="231"/>
      <c r="K960" s="231"/>
      <c r="L960" s="236"/>
      <c r="M960" s="237"/>
      <c r="N960" s="238"/>
      <c r="O960" s="238"/>
      <c r="P960" s="238"/>
      <c r="Q960" s="238"/>
      <c r="R960" s="238"/>
      <c r="S960" s="238"/>
      <c r="T960" s="239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40" t="s">
        <v>153</v>
      </c>
      <c r="AU960" s="240" t="s">
        <v>151</v>
      </c>
      <c r="AV960" s="13" t="s">
        <v>83</v>
      </c>
      <c r="AW960" s="13" t="s">
        <v>31</v>
      </c>
      <c r="AX960" s="13" t="s">
        <v>75</v>
      </c>
      <c r="AY960" s="240" t="s">
        <v>142</v>
      </c>
    </row>
    <row r="961" s="14" customFormat="1">
      <c r="A961" s="14"/>
      <c r="B961" s="241"/>
      <c r="C961" s="242"/>
      <c r="D961" s="232" t="s">
        <v>153</v>
      </c>
      <c r="E961" s="243" t="s">
        <v>1</v>
      </c>
      <c r="F961" s="244" t="s">
        <v>2014</v>
      </c>
      <c r="G961" s="242"/>
      <c r="H961" s="245">
        <v>54</v>
      </c>
      <c r="I961" s="246"/>
      <c r="J961" s="242"/>
      <c r="K961" s="242"/>
      <c r="L961" s="247"/>
      <c r="M961" s="248"/>
      <c r="N961" s="249"/>
      <c r="O961" s="249"/>
      <c r="P961" s="249"/>
      <c r="Q961" s="249"/>
      <c r="R961" s="249"/>
      <c r="S961" s="249"/>
      <c r="T961" s="250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51" t="s">
        <v>153</v>
      </c>
      <c r="AU961" s="251" t="s">
        <v>151</v>
      </c>
      <c r="AV961" s="14" t="s">
        <v>151</v>
      </c>
      <c r="AW961" s="14" t="s">
        <v>31</v>
      </c>
      <c r="AX961" s="14" t="s">
        <v>75</v>
      </c>
      <c r="AY961" s="251" t="s">
        <v>142</v>
      </c>
    </row>
    <row r="962" s="15" customFormat="1">
      <c r="A962" s="15"/>
      <c r="B962" s="252"/>
      <c r="C962" s="253"/>
      <c r="D962" s="232" t="s">
        <v>153</v>
      </c>
      <c r="E962" s="254" t="s">
        <v>1</v>
      </c>
      <c r="F962" s="255" t="s">
        <v>166</v>
      </c>
      <c r="G962" s="253"/>
      <c r="H962" s="256">
        <v>70</v>
      </c>
      <c r="I962" s="257"/>
      <c r="J962" s="253"/>
      <c r="K962" s="253"/>
      <c r="L962" s="258"/>
      <c r="M962" s="259"/>
      <c r="N962" s="260"/>
      <c r="O962" s="260"/>
      <c r="P962" s="260"/>
      <c r="Q962" s="260"/>
      <c r="R962" s="260"/>
      <c r="S962" s="260"/>
      <c r="T962" s="261"/>
      <c r="U962" s="15"/>
      <c r="V962" s="15"/>
      <c r="W962" s="15"/>
      <c r="X962" s="15"/>
      <c r="Y962" s="15"/>
      <c r="Z962" s="15"/>
      <c r="AA962" s="15"/>
      <c r="AB962" s="15"/>
      <c r="AC962" s="15"/>
      <c r="AD962" s="15"/>
      <c r="AE962" s="15"/>
      <c r="AT962" s="262" t="s">
        <v>153</v>
      </c>
      <c r="AU962" s="262" t="s">
        <v>151</v>
      </c>
      <c r="AV962" s="15" t="s">
        <v>150</v>
      </c>
      <c r="AW962" s="15" t="s">
        <v>31</v>
      </c>
      <c r="AX962" s="15" t="s">
        <v>83</v>
      </c>
      <c r="AY962" s="262" t="s">
        <v>142</v>
      </c>
    </row>
    <row r="963" s="2" customFormat="1" ht="16.5" customHeight="1">
      <c r="A963" s="38"/>
      <c r="B963" s="39"/>
      <c r="C963" s="218" t="s">
        <v>2015</v>
      </c>
      <c r="D963" s="218" t="s">
        <v>145</v>
      </c>
      <c r="E963" s="219" t="s">
        <v>2016</v>
      </c>
      <c r="F963" s="220" t="s">
        <v>2017</v>
      </c>
      <c r="G963" s="221" t="s">
        <v>148</v>
      </c>
      <c r="H963" s="222">
        <v>16</v>
      </c>
      <c r="I963" s="223"/>
      <c r="J963" s="222">
        <f>ROUND(I963*H963,2)</f>
        <v>0</v>
      </c>
      <c r="K963" s="220" t="s">
        <v>1</v>
      </c>
      <c r="L963" s="44"/>
      <c r="M963" s="224" t="s">
        <v>1</v>
      </c>
      <c r="N963" s="225" t="s">
        <v>41</v>
      </c>
      <c r="O963" s="91"/>
      <c r="P963" s="226">
        <f>O963*H963</f>
        <v>0</v>
      </c>
      <c r="Q963" s="226">
        <v>0</v>
      </c>
      <c r="R963" s="226">
        <f>Q963*H963</f>
        <v>0</v>
      </c>
      <c r="S963" s="226">
        <v>0.01098</v>
      </c>
      <c r="T963" s="227">
        <f>S963*H963</f>
        <v>0.17568</v>
      </c>
      <c r="U963" s="38"/>
      <c r="V963" s="38"/>
      <c r="W963" s="38"/>
      <c r="X963" s="38"/>
      <c r="Y963" s="38"/>
      <c r="Z963" s="38"/>
      <c r="AA963" s="38"/>
      <c r="AB963" s="38"/>
      <c r="AC963" s="38"/>
      <c r="AD963" s="38"/>
      <c r="AE963" s="38"/>
      <c r="AR963" s="228" t="s">
        <v>210</v>
      </c>
      <c r="AT963" s="228" t="s">
        <v>145</v>
      </c>
      <c r="AU963" s="228" t="s">
        <v>151</v>
      </c>
      <c r="AY963" s="17" t="s">
        <v>142</v>
      </c>
      <c r="BE963" s="229">
        <f>IF(N963="základní",J963,0)</f>
        <v>0</v>
      </c>
      <c r="BF963" s="229">
        <f>IF(N963="snížená",J963,0)</f>
        <v>0</v>
      </c>
      <c r="BG963" s="229">
        <f>IF(N963="zákl. přenesená",J963,0)</f>
        <v>0</v>
      </c>
      <c r="BH963" s="229">
        <f>IF(N963="sníž. přenesená",J963,0)</f>
        <v>0</v>
      </c>
      <c r="BI963" s="229">
        <f>IF(N963="nulová",J963,0)</f>
        <v>0</v>
      </c>
      <c r="BJ963" s="17" t="s">
        <v>151</v>
      </c>
      <c r="BK963" s="229">
        <f>ROUND(I963*H963,2)</f>
        <v>0</v>
      </c>
      <c r="BL963" s="17" t="s">
        <v>210</v>
      </c>
      <c r="BM963" s="228" t="s">
        <v>2018</v>
      </c>
    </row>
    <row r="964" s="13" customFormat="1">
      <c r="A964" s="13"/>
      <c r="B964" s="230"/>
      <c r="C964" s="231"/>
      <c r="D964" s="232" t="s">
        <v>153</v>
      </c>
      <c r="E964" s="233" t="s">
        <v>1</v>
      </c>
      <c r="F964" s="234" t="s">
        <v>2019</v>
      </c>
      <c r="G964" s="231"/>
      <c r="H964" s="233" t="s">
        <v>1</v>
      </c>
      <c r="I964" s="235"/>
      <c r="J964" s="231"/>
      <c r="K964" s="231"/>
      <c r="L964" s="236"/>
      <c r="M964" s="237"/>
      <c r="N964" s="238"/>
      <c r="O964" s="238"/>
      <c r="P964" s="238"/>
      <c r="Q964" s="238"/>
      <c r="R964" s="238"/>
      <c r="S964" s="238"/>
      <c r="T964" s="239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40" t="s">
        <v>153</v>
      </c>
      <c r="AU964" s="240" t="s">
        <v>151</v>
      </c>
      <c r="AV964" s="13" t="s">
        <v>83</v>
      </c>
      <c r="AW964" s="13" t="s">
        <v>31</v>
      </c>
      <c r="AX964" s="13" t="s">
        <v>75</v>
      </c>
      <c r="AY964" s="240" t="s">
        <v>142</v>
      </c>
    </row>
    <row r="965" s="14" customFormat="1">
      <c r="A965" s="14"/>
      <c r="B965" s="241"/>
      <c r="C965" s="242"/>
      <c r="D965" s="232" t="s">
        <v>153</v>
      </c>
      <c r="E965" s="243" t="s">
        <v>1</v>
      </c>
      <c r="F965" s="244" t="s">
        <v>210</v>
      </c>
      <c r="G965" s="242"/>
      <c r="H965" s="245">
        <v>16</v>
      </c>
      <c r="I965" s="246"/>
      <c r="J965" s="242"/>
      <c r="K965" s="242"/>
      <c r="L965" s="247"/>
      <c r="M965" s="248"/>
      <c r="N965" s="249"/>
      <c r="O965" s="249"/>
      <c r="P965" s="249"/>
      <c r="Q965" s="249"/>
      <c r="R965" s="249"/>
      <c r="S965" s="249"/>
      <c r="T965" s="250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51" t="s">
        <v>153</v>
      </c>
      <c r="AU965" s="251" t="s">
        <v>151</v>
      </c>
      <c r="AV965" s="14" t="s">
        <v>151</v>
      </c>
      <c r="AW965" s="14" t="s">
        <v>31</v>
      </c>
      <c r="AX965" s="14" t="s">
        <v>83</v>
      </c>
      <c r="AY965" s="251" t="s">
        <v>142</v>
      </c>
    </row>
    <row r="966" s="2" customFormat="1" ht="33" customHeight="1">
      <c r="A966" s="38"/>
      <c r="B966" s="39"/>
      <c r="C966" s="218" t="s">
        <v>2020</v>
      </c>
      <c r="D966" s="218" t="s">
        <v>145</v>
      </c>
      <c r="E966" s="219" t="s">
        <v>2021</v>
      </c>
      <c r="F966" s="220" t="s">
        <v>2022</v>
      </c>
      <c r="G966" s="221" t="s">
        <v>303</v>
      </c>
      <c r="H966" s="222">
        <v>19</v>
      </c>
      <c r="I966" s="223"/>
      <c r="J966" s="222">
        <f>ROUND(I966*H966,2)</f>
        <v>0</v>
      </c>
      <c r="K966" s="220" t="s">
        <v>149</v>
      </c>
      <c r="L966" s="44"/>
      <c r="M966" s="224" t="s">
        <v>1</v>
      </c>
      <c r="N966" s="225" t="s">
        <v>41</v>
      </c>
      <c r="O966" s="91"/>
      <c r="P966" s="226">
        <f>O966*H966</f>
        <v>0</v>
      </c>
      <c r="Q966" s="226">
        <v>0</v>
      </c>
      <c r="R966" s="226">
        <f>Q966*H966</f>
        <v>0</v>
      </c>
      <c r="S966" s="226">
        <v>0.0030000000000000001</v>
      </c>
      <c r="T966" s="227">
        <f>S966*H966</f>
        <v>0.057000000000000002</v>
      </c>
      <c r="U966" s="38"/>
      <c r="V966" s="38"/>
      <c r="W966" s="38"/>
      <c r="X966" s="38"/>
      <c r="Y966" s="38"/>
      <c r="Z966" s="38"/>
      <c r="AA966" s="38"/>
      <c r="AB966" s="38"/>
      <c r="AC966" s="38"/>
      <c r="AD966" s="38"/>
      <c r="AE966" s="38"/>
      <c r="AR966" s="228" t="s">
        <v>210</v>
      </c>
      <c r="AT966" s="228" t="s">
        <v>145</v>
      </c>
      <c r="AU966" s="228" t="s">
        <v>151</v>
      </c>
      <c r="AY966" s="17" t="s">
        <v>142</v>
      </c>
      <c r="BE966" s="229">
        <f>IF(N966="základní",J966,0)</f>
        <v>0</v>
      </c>
      <c r="BF966" s="229">
        <f>IF(N966="snížená",J966,0)</f>
        <v>0</v>
      </c>
      <c r="BG966" s="229">
        <f>IF(N966="zákl. přenesená",J966,0)</f>
        <v>0</v>
      </c>
      <c r="BH966" s="229">
        <f>IF(N966="sníž. přenesená",J966,0)</f>
        <v>0</v>
      </c>
      <c r="BI966" s="229">
        <f>IF(N966="nulová",J966,0)</f>
        <v>0</v>
      </c>
      <c r="BJ966" s="17" t="s">
        <v>151</v>
      </c>
      <c r="BK966" s="229">
        <f>ROUND(I966*H966,2)</f>
        <v>0</v>
      </c>
      <c r="BL966" s="17" t="s">
        <v>210</v>
      </c>
      <c r="BM966" s="228" t="s">
        <v>2023</v>
      </c>
    </row>
    <row r="967" s="14" customFormat="1">
      <c r="A967" s="14"/>
      <c r="B967" s="241"/>
      <c r="C967" s="242"/>
      <c r="D967" s="232" t="s">
        <v>153</v>
      </c>
      <c r="E967" s="243" t="s">
        <v>1</v>
      </c>
      <c r="F967" s="244" t="s">
        <v>2024</v>
      </c>
      <c r="G967" s="242"/>
      <c r="H967" s="245">
        <v>19</v>
      </c>
      <c r="I967" s="246"/>
      <c r="J967" s="242"/>
      <c r="K967" s="242"/>
      <c r="L967" s="247"/>
      <c r="M967" s="248"/>
      <c r="N967" s="249"/>
      <c r="O967" s="249"/>
      <c r="P967" s="249"/>
      <c r="Q967" s="249"/>
      <c r="R967" s="249"/>
      <c r="S967" s="249"/>
      <c r="T967" s="250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51" t="s">
        <v>153</v>
      </c>
      <c r="AU967" s="251" t="s">
        <v>151</v>
      </c>
      <c r="AV967" s="14" t="s">
        <v>151</v>
      </c>
      <c r="AW967" s="14" t="s">
        <v>31</v>
      </c>
      <c r="AX967" s="14" t="s">
        <v>83</v>
      </c>
      <c r="AY967" s="251" t="s">
        <v>142</v>
      </c>
    </row>
    <row r="968" s="2" customFormat="1" ht="33" customHeight="1">
      <c r="A968" s="38"/>
      <c r="B968" s="39"/>
      <c r="C968" s="218" t="s">
        <v>2025</v>
      </c>
      <c r="D968" s="218" t="s">
        <v>145</v>
      </c>
      <c r="E968" s="219" t="s">
        <v>2026</v>
      </c>
      <c r="F968" s="220" t="s">
        <v>2027</v>
      </c>
      <c r="G968" s="221" t="s">
        <v>303</v>
      </c>
      <c r="H968" s="222">
        <v>15</v>
      </c>
      <c r="I968" s="223"/>
      <c r="J968" s="222">
        <f>ROUND(I968*H968,2)</f>
        <v>0</v>
      </c>
      <c r="K968" s="220" t="s">
        <v>149</v>
      </c>
      <c r="L968" s="44"/>
      <c r="M968" s="224" t="s">
        <v>1</v>
      </c>
      <c r="N968" s="225" t="s">
        <v>41</v>
      </c>
      <c r="O968" s="91"/>
      <c r="P968" s="226">
        <f>O968*H968</f>
        <v>0</v>
      </c>
      <c r="Q968" s="226">
        <v>0</v>
      </c>
      <c r="R968" s="226">
        <f>Q968*H968</f>
        <v>0</v>
      </c>
      <c r="S968" s="226">
        <v>0.0050000000000000001</v>
      </c>
      <c r="T968" s="227">
        <f>S968*H968</f>
        <v>0.074999999999999997</v>
      </c>
      <c r="U968" s="38"/>
      <c r="V968" s="38"/>
      <c r="W968" s="38"/>
      <c r="X968" s="38"/>
      <c r="Y968" s="38"/>
      <c r="Z968" s="38"/>
      <c r="AA968" s="38"/>
      <c r="AB968" s="38"/>
      <c r="AC968" s="38"/>
      <c r="AD968" s="38"/>
      <c r="AE968" s="38"/>
      <c r="AR968" s="228" t="s">
        <v>210</v>
      </c>
      <c r="AT968" s="228" t="s">
        <v>145</v>
      </c>
      <c r="AU968" s="228" t="s">
        <v>151</v>
      </c>
      <c r="AY968" s="17" t="s">
        <v>142</v>
      </c>
      <c r="BE968" s="229">
        <f>IF(N968="základní",J968,0)</f>
        <v>0</v>
      </c>
      <c r="BF968" s="229">
        <f>IF(N968="snížená",J968,0)</f>
        <v>0</v>
      </c>
      <c r="BG968" s="229">
        <f>IF(N968="zákl. přenesená",J968,0)</f>
        <v>0</v>
      </c>
      <c r="BH968" s="229">
        <f>IF(N968="sníž. přenesená",J968,0)</f>
        <v>0</v>
      </c>
      <c r="BI968" s="229">
        <f>IF(N968="nulová",J968,0)</f>
        <v>0</v>
      </c>
      <c r="BJ968" s="17" t="s">
        <v>151</v>
      </c>
      <c r="BK968" s="229">
        <f>ROUND(I968*H968,2)</f>
        <v>0</v>
      </c>
      <c r="BL968" s="17" t="s">
        <v>210</v>
      </c>
      <c r="BM968" s="228" t="s">
        <v>2028</v>
      </c>
    </row>
    <row r="969" s="14" customFormat="1">
      <c r="A969" s="14"/>
      <c r="B969" s="241"/>
      <c r="C969" s="242"/>
      <c r="D969" s="232" t="s">
        <v>153</v>
      </c>
      <c r="E969" s="243" t="s">
        <v>1</v>
      </c>
      <c r="F969" s="244" t="s">
        <v>2029</v>
      </c>
      <c r="G969" s="242"/>
      <c r="H969" s="245">
        <v>15</v>
      </c>
      <c r="I969" s="246"/>
      <c r="J969" s="242"/>
      <c r="K969" s="242"/>
      <c r="L969" s="247"/>
      <c r="M969" s="248"/>
      <c r="N969" s="249"/>
      <c r="O969" s="249"/>
      <c r="P969" s="249"/>
      <c r="Q969" s="249"/>
      <c r="R969" s="249"/>
      <c r="S969" s="249"/>
      <c r="T969" s="250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51" t="s">
        <v>153</v>
      </c>
      <c r="AU969" s="251" t="s">
        <v>151</v>
      </c>
      <c r="AV969" s="14" t="s">
        <v>151</v>
      </c>
      <c r="AW969" s="14" t="s">
        <v>31</v>
      </c>
      <c r="AX969" s="14" t="s">
        <v>83</v>
      </c>
      <c r="AY969" s="251" t="s">
        <v>142</v>
      </c>
    </row>
    <row r="970" s="2" customFormat="1" ht="16.5" customHeight="1">
      <c r="A970" s="38"/>
      <c r="B970" s="39"/>
      <c r="C970" s="218" t="s">
        <v>2030</v>
      </c>
      <c r="D970" s="218" t="s">
        <v>145</v>
      </c>
      <c r="E970" s="219" t="s">
        <v>2031</v>
      </c>
      <c r="F970" s="220" t="s">
        <v>2032</v>
      </c>
      <c r="G970" s="221" t="s">
        <v>148</v>
      </c>
      <c r="H970" s="222">
        <v>40.100000000000001</v>
      </c>
      <c r="I970" s="223"/>
      <c r="J970" s="222">
        <f>ROUND(I970*H970,2)</f>
        <v>0</v>
      </c>
      <c r="K970" s="220" t="s">
        <v>1</v>
      </c>
      <c r="L970" s="44"/>
      <c r="M970" s="224" t="s">
        <v>1</v>
      </c>
      <c r="N970" s="225" t="s">
        <v>41</v>
      </c>
      <c r="O970" s="91"/>
      <c r="P970" s="226">
        <f>O970*H970</f>
        <v>0</v>
      </c>
      <c r="Q970" s="226">
        <v>0</v>
      </c>
      <c r="R970" s="226">
        <f>Q970*H970</f>
        <v>0</v>
      </c>
      <c r="S970" s="226">
        <v>0.02</v>
      </c>
      <c r="T970" s="227">
        <f>S970*H970</f>
        <v>0.80200000000000005</v>
      </c>
      <c r="U970" s="38"/>
      <c r="V970" s="38"/>
      <c r="W970" s="38"/>
      <c r="X970" s="38"/>
      <c r="Y970" s="38"/>
      <c r="Z970" s="38"/>
      <c r="AA970" s="38"/>
      <c r="AB970" s="38"/>
      <c r="AC970" s="38"/>
      <c r="AD970" s="38"/>
      <c r="AE970" s="38"/>
      <c r="AR970" s="228" t="s">
        <v>210</v>
      </c>
      <c r="AT970" s="228" t="s">
        <v>145</v>
      </c>
      <c r="AU970" s="228" t="s">
        <v>151</v>
      </c>
      <c r="AY970" s="17" t="s">
        <v>142</v>
      </c>
      <c r="BE970" s="229">
        <f>IF(N970="základní",J970,0)</f>
        <v>0</v>
      </c>
      <c r="BF970" s="229">
        <f>IF(N970="snížená",J970,0)</f>
        <v>0</v>
      </c>
      <c r="BG970" s="229">
        <f>IF(N970="zákl. přenesená",J970,0)</f>
        <v>0</v>
      </c>
      <c r="BH970" s="229">
        <f>IF(N970="sníž. přenesená",J970,0)</f>
        <v>0</v>
      </c>
      <c r="BI970" s="229">
        <f>IF(N970="nulová",J970,0)</f>
        <v>0</v>
      </c>
      <c r="BJ970" s="17" t="s">
        <v>151</v>
      </c>
      <c r="BK970" s="229">
        <f>ROUND(I970*H970,2)</f>
        <v>0</v>
      </c>
      <c r="BL970" s="17" t="s">
        <v>210</v>
      </c>
      <c r="BM970" s="228" t="s">
        <v>2033</v>
      </c>
    </row>
    <row r="971" s="13" customFormat="1">
      <c r="A971" s="13"/>
      <c r="B971" s="230"/>
      <c r="C971" s="231"/>
      <c r="D971" s="232" t="s">
        <v>153</v>
      </c>
      <c r="E971" s="233" t="s">
        <v>1</v>
      </c>
      <c r="F971" s="234" t="s">
        <v>2034</v>
      </c>
      <c r="G971" s="231"/>
      <c r="H971" s="233" t="s">
        <v>1</v>
      </c>
      <c r="I971" s="235"/>
      <c r="J971" s="231"/>
      <c r="K971" s="231"/>
      <c r="L971" s="236"/>
      <c r="M971" s="237"/>
      <c r="N971" s="238"/>
      <c r="O971" s="238"/>
      <c r="P971" s="238"/>
      <c r="Q971" s="238"/>
      <c r="R971" s="238"/>
      <c r="S971" s="238"/>
      <c r="T971" s="239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40" t="s">
        <v>153</v>
      </c>
      <c r="AU971" s="240" t="s">
        <v>151</v>
      </c>
      <c r="AV971" s="13" t="s">
        <v>83</v>
      </c>
      <c r="AW971" s="13" t="s">
        <v>31</v>
      </c>
      <c r="AX971" s="13" t="s">
        <v>75</v>
      </c>
      <c r="AY971" s="240" t="s">
        <v>142</v>
      </c>
    </row>
    <row r="972" s="14" customFormat="1">
      <c r="A972" s="14"/>
      <c r="B972" s="241"/>
      <c r="C972" s="242"/>
      <c r="D972" s="232" t="s">
        <v>153</v>
      </c>
      <c r="E972" s="243" t="s">
        <v>1</v>
      </c>
      <c r="F972" s="244" t="s">
        <v>2035</v>
      </c>
      <c r="G972" s="242"/>
      <c r="H972" s="245">
        <v>40.100000000000001</v>
      </c>
      <c r="I972" s="246"/>
      <c r="J972" s="242"/>
      <c r="K972" s="242"/>
      <c r="L972" s="247"/>
      <c r="M972" s="248"/>
      <c r="N972" s="249"/>
      <c r="O972" s="249"/>
      <c r="P972" s="249"/>
      <c r="Q972" s="249"/>
      <c r="R972" s="249"/>
      <c r="S972" s="249"/>
      <c r="T972" s="250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T972" s="251" t="s">
        <v>153</v>
      </c>
      <c r="AU972" s="251" t="s">
        <v>151</v>
      </c>
      <c r="AV972" s="14" t="s">
        <v>151</v>
      </c>
      <c r="AW972" s="14" t="s">
        <v>31</v>
      </c>
      <c r="AX972" s="14" t="s">
        <v>83</v>
      </c>
      <c r="AY972" s="251" t="s">
        <v>142</v>
      </c>
    </row>
    <row r="973" s="2" customFormat="1" ht="16.5" customHeight="1">
      <c r="A973" s="38"/>
      <c r="B973" s="39"/>
      <c r="C973" s="218" t="s">
        <v>2036</v>
      </c>
      <c r="D973" s="218" t="s">
        <v>145</v>
      </c>
      <c r="E973" s="219" t="s">
        <v>2037</v>
      </c>
      <c r="F973" s="220" t="s">
        <v>2038</v>
      </c>
      <c r="G973" s="221" t="s">
        <v>148</v>
      </c>
      <c r="H973" s="222">
        <v>8.1899999999999995</v>
      </c>
      <c r="I973" s="223"/>
      <c r="J973" s="222">
        <f>ROUND(I973*H973,2)</f>
        <v>0</v>
      </c>
      <c r="K973" s="220" t="s">
        <v>149</v>
      </c>
      <c r="L973" s="44"/>
      <c r="M973" s="224" t="s">
        <v>1</v>
      </c>
      <c r="N973" s="225" t="s">
        <v>41</v>
      </c>
      <c r="O973" s="91"/>
      <c r="P973" s="226">
        <f>O973*H973</f>
        <v>0</v>
      </c>
      <c r="Q973" s="226">
        <v>0</v>
      </c>
      <c r="R973" s="226">
        <f>Q973*H973</f>
        <v>0</v>
      </c>
      <c r="S973" s="226">
        <v>0.02</v>
      </c>
      <c r="T973" s="227">
        <f>S973*H973</f>
        <v>0.1638</v>
      </c>
      <c r="U973" s="38"/>
      <c r="V973" s="38"/>
      <c r="W973" s="38"/>
      <c r="X973" s="38"/>
      <c r="Y973" s="38"/>
      <c r="Z973" s="38"/>
      <c r="AA973" s="38"/>
      <c r="AB973" s="38"/>
      <c r="AC973" s="38"/>
      <c r="AD973" s="38"/>
      <c r="AE973" s="38"/>
      <c r="AR973" s="228" t="s">
        <v>210</v>
      </c>
      <c r="AT973" s="228" t="s">
        <v>145</v>
      </c>
      <c r="AU973" s="228" t="s">
        <v>151</v>
      </c>
      <c r="AY973" s="17" t="s">
        <v>142</v>
      </c>
      <c r="BE973" s="229">
        <f>IF(N973="základní",J973,0)</f>
        <v>0</v>
      </c>
      <c r="BF973" s="229">
        <f>IF(N973="snížená",J973,0)</f>
        <v>0</v>
      </c>
      <c r="BG973" s="229">
        <f>IF(N973="zákl. přenesená",J973,0)</f>
        <v>0</v>
      </c>
      <c r="BH973" s="229">
        <f>IF(N973="sníž. přenesená",J973,0)</f>
        <v>0</v>
      </c>
      <c r="BI973" s="229">
        <f>IF(N973="nulová",J973,0)</f>
        <v>0</v>
      </c>
      <c r="BJ973" s="17" t="s">
        <v>151</v>
      </c>
      <c r="BK973" s="229">
        <f>ROUND(I973*H973,2)</f>
        <v>0</v>
      </c>
      <c r="BL973" s="17" t="s">
        <v>210</v>
      </c>
      <c r="BM973" s="228" t="s">
        <v>2039</v>
      </c>
    </row>
    <row r="974" s="14" customFormat="1">
      <c r="A974" s="14"/>
      <c r="B974" s="241"/>
      <c r="C974" s="242"/>
      <c r="D974" s="232" t="s">
        <v>153</v>
      </c>
      <c r="E974" s="243" t="s">
        <v>1</v>
      </c>
      <c r="F974" s="244" t="s">
        <v>2040</v>
      </c>
      <c r="G974" s="242"/>
      <c r="H974" s="245">
        <v>6.2699999999999996</v>
      </c>
      <c r="I974" s="246"/>
      <c r="J974" s="242"/>
      <c r="K974" s="242"/>
      <c r="L974" s="247"/>
      <c r="M974" s="248"/>
      <c r="N974" s="249"/>
      <c r="O974" s="249"/>
      <c r="P974" s="249"/>
      <c r="Q974" s="249"/>
      <c r="R974" s="249"/>
      <c r="S974" s="249"/>
      <c r="T974" s="250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51" t="s">
        <v>153</v>
      </c>
      <c r="AU974" s="251" t="s">
        <v>151</v>
      </c>
      <c r="AV974" s="14" t="s">
        <v>151</v>
      </c>
      <c r="AW974" s="14" t="s">
        <v>31</v>
      </c>
      <c r="AX974" s="14" t="s">
        <v>75</v>
      </c>
      <c r="AY974" s="251" t="s">
        <v>142</v>
      </c>
    </row>
    <row r="975" s="14" customFormat="1">
      <c r="A975" s="14"/>
      <c r="B975" s="241"/>
      <c r="C975" s="242"/>
      <c r="D975" s="232" t="s">
        <v>153</v>
      </c>
      <c r="E975" s="243" t="s">
        <v>1</v>
      </c>
      <c r="F975" s="244" t="s">
        <v>2041</v>
      </c>
      <c r="G975" s="242"/>
      <c r="H975" s="245">
        <v>1.9199999999999999</v>
      </c>
      <c r="I975" s="246"/>
      <c r="J975" s="242"/>
      <c r="K975" s="242"/>
      <c r="L975" s="247"/>
      <c r="M975" s="248"/>
      <c r="N975" s="249"/>
      <c r="O975" s="249"/>
      <c r="P975" s="249"/>
      <c r="Q975" s="249"/>
      <c r="R975" s="249"/>
      <c r="S975" s="249"/>
      <c r="T975" s="250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51" t="s">
        <v>153</v>
      </c>
      <c r="AU975" s="251" t="s">
        <v>151</v>
      </c>
      <c r="AV975" s="14" t="s">
        <v>151</v>
      </c>
      <c r="AW975" s="14" t="s">
        <v>31</v>
      </c>
      <c r="AX975" s="14" t="s">
        <v>75</v>
      </c>
      <c r="AY975" s="251" t="s">
        <v>142</v>
      </c>
    </row>
    <row r="976" s="15" customFormat="1">
      <c r="A976" s="15"/>
      <c r="B976" s="252"/>
      <c r="C976" s="253"/>
      <c r="D976" s="232" t="s">
        <v>153</v>
      </c>
      <c r="E976" s="254" t="s">
        <v>1</v>
      </c>
      <c r="F976" s="255" t="s">
        <v>166</v>
      </c>
      <c r="G976" s="253"/>
      <c r="H976" s="256">
        <v>8.1899999999999995</v>
      </c>
      <c r="I976" s="257"/>
      <c r="J976" s="253"/>
      <c r="K976" s="253"/>
      <c r="L976" s="258"/>
      <c r="M976" s="259"/>
      <c r="N976" s="260"/>
      <c r="O976" s="260"/>
      <c r="P976" s="260"/>
      <c r="Q976" s="260"/>
      <c r="R976" s="260"/>
      <c r="S976" s="260"/>
      <c r="T976" s="261"/>
      <c r="U976" s="15"/>
      <c r="V976" s="15"/>
      <c r="W976" s="15"/>
      <c r="X976" s="15"/>
      <c r="Y976" s="15"/>
      <c r="Z976" s="15"/>
      <c r="AA976" s="15"/>
      <c r="AB976" s="15"/>
      <c r="AC976" s="15"/>
      <c r="AD976" s="15"/>
      <c r="AE976" s="15"/>
      <c r="AT976" s="262" t="s">
        <v>153</v>
      </c>
      <c r="AU976" s="262" t="s">
        <v>151</v>
      </c>
      <c r="AV976" s="15" t="s">
        <v>150</v>
      </c>
      <c r="AW976" s="15" t="s">
        <v>31</v>
      </c>
      <c r="AX976" s="15" t="s">
        <v>83</v>
      </c>
      <c r="AY976" s="262" t="s">
        <v>142</v>
      </c>
    </row>
    <row r="977" s="2" customFormat="1" ht="21.75" customHeight="1">
      <c r="A977" s="38"/>
      <c r="B977" s="39"/>
      <c r="C977" s="218" t="s">
        <v>2042</v>
      </c>
      <c r="D977" s="218" t="s">
        <v>145</v>
      </c>
      <c r="E977" s="219" t="s">
        <v>1111</v>
      </c>
      <c r="F977" s="220" t="s">
        <v>2043</v>
      </c>
      <c r="G977" s="221" t="s">
        <v>494</v>
      </c>
      <c r="H977" s="222">
        <v>1</v>
      </c>
      <c r="I977" s="223"/>
      <c r="J977" s="222">
        <f>ROUND(I977*H977,2)</f>
        <v>0</v>
      </c>
      <c r="K977" s="220" t="s">
        <v>1</v>
      </c>
      <c r="L977" s="44"/>
      <c r="M977" s="224" t="s">
        <v>1</v>
      </c>
      <c r="N977" s="225" t="s">
        <v>41</v>
      </c>
      <c r="O977" s="91"/>
      <c r="P977" s="226">
        <f>O977*H977</f>
        <v>0</v>
      </c>
      <c r="Q977" s="226">
        <v>0</v>
      </c>
      <c r="R977" s="226">
        <f>Q977*H977</f>
        <v>0</v>
      </c>
      <c r="S977" s="226">
        <v>0</v>
      </c>
      <c r="T977" s="227">
        <f>S977*H977</f>
        <v>0</v>
      </c>
      <c r="U977" s="38"/>
      <c r="V977" s="38"/>
      <c r="W977" s="38"/>
      <c r="X977" s="38"/>
      <c r="Y977" s="38"/>
      <c r="Z977" s="38"/>
      <c r="AA977" s="38"/>
      <c r="AB977" s="38"/>
      <c r="AC977" s="38"/>
      <c r="AD977" s="38"/>
      <c r="AE977" s="38"/>
      <c r="AR977" s="228" t="s">
        <v>210</v>
      </c>
      <c r="AT977" s="228" t="s">
        <v>145</v>
      </c>
      <c r="AU977" s="228" t="s">
        <v>151</v>
      </c>
      <c r="AY977" s="17" t="s">
        <v>142</v>
      </c>
      <c r="BE977" s="229">
        <f>IF(N977="základní",J977,0)</f>
        <v>0</v>
      </c>
      <c r="BF977" s="229">
        <f>IF(N977="snížená",J977,0)</f>
        <v>0</v>
      </c>
      <c r="BG977" s="229">
        <f>IF(N977="zákl. přenesená",J977,0)</f>
        <v>0</v>
      </c>
      <c r="BH977" s="229">
        <f>IF(N977="sníž. přenesená",J977,0)</f>
        <v>0</v>
      </c>
      <c r="BI977" s="229">
        <f>IF(N977="nulová",J977,0)</f>
        <v>0</v>
      </c>
      <c r="BJ977" s="17" t="s">
        <v>151</v>
      </c>
      <c r="BK977" s="229">
        <f>ROUND(I977*H977,2)</f>
        <v>0</v>
      </c>
      <c r="BL977" s="17" t="s">
        <v>210</v>
      </c>
      <c r="BM977" s="228" t="s">
        <v>2044</v>
      </c>
    </row>
    <row r="978" s="2" customFormat="1" ht="24.15" customHeight="1">
      <c r="A978" s="38"/>
      <c r="B978" s="39"/>
      <c r="C978" s="218" t="s">
        <v>2045</v>
      </c>
      <c r="D978" s="218" t="s">
        <v>145</v>
      </c>
      <c r="E978" s="219" t="s">
        <v>2046</v>
      </c>
      <c r="F978" s="220" t="s">
        <v>2047</v>
      </c>
      <c r="G978" s="221" t="s">
        <v>148</v>
      </c>
      <c r="H978" s="222">
        <v>3</v>
      </c>
      <c r="I978" s="223"/>
      <c r="J978" s="222">
        <f>ROUND(I978*H978,2)</f>
        <v>0</v>
      </c>
      <c r="K978" s="220" t="s">
        <v>149</v>
      </c>
      <c r="L978" s="44"/>
      <c r="M978" s="224" t="s">
        <v>1</v>
      </c>
      <c r="N978" s="225" t="s">
        <v>41</v>
      </c>
      <c r="O978" s="91"/>
      <c r="P978" s="226">
        <f>O978*H978</f>
        <v>0</v>
      </c>
      <c r="Q978" s="226">
        <v>0</v>
      </c>
      <c r="R978" s="226">
        <f>Q978*H978</f>
        <v>0</v>
      </c>
      <c r="S978" s="226">
        <v>0.083169999999999994</v>
      </c>
      <c r="T978" s="227">
        <f>S978*H978</f>
        <v>0.24950999999999998</v>
      </c>
      <c r="U978" s="38"/>
      <c r="V978" s="38"/>
      <c r="W978" s="38"/>
      <c r="X978" s="38"/>
      <c r="Y978" s="38"/>
      <c r="Z978" s="38"/>
      <c r="AA978" s="38"/>
      <c r="AB978" s="38"/>
      <c r="AC978" s="38"/>
      <c r="AD978" s="38"/>
      <c r="AE978" s="38"/>
      <c r="AR978" s="228" t="s">
        <v>210</v>
      </c>
      <c r="AT978" s="228" t="s">
        <v>145</v>
      </c>
      <c r="AU978" s="228" t="s">
        <v>151</v>
      </c>
      <c r="AY978" s="17" t="s">
        <v>142</v>
      </c>
      <c r="BE978" s="229">
        <f>IF(N978="základní",J978,0)</f>
        <v>0</v>
      </c>
      <c r="BF978" s="229">
        <f>IF(N978="snížená",J978,0)</f>
        <v>0</v>
      </c>
      <c r="BG978" s="229">
        <f>IF(N978="zákl. přenesená",J978,0)</f>
        <v>0</v>
      </c>
      <c r="BH978" s="229">
        <f>IF(N978="sníž. přenesená",J978,0)</f>
        <v>0</v>
      </c>
      <c r="BI978" s="229">
        <f>IF(N978="nulová",J978,0)</f>
        <v>0</v>
      </c>
      <c r="BJ978" s="17" t="s">
        <v>151</v>
      </c>
      <c r="BK978" s="229">
        <f>ROUND(I978*H978,2)</f>
        <v>0</v>
      </c>
      <c r="BL978" s="17" t="s">
        <v>210</v>
      </c>
      <c r="BM978" s="228" t="s">
        <v>2048</v>
      </c>
    </row>
    <row r="979" s="13" customFormat="1">
      <c r="A979" s="13"/>
      <c r="B979" s="230"/>
      <c r="C979" s="231"/>
      <c r="D979" s="232" t="s">
        <v>153</v>
      </c>
      <c r="E979" s="233" t="s">
        <v>1</v>
      </c>
      <c r="F979" s="234" t="s">
        <v>1949</v>
      </c>
      <c r="G979" s="231"/>
      <c r="H979" s="233" t="s">
        <v>1</v>
      </c>
      <c r="I979" s="235"/>
      <c r="J979" s="231"/>
      <c r="K979" s="231"/>
      <c r="L979" s="236"/>
      <c r="M979" s="237"/>
      <c r="N979" s="238"/>
      <c r="O979" s="238"/>
      <c r="P979" s="238"/>
      <c r="Q979" s="238"/>
      <c r="R979" s="238"/>
      <c r="S979" s="238"/>
      <c r="T979" s="239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40" t="s">
        <v>153</v>
      </c>
      <c r="AU979" s="240" t="s">
        <v>151</v>
      </c>
      <c r="AV979" s="13" t="s">
        <v>83</v>
      </c>
      <c r="AW979" s="13" t="s">
        <v>31</v>
      </c>
      <c r="AX979" s="13" t="s">
        <v>75</v>
      </c>
      <c r="AY979" s="240" t="s">
        <v>142</v>
      </c>
    </row>
    <row r="980" s="13" customFormat="1">
      <c r="A980" s="13"/>
      <c r="B980" s="230"/>
      <c r="C980" s="231"/>
      <c r="D980" s="232" t="s">
        <v>153</v>
      </c>
      <c r="E980" s="233" t="s">
        <v>1</v>
      </c>
      <c r="F980" s="234" t="s">
        <v>1960</v>
      </c>
      <c r="G980" s="231"/>
      <c r="H980" s="233" t="s">
        <v>1</v>
      </c>
      <c r="I980" s="235"/>
      <c r="J980" s="231"/>
      <c r="K980" s="231"/>
      <c r="L980" s="236"/>
      <c r="M980" s="237"/>
      <c r="N980" s="238"/>
      <c r="O980" s="238"/>
      <c r="P980" s="238"/>
      <c r="Q980" s="238"/>
      <c r="R980" s="238"/>
      <c r="S980" s="238"/>
      <c r="T980" s="239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40" t="s">
        <v>153</v>
      </c>
      <c r="AU980" s="240" t="s">
        <v>151</v>
      </c>
      <c r="AV980" s="13" t="s">
        <v>83</v>
      </c>
      <c r="AW980" s="13" t="s">
        <v>31</v>
      </c>
      <c r="AX980" s="13" t="s">
        <v>75</v>
      </c>
      <c r="AY980" s="240" t="s">
        <v>142</v>
      </c>
    </row>
    <row r="981" s="14" customFormat="1">
      <c r="A981" s="14"/>
      <c r="B981" s="241"/>
      <c r="C981" s="242"/>
      <c r="D981" s="232" t="s">
        <v>153</v>
      </c>
      <c r="E981" s="243" t="s">
        <v>1</v>
      </c>
      <c r="F981" s="244" t="s">
        <v>1961</v>
      </c>
      <c r="G981" s="242"/>
      <c r="H981" s="245">
        <v>3</v>
      </c>
      <c r="I981" s="246"/>
      <c r="J981" s="242"/>
      <c r="K981" s="242"/>
      <c r="L981" s="247"/>
      <c r="M981" s="248"/>
      <c r="N981" s="249"/>
      <c r="O981" s="249"/>
      <c r="P981" s="249"/>
      <c r="Q981" s="249"/>
      <c r="R981" s="249"/>
      <c r="S981" s="249"/>
      <c r="T981" s="250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51" t="s">
        <v>153</v>
      </c>
      <c r="AU981" s="251" t="s">
        <v>151</v>
      </c>
      <c r="AV981" s="14" t="s">
        <v>151</v>
      </c>
      <c r="AW981" s="14" t="s">
        <v>31</v>
      </c>
      <c r="AX981" s="14" t="s">
        <v>83</v>
      </c>
      <c r="AY981" s="251" t="s">
        <v>142</v>
      </c>
    </row>
    <row r="982" s="2" customFormat="1" ht="24.15" customHeight="1">
      <c r="A982" s="38"/>
      <c r="B982" s="39"/>
      <c r="C982" s="218" t="s">
        <v>2049</v>
      </c>
      <c r="D982" s="218" t="s">
        <v>145</v>
      </c>
      <c r="E982" s="219" t="s">
        <v>2050</v>
      </c>
      <c r="F982" s="220" t="s">
        <v>2051</v>
      </c>
      <c r="G982" s="221" t="s">
        <v>189</v>
      </c>
      <c r="H982" s="222">
        <v>19.5</v>
      </c>
      <c r="I982" s="223"/>
      <c r="J982" s="222">
        <f>ROUND(I982*H982,2)</f>
        <v>0</v>
      </c>
      <c r="K982" s="220" t="s">
        <v>149</v>
      </c>
      <c r="L982" s="44"/>
      <c r="M982" s="224" t="s">
        <v>1</v>
      </c>
      <c r="N982" s="225" t="s">
        <v>41</v>
      </c>
      <c r="O982" s="91"/>
      <c r="P982" s="226">
        <f>O982*H982</f>
        <v>0</v>
      </c>
      <c r="Q982" s="226">
        <v>0</v>
      </c>
      <c r="R982" s="226">
        <f>Q982*H982</f>
        <v>0</v>
      </c>
      <c r="S982" s="226">
        <v>0.02911</v>
      </c>
      <c r="T982" s="227">
        <f>S982*H982</f>
        <v>0.56764499999999996</v>
      </c>
      <c r="U982" s="38"/>
      <c r="V982" s="38"/>
      <c r="W982" s="38"/>
      <c r="X982" s="38"/>
      <c r="Y982" s="38"/>
      <c r="Z982" s="38"/>
      <c r="AA982" s="38"/>
      <c r="AB982" s="38"/>
      <c r="AC982" s="38"/>
      <c r="AD982" s="38"/>
      <c r="AE982" s="38"/>
      <c r="AR982" s="228" t="s">
        <v>210</v>
      </c>
      <c r="AT982" s="228" t="s">
        <v>145</v>
      </c>
      <c r="AU982" s="228" t="s">
        <v>151</v>
      </c>
      <c r="AY982" s="17" t="s">
        <v>142</v>
      </c>
      <c r="BE982" s="229">
        <f>IF(N982="základní",J982,0)</f>
        <v>0</v>
      </c>
      <c r="BF982" s="229">
        <f>IF(N982="snížená",J982,0)</f>
        <v>0</v>
      </c>
      <c r="BG982" s="229">
        <f>IF(N982="zákl. přenesená",J982,0)</f>
        <v>0</v>
      </c>
      <c r="BH982" s="229">
        <f>IF(N982="sníž. přenesená",J982,0)</f>
        <v>0</v>
      </c>
      <c r="BI982" s="229">
        <f>IF(N982="nulová",J982,0)</f>
        <v>0</v>
      </c>
      <c r="BJ982" s="17" t="s">
        <v>151</v>
      </c>
      <c r="BK982" s="229">
        <f>ROUND(I982*H982,2)</f>
        <v>0</v>
      </c>
      <c r="BL982" s="17" t="s">
        <v>210</v>
      </c>
      <c r="BM982" s="228" t="s">
        <v>2052</v>
      </c>
    </row>
    <row r="983" s="13" customFormat="1">
      <c r="A983" s="13"/>
      <c r="B983" s="230"/>
      <c r="C983" s="231"/>
      <c r="D983" s="232" t="s">
        <v>153</v>
      </c>
      <c r="E983" s="233" t="s">
        <v>1</v>
      </c>
      <c r="F983" s="234" t="s">
        <v>2053</v>
      </c>
      <c r="G983" s="231"/>
      <c r="H983" s="233" t="s">
        <v>1</v>
      </c>
      <c r="I983" s="235"/>
      <c r="J983" s="231"/>
      <c r="K983" s="231"/>
      <c r="L983" s="236"/>
      <c r="M983" s="237"/>
      <c r="N983" s="238"/>
      <c r="O983" s="238"/>
      <c r="P983" s="238"/>
      <c r="Q983" s="238"/>
      <c r="R983" s="238"/>
      <c r="S983" s="238"/>
      <c r="T983" s="239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40" t="s">
        <v>153</v>
      </c>
      <c r="AU983" s="240" t="s">
        <v>151</v>
      </c>
      <c r="AV983" s="13" t="s">
        <v>83</v>
      </c>
      <c r="AW983" s="13" t="s">
        <v>31</v>
      </c>
      <c r="AX983" s="13" t="s">
        <v>75</v>
      </c>
      <c r="AY983" s="240" t="s">
        <v>142</v>
      </c>
    </row>
    <row r="984" s="14" customFormat="1">
      <c r="A984" s="14"/>
      <c r="B984" s="241"/>
      <c r="C984" s="242"/>
      <c r="D984" s="232" t="s">
        <v>153</v>
      </c>
      <c r="E984" s="243" t="s">
        <v>1</v>
      </c>
      <c r="F984" s="244" t="s">
        <v>2054</v>
      </c>
      <c r="G984" s="242"/>
      <c r="H984" s="245">
        <v>19.5</v>
      </c>
      <c r="I984" s="246"/>
      <c r="J984" s="242"/>
      <c r="K984" s="242"/>
      <c r="L984" s="247"/>
      <c r="M984" s="248"/>
      <c r="N984" s="249"/>
      <c r="O984" s="249"/>
      <c r="P984" s="249"/>
      <c r="Q984" s="249"/>
      <c r="R984" s="249"/>
      <c r="S984" s="249"/>
      <c r="T984" s="250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51" t="s">
        <v>153</v>
      </c>
      <c r="AU984" s="251" t="s">
        <v>151</v>
      </c>
      <c r="AV984" s="14" t="s">
        <v>151</v>
      </c>
      <c r="AW984" s="14" t="s">
        <v>31</v>
      </c>
      <c r="AX984" s="14" t="s">
        <v>83</v>
      </c>
      <c r="AY984" s="251" t="s">
        <v>142</v>
      </c>
    </row>
    <row r="985" s="2" customFormat="1" ht="24.15" customHeight="1">
      <c r="A985" s="38"/>
      <c r="B985" s="39"/>
      <c r="C985" s="218" t="s">
        <v>2055</v>
      </c>
      <c r="D985" s="218" t="s">
        <v>145</v>
      </c>
      <c r="E985" s="219" t="s">
        <v>2056</v>
      </c>
      <c r="F985" s="220" t="s">
        <v>2057</v>
      </c>
      <c r="G985" s="221" t="s">
        <v>189</v>
      </c>
      <c r="H985" s="222">
        <v>21.5</v>
      </c>
      <c r="I985" s="223"/>
      <c r="J985" s="222">
        <f>ROUND(I985*H985,2)</f>
        <v>0</v>
      </c>
      <c r="K985" s="220" t="s">
        <v>149</v>
      </c>
      <c r="L985" s="44"/>
      <c r="M985" s="224" t="s">
        <v>1</v>
      </c>
      <c r="N985" s="225" t="s">
        <v>41</v>
      </c>
      <c r="O985" s="91"/>
      <c r="P985" s="226">
        <f>O985*H985</f>
        <v>0</v>
      </c>
      <c r="Q985" s="226">
        <v>0</v>
      </c>
      <c r="R985" s="226">
        <f>Q985*H985</f>
        <v>0</v>
      </c>
      <c r="S985" s="226">
        <v>0.021000000000000001</v>
      </c>
      <c r="T985" s="227">
        <f>S985*H985</f>
        <v>0.45150000000000001</v>
      </c>
      <c r="U985" s="38"/>
      <c r="V985" s="38"/>
      <c r="W985" s="38"/>
      <c r="X985" s="38"/>
      <c r="Y985" s="38"/>
      <c r="Z985" s="38"/>
      <c r="AA985" s="38"/>
      <c r="AB985" s="38"/>
      <c r="AC985" s="38"/>
      <c r="AD985" s="38"/>
      <c r="AE985" s="38"/>
      <c r="AR985" s="228" t="s">
        <v>210</v>
      </c>
      <c r="AT985" s="228" t="s">
        <v>145</v>
      </c>
      <c r="AU985" s="228" t="s">
        <v>151</v>
      </c>
      <c r="AY985" s="17" t="s">
        <v>142</v>
      </c>
      <c r="BE985" s="229">
        <f>IF(N985="základní",J985,0)</f>
        <v>0</v>
      </c>
      <c r="BF985" s="229">
        <f>IF(N985="snížená",J985,0)</f>
        <v>0</v>
      </c>
      <c r="BG985" s="229">
        <f>IF(N985="zákl. přenesená",J985,0)</f>
        <v>0</v>
      </c>
      <c r="BH985" s="229">
        <f>IF(N985="sníž. přenesená",J985,0)</f>
        <v>0</v>
      </c>
      <c r="BI985" s="229">
        <f>IF(N985="nulová",J985,0)</f>
        <v>0</v>
      </c>
      <c r="BJ985" s="17" t="s">
        <v>151</v>
      </c>
      <c r="BK985" s="229">
        <f>ROUND(I985*H985,2)</f>
        <v>0</v>
      </c>
      <c r="BL985" s="17" t="s">
        <v>210</v>
      </c>
      <c r="BM985" s="228" t="s">
        <v>2058</v>
      </c>
    </row>
    <row r="986" s="13" customFormat="1">
      <c r="A986" s="13"/>
      <c r="B986" s="230"/>
      <c r="C986" s="231"/>
      <c r="D986" s="232" t="s">
        <v>153</v>
      </c>
      <c r="E986" s="233" t="s">
        <v>1</v>
      </c>
      <c r="F986" s="234" t="s">
        <v>2053</v>
      </c>
      <c r="G986" s="231"/>
      <c r="H986" s="233" t="s">
        <v>1</v>
      </c>
      <c r="I986" s="235"/>
      <c r="J986" s="231"/>
      <c r="K986" s="231"/>
      <c r="L986" s="236"/>
      <c r="M986" s="237"/>
      <c r="N986" s="238"/>
      <c r="O986" s="238"/>
      <c r="P986" s="238"/>
      <c r="Q986" s="238"/>
      <c r="R986" s="238"/>
      <c r="S986" s="238"/>
      <c r="T986" s="239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240" t="s">
        <v>153</v>
      </c>
      <c r="AU986" s="240" t="s">
        <v>151</v>
      </c>
      <c r="AV986" s="13" t="s">
        <v>83</v>
      </c>
      <c r="AW986" s="13" t="s">
        <v>31</v>
      </c>
      <c r="AX986" s="13" t="s">
        <v>75</v>
      </c>
      <c r="AY986" s="240" t="s">
        <v>142</v>
      </c>
    </row>
    <row r="987" s="14" customFormat="1">
      <c r="A987" s="14"/>
      <c r="B987" s="241"/>
      <c r="C987" s="242"/>
      <c r="D987" s="232" t="s">
        <v>153</v>
      </c>
      <c r="E987" s="243" t="s">
        <v>1</v>
      </c>
      <c r="F987" s="244" t="s">
        <v>2059</v>
      </c>
      <c r="G987" s="242"/>
      <c r="H987" s="245">
        <v>21.5</v>
      </c>
      <c r="I987" s="246"/>
      <c r="J987" s="242"/>
      <c r="K987" s="242"/>
      <c r="L987" s="247"/>
      <c r="M987" s="248"/>
      <c r="N987" s="249"/>
      <c r="O987" s="249"/>
      <c r="P987" s="249"/>
      <c r="Q987" s="249"/>
      <c r="R987" s="249"/>
      <c r="S987" s="249"/>
      <c r="T987" s="250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51" t="s">
        <v>153</v>
      </c>
      <c r="AU987" s="251" t="s">
        <v>151</v>
      </c>
      <c r="AV987" s="14" t="s">
        <v>151</v>
      </c>
      <c r="AW987" s="14" t="s">
        <v>31</v>
      </c>
      <c r="AX987" s="14" t="s">
        <v>83</v>
      </c>
      <c r="AY987" s="251" t="s">
        <v>142</v>
      </c>
    </row>
    <row r="988" s="2" customFormat="1" ht="24.15" customHeight="1">
      <c r="A988" s="38"/>
      <c r="B988" s="39"/>
      <c r="C988" s="218" t="s">
        <v>2060</v>
      </c>
      <c r="D988" s="218" t="s">
        <v>145</v>
      </c>
      <c r="E988" s="219" t="s">
        <v>2061</v>
      </c>
      <c r="F988" s="220" t="s">
        <v>2062</v>
      </c>
      <c r="G988" s="221" t="s">
        <v>148</v>
      </c>
      <c r="H988" s="222">
        <v>17</v>
      </c>
      <c r="I988" s="223"/>
      <c r="J988" s="222">
        <f>ROUND(I988*H988,2)</f>
        <v>0</v>
      </c>
      <c r="K988" s="220" t="s">
        <v>149</v>
      </c>
      <c r="L988" s="44"/>
      <c r="M988" s="224" t="s">
        <v>1</v>
      </c>
      <c r="N988" s="225" t="s">
        <v>41</v>
      </c>
      <c r="O988" s="91"/>
      <c r="P988" s="226">
        <f>O988*H988</f>
        <v>0</v>
      </c>
      <c r="Q988" s="226">
        <v>0</v>
      </c>
      <c r="R988" s="226">
        <f>Q988*H988</f>
        <v>0</v>
      </c>
      <c r="S988" s="226">
        <v>0.081500000000000003</v>
      </c>
      <c r="T988" s="227">
        <f>S988*H988</f>
        <v>1.3855</v>
      </c>
      <c r="U988" s="38"/>
      <c r="V988" s="38"/>
      <c r="W988" s="38"/>
      <c r="X988" s="38"/>
      <c r="Y988" s="38"/>
      <c r="Z988" s="38"/>
      <c r="AA988" s="38"/>
      <c r="AB988" s="38"/>
      <c r="AC988" s="38"/>
      <c r="AD988" s="38"/>
      <c r="AE988" s="38"/>
      <c r="AR988" s="228" t="s">
        <v>210</v>
      </c>
      <c r="AT988" s="228" t="s">
        <v>145</v>
      </c>
      <c r="AU988" s="228" t="s">
        <v>151</v>
      </c>
      <c r="AY988" s="17" t="s">
        <v>142</v>
      </c>
      <c r="BE988" s="229">
        <f>IF(N988="základní",J988,0)</f>
        <v>0</v>
      </c>
      <c r="BF988" s="229">
        <f>IF(N988="snížená",J988,0)</f>
        <v>0</v>
      </c>
      <c r="BG988" s="229">
        <f>IF(N988="zákl. přenesená",J988,0)</f>
        <v>0</v>
      </c>
      <c r="BH988" s="229">
        <f>IF(N988="sníž. přenesená",J988,0)</f>
        <v>0</v>
      </c>
      <c r="BI988" s="229">
        <f>IF(N988="nulová",J988,0)</f>
        <v>0</v>
      </c>
      <c r="BJ988" s="17" t="s">
        <v>151</v>
      </c>
      <c r="BK988" s="229">
        <f>ROUND(I988*H988,2)</f>
        <v>0</v>
      </c>
      <c r="BL988" s="17" t="s">
        <v>210</v>
      </c>
      <c r="BM988" s="228" t="s">
        <v>2063</v>
      </c>
    </row>
    <row r="989" s="13" customFormat="1">
      <c r="A989" s="13"/>
      <c r="B989" s="230"/>
      <c r="C989" s="231"/>
      <c r="D989" s="232" t="s">
        <v>153</v>
      </c>
      <c r="E989" s="233" t="s">
        <v>1</v>
      </c>
      <c r="F989" s="234" t="s">
        <v>2064</v>
      </c>
      <c r="G989" s="231"/>
      <c r="H989" s="233" t="s">
        <v>1</v>
      </c>
      <c r="I989" s="235"/>
      <c r="J989" s="231"/>
      <c r="K989" s="231"/>
      <c r="L989" s="236"/>
      <c r="M989" s="237"/>
      <c r="N989" s="238"/>
      <c r="O989" s="238"/>
      <c r="P989" s="238"/>
      <c r="Q989" s="238"/>
      <c r="R989" s="238"/>
      <c r="S989" s="238"/>
      <c r="T989" s="239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240" t="s">
        <v>153</v>
      </c>
      <c r="AU989" s="240" t="s">
        <v>151</v>
      </c>
      <c r="AV989" s="13" t="s">
        <v>83</v>
      </c>
      <c r="AW989" s="13" t="s">
        <v>31</v>
      </c>
      <c r="AX989" s="13" t="s">
        <v>75</v>
      </c>
      <c r="AY989" s="240" t="s">
        <v>142</v>
      </c>
    </row>
    <row r="990" s="13" customFormat="1">
      <c r="A990" s="13"/>
      <c r="B990" s="230"/>
      <c r="C990" s="231"/>
      <c r="D990" s="232" t="s">
        <v>153</v>
      </c>
      <c r="E990" s="233" t="s">
        <v>1</v>
      </c>
      <c r="F990" s="234" t="s">
        <v>2065</v>
      </c>
      <c r="G990" s="231"/>
      <c r="H990" s="233" t="s">
        <v>1</v>
      </c>
      <c r="I990" s="235"/>
      <c r="J990" s="231"/>
      <c r="K990" s="231"/>
      <c r="L990" s="236"/>
      <c r="M990" s="237"/>
      <c r="N990" s="238"/>
      <c r="O990" s="238"/>
      <c r="P990" s="238"/>
      <c r="Q990" s="238"/>
      <c r="R990" s="238"/>
      <c r="S990" s="238"/>
      <c r="T990" s="239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40" t="s">
        <v>153</v>
      </c>
      <c r="AU990" s="240" t="s">
        <v>151</v>
      </c>
      <c r="AV990" s="13" t="s">
        <v>83</v>
      </c>
      <c r="AW990" s="13" t="s">
        <v>31</v>
      </c>
      <c r="AX990" s="13" t="s">
        <v>75</v>
      </c>
      <c r="AY990" s="240" t="s">
        <v>142</v>
      </c>
    </row>
    <row r="991" s="14" customFormat="1">
      <c r="A991" s="14"/>
      <c r="B991" s="241"/>
      <c r="C991" s="242"/>
      <c r="D991" s="232" t="s">
        <v>153</v>
      </c>
      <c r="E991" s="243" t="s">
        <v>1</v>
      </c>
      <c r="F991" s="244" t="s">
        <v>2066</v>
      </c>
      <c r="G991" s="242"/>
      <c r="H991" s="245">
        <v>17</v>
      </c>
      <c r="I991" s="246"/>
      <c r="J991" s="242"/>
      <c r="K991" s="242"/>
      <c r="L991" s="247"/>
      <c r="M991" s="248"/>
      <c r="N991" s="249"/>
      <c r="O991" s="249"/>
      <c r="P991" s="249"/>
      <c r="Q991" s="249"/>
      <c r="R991" s="249"/>
      <c r="S991" s="249"/>
      <c r="T991" s="250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51" t="s">
        <v>153</v>
      </c>
      <c r="AU991" s="251" t="s">
        <v>151</v>
      </c>
      <c r="AV991" s="14" t="s">
        <v>151</v>
      </c>
      <c r="AW991" s="14" t="s">
        <v>31</v>
      </c>
      <c r="AX991" s="14" t="s">
        <v>83</v>
      </c>
      <c r="AY991" s="251" t="s">
        <v>142</v>
      </c>
    </row>
    <row r="992" s="2" customFormat="1" ht="16.5" customHeight="1">
      <c r="A992" s="38"/>
      <c r="B992" s="39"/>
      <c r="C992" s="218" t="s">
        <v>2067</v>
      </c>
      <c r="D992" s="218" t="s">
        <v>145</v>
      </c>
      <c r="E992" s="219" t="s">
        <v>2068</v>
      </c>
      <c r="F992" s="220" t="s">
        <v>2069</v>
      </c>
      <c r="G992" s="221" t="s">
        <v>303</v>
      </c>
      <c r="H992" s="222">
        <v>1</v>
      </c>
      <c r="I992" s="223"/>
      <c r="J992" s="222">
        <f>ROUND(I992*H992,2)</f>
        <v>0</v>
      </c>
      <c r="K992" s="220" t="s">
        <v>1</v>
      </c>
      <c r="L992" s="44"/>
      <c r="M992" s="224" t="s">
        <v>1</v>
      </c>
      <c r="N992" s="225" t="s">
        <v>41</v>
      </c>
      <c r="O992" s="91"/>
      <c r="P992" s="226">
        <f>O992*H992</f>
        <v>0</v>
      </c>
      <c r="Q992" s="226">
        <v>0</v>
      </c>
      <c r="R992" s="226">
        <f>Q992*H992</f>
        <v>0</v>
      </c>
      <c r="S992" s="226">
        <v>0</v>
      </c>
      <c r="T992" s="227">
        <f>S992*H992</f>
        <v>0</v>
      </c>
      <c r="U992" s="38"/>
      <c r="V992" s="38"/>
      <c r="W992" s="38"/>
      <c r="X992" s="38"/>
      <c r="Y992" s="38"/>
      <c r="Z992" s="38"/>
      <c r="AA992" s="38"/>
      <c r="AB992" s="38"/>
      <c r="AC992" s="38"/>
      <c r="AD992" s="38"/>
      <c r="AE992" s="38"/>
      <c r="AR992" s="228" t="s">
        <v>210</v>
      </c>
      <c r="AT992" s="228" t="s">
        <v>145</v>
      </c>
      <c r="AU992" s="228" t="s">
        <v>151</v>
      </c>
      <c r="AY992" s="17" t="s">
        <v>142</v>
      </c>
      <c r="BE992" s="229">
        <f>IF(N992="základní",J992,0)</f>
        <v>0</v>
      </c>
      <c r="BF992" s="229">
        <f>IF(N992="snížená",J992,0)</f>
        <v>0</v>
      </c>
      <c r="BG992" s="229">
        <f>IF(N992="zákl. přenesená",J992,0)</f>
        <v>0</v>
      </c>
      <c r="BH992" s="229">
        <f>IF(N992="sníž. přenesená",J992,0)</f>
        <v>0</v>
      </c>
      <c r="BI992" s="229">
        <f>IF(N992="nulová",J992,0)</f>
        <v>0</v>
      </c>
      <c r="BJ992" s="17" t="s">
        <v>151</v>
      </c>
      <c r="BK992" s="229">
        <f>ROUND(I992*H992,2)</f>
        <v>0</v>
      </c>
      <c r="BL992" s="17" t="s">
        <v>210</v>
      </c>
      <c r="BM992" s="228" t="s">
        <v>2070</v>
      </c>
    </row>
    <row r="993" s="13" customFormat="1">
      <c r="A993" s="13"/>
      <c r="B993" s="230"/>
      <c r="C993" s="231"/>
      <c r="D993" s="232" t="s">
        <v>153</v>
      </c>
      <c r="E993" s="233" t="s">
        <v>1</v>
      </c>
      <c r="F993" s="234" t="s">
        <v>2071</v>
      </c>
      <c r="G993" s="231"/>
      <c r="H993" s="233" t="s">
        <v>1</v>
      </c>
      <c r="I993" s="235"/>
      <c r="J993" s="231"/>
      <c r="K993" s="231"/>
      <c r="L993" s="236"/>
      <c r="M993" s="237"/>
      <c r="N993" s="238"/>
      <c r="O993" s="238"/>
      <c r="P993" s="238"/>
      <c r="Q993" s="238"/>
      <c r="R993" s="238"/>
      <c r="S993" s="238"/>
      <c r="T993" s="239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40" t="s">
        <v>153</v>
      </c>
      <c r="AU993" s="240" t="s">
        <v>151</v>
      </c>
      <c r="AV993" s="13" t="s">
        <v>83</v>
      </c>
      <c r="AW993" s="13" t="s">
        <v>31</v>
      </c>
      <c r="AX993" s="13" t="s">
        <v>75</v>
      </c>
      <c r="AY993" s="240" t="s">
        <v>142</v>
      </c>
    </row>
    <row r="994" s="14" customFormat="1">
      <c r="A994" s="14"/>
      <c r="B994" s="241"/>
      <c r="C994" s="242"/>
      <c r="D994" s="232" t="s">
        <v>153</v>
      </c>
      <c r="E994" s="243" t="s">
        <v>1</v>
      </c>
      <c r="F994" s="244" t="s">
        <v>83</v>
      </c>
      <c r="G994" s="242"/>
      <c r="H994" s="245">
        <v>1</v>
      </c>
      <c r="I994" s="246"/>
      <c r="J994" s="242"/>
      <c r="K994" s="242"/>
      <c r="L994" s="247"/>
      <c r="M994" s="248"/>
      <c r="N994" s="249"/>
      <c r="O994" s="249"/>
      <c r="P994" s="249"/>
      <c r="Q994" s="249"/>
      <c r="R994" s="249"/>
      <c r="S994" s="249"/>
      <c r="T994" s="250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51" t="s">
        <v>153</v>
      </c>
      <c r="AU994" s="251" t="s">
        <v>151</v>
      </c>
      <c r="AV994" s="14" t="s">
        <v>151</v>
      </c>
      <c r="AW994" s="14" t="s">
        <v>31</v>
      </c>
      <c r="AX994" s="14" t="s">
        <v>83</v>
      </c>
      <c r="AY994" s="251" t="s">
        <v>142</v>
      </c>
    </row>
    <row r="995" s="2" customFormat="1" ht="16.5" customHeight="1">
      <c r="A995" s="38"/>
      <c r="B995" s="39"/>
      <c r="C995" s="218" t="s">
        <v>2072</v>
      </c>
      <c r="D995" s="218" t="s">
        <v>145</v>
      </c>
      <c r="E995" s="219" t="s">
        <v>2073</v>
      </c>
      <c r="F995" s="220" t="s">
        <v>2074</v>
      </c>
      <c r="G995" s="221" t="s">
        <v>494</v>
      </c>
      <c r="H995" s="222">
        <v>1</v>
      </c>
      <c r="I995" s="223"/>
      <c r="J995" s="222">
        <f>ROUND(I995*H995,2)</f>
        <v>0</v>
      </c>
      <c r="K995" s="220" t="s">
        <v>1</v>
      </c>
      <c r="L995" s="44"/>
      <c r="M995" s="224" t="s">
        <v>1</v>
      </c>
      <c r="N995" s="225" t="s">
        <v>41</v>
      </c>
      <c r="O995" s="91"/>
      <c r="P995" s="226">
        <f>O995*H995</f>
        <v>0</v>
      </c>
      <c r="Q995" s="226">
        <v>0</v>
      </c>
      <c r="R995" s="226">
        <f>Q995*H995</f>
        <v>0</v>
      </c>
      <c r="S995" s="226">
        <v>0</v>
      </c>
      <c r="T995" s="227">
        <f>S995*H995</f>
        <v>0</v>
      </c>
      <c r="U995" s="38"/>
      <c r="V995" s="38"/>
      <c r="W995" s="38"/>
      <c r="X995" s="38"/>
      <c r="Y995" s="38"/>
      <c r="Z995" s="38"/>
      <c r="AA995" s="38"/>
      <c r="AB995" s="38"/>
      <c r="AC995" s="38"/>
      <c r="AD995" s="38"/>
      <c r="AE995" s="38"/>
      <c r="AR995" s="228" t="s">
        <v>210</v>
      </c>
      <c r="AT995" s="228" t="s">
        <v>145</v>
      </c>
      <c r="AU995" s="228" t="s">
        <v>151</v>
      </c>
      <c r="AY995" s="17" t="s">
        <v>142</v>
      </c>
      <c r="BE995" s="229">
        <f>IF(N995="základní",J995,0)</f>
        <v>0</v>
      </c>
      <c r="BF995" s="229">
        <f>IF(N995="snížená",J995,0)</f>
        <v>0</v>
      </c>
      <c r="BG995" s="229">
        <f>IF(N995="zákl. přenesená",J995,0)</f>
        <v>0</v>
      </c>
      <c r="BH995" s="229">
        <f>IF(N995="sníž. přenesená",J995,0)</f>
        <v>0</v>
      </c>
      <c r="BI995" s="229">
        <f>IF(N995="nulová",J995,0)</f>
        <v>0</v>
      </c>
      <c r="BJ995" s="17" t="s">
        <v>151</v>
      </c>
      <c r="BK995" s="229">
        <f>ROUND(I995*H995,2)</f>
        <v>0</v>
      </c>
      <c r="BL995" s="17" t="s">
        <v>210</v>
      </c>
      <c r="BM995" s="228" t="s">
        <v>2075</v>
      </c>
    </row>
    <row r="996" s="13" customFormat="1">
      <c r="A996" s="13"/>
      <c r="B996" s="230"/>
      <c r="C996" s="231"/>
      <c r="D996" s="232" t="s">
        <v>153</v>
      </c>
      <c r="E996" s="233" t="s">
        <v>1</v>
      </c>
      <c r="F996" s="234" t="s">
        <v>2076</v>
      </c>
      <c r="G996" s="231"/>
      <c r="H996" s="233" t="s">
        <v>1</v>
      </c>
      <c r="I996" s="235"/>
      <c r="J996" s="231"/>
      <c r="K996" s="231"/>
      <c r="L996" s="236"/>
      <c r="M996" s="237"/>
      <c r="N996" s="238"/>
      <c r="O996" s="238"/>
      <c r="P996" s="238"/>
      <c r="Q996" s="238"/>
      <c r="R996" s="238"/>
      <c r="S996" s="238"/>
      <c r="T996" s="239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40" t="s">
        <v>153</v>
      </c>
      <c r="AU996" s="240" t="s">
        <v>151</v>
      </c>
      <c r="AV996" s="13" t="s">
        <v>83</v>
      </c>
      <c r="AW996" s="13" t="s">
        <v>31</v>
      </c>
      <c r="AX996" s="13" t="s">
        <v>75</v>
      </c>
      <c r="AY996" s="240" t="s">
        <v>142</v>
      </c>
    </row>
    <row r="997" s="14" customFormat="1">
      <c r="A997" s="14"/>
      <c r="B997" s="241"/>
      <c r="C997" s="242"/>
      <c r="D997" s="232" t="s">
        <v>153</v>
      </c>
      <c r="E997" s="243" t="s">
        <v>1</v>
      </c>
      <c r="F997" s="244" t="s">
        <v>83</v>
      </c>
      <c r="G997" s="242"/>
      <c r="H997" s="245">
        <v>1</v>
      </c>
      <c r="I997" s="246"/>
      <c r="J997" s="242"/>
      <c r="K997" s="242"/>
      <c r="L997" s="247"/>
      <c r="M997" s="248"/>
      <c r="N997" s="249"/>
      <c r="O997" s="249"/>
      <c r="P997" s="249"/>
      <c r="Q997" s="249"/>
      <c r="R997" s="249"/>
      <c r="S997" s="249"/>
      <c r="T997" s="250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51" t="s">
        <v>153</v>
      </c>
      <c r="AU997" s="251" t="s">
        <v>151</v>
      </c>
      <c r="AV997" s="14" t="s">
        <v>151</v>
      </c>
      <c r="AW997" s="14" t="s">
        <v>31</v>
      </c>
      <c r="AX997" s="14" t="s">
        <v>83</v>
      </c>
      <c r="AY997" s="251" t="s">
        <v>142</v>
      </c>
    </row>
    <row r="998" s="12" customFormat="1" ht="22.8" customHeight="1">
      <c r="A998" s="12"/>
      <c r="B998" s="202"/>
      <c r="C998" s="203"/>
      <c r="D998" s="204" t="s">
        <v>74</v>
      </c>
      <c r="E998" s="216" t="s">
        <v>2077</v>
      </c>
      <c r="F998" s="216" t="s">
        <v>2078</v>
      </c>
      <c r="G998" s="203"/>
      <c r="H998" s="203"/>
      <c r="I998" s="206"/>
      <c r="J998" s="217">
        <f>BK998</f>
        <v>0</v>
      </c>
      <c r="K998" s="203"/>
      <c r="L998" s="208"/>
      <c r="M998" s="209"/>
      <c r="N998" s="210"/>
      <c r="O998" s="210"/>
      <c r="P998" s="211">
        <f>SUM(P999:P1080)</f>
        <v>0</v>
      </c>
      <c r="Q998" s="210"/>
      <c r="R998" s="211">
        <f>SUM(R999:R1080)</f>
        <v>0</v>
      </c>
      <c r="S998" s="210"/>
      <c r="T998" s="212">
        <f>SUM(T999:T1080)</f>
        <v>0</v>
      </c>
      <c r="U998" s="12"/>
      <c r="V998" s="12"/>
      <c r="W998" s="12"/>
      <c r="X998" s="12"/>
      <c r="Y998" s="12"/>
      <c r="Z998" s="12"/>
      <c r="AA998" s="12"/>
      <c r="AB998" s="12"/>
      <c r="AC998" s="12"/>
      <c r="AD998" s="12"/>
      <c r="AE998" s="12"/>
      <c r="AR998" s="213" t="s">
        <v>151</v>
      </c>
      <c r="AT998" s="214" t="s">
        <v>74</v>
      </c>
      <c r="AU998" s="214" t="s">
        <v>83</v>
      </c>
      <c r="AY998" s="213" t="s">
        <v>142</v>
      </c>
      <c r="BK998" s="215">
        <f>SUM(BK999:BK1080)</f>
        <v>0</v>
      </c>
    </row>
    <row r="999" s="2" customFormat="1" ht="44.25" customHeight="1">
      <c r="A999" s="38"/>
      <c r="B999" s="39"/>
      <c r="C999" s="218" t="s">
        <v>2079</v>
      </c>
      <c r="D999" s="218" t="s">
        <v>145</v>
      </c>
      <c r="E999" s="219" t="s">
        <v>2080</v>
      </c>
      <c r="F999" s="220" t="s">
        <v>2081</v>
      </c>
      <c r="G999" s="221" t="s">
        <v>303</v>
      </c>
      <c r="H999" s="222">
        <v>2</v>
      </c>
      <c r="I999" s="223"/>
      <c r="J999" s="222">
        <f>ROUND(I999*H999,2)</f>
        <v>0</v>
      </c>
      <c r="K999" s="220" t="s">
        <v>1</v>
      </c>
      <c r="L999" s="44"/>
      <c r="M999" s="224" t="s">
        <v>1</v>
      </c>
      <c r="N999" s="225" t="s">
        <v>41</v>
      </c>
      <c r="O999" s="91"/>
      <c r="P999" s="226">
        <f>O999*H999</f>
        <v>0</v>
      </c>
      <c r="Q999" s="226">
        <v>0</v>
      </c>
      <c r="R999" s="226">
        <f>Q999*H999</f>
        <v>0</v>
      </c>
      <c r="S999" s="226">
        <v>0</v>
      </c>
      <c r="T999" s="227">
        <f>S999*H999</f>
        <v>0</v>
      </c>
      <c r="U999" s="38"/>
      <c r="V999" s="38"/>
      <c r="W999" s="38"/>
      <c r="X999" s="38"/>
      <c r="Y999" s="38"/>
      <c r="Z999" s="38"/>
      <c r="AA999" s="38"/>
      <c r="AB999" s="38"/>
      <c r="AC999" s="38"/>
      <c r="AD999" s="38"/>
      <c r="AE999" s="38"/>
      <c r="AR999" s="228" t="s">
        <v>210</v>
      </c>
      <c r="AT999" s="228" t="s">
        <v>145</v>
      </c>
      <c r="AU999" s="228" t="s">
        <v>151</v>
      </c>
      <c r="AY999" s="17" t="s">
        <v>142</v>
      </c>
      <c r="BE999" s="229">
        <f>IF(N999="základní",J999,0)</f>
        <v>0</v>
      </c>
      <c r="BF999" s="229">
        <f>IF(N999="snížená",J999,0)</f>
        <v>0</v>
      </c>
      <c r="BG999" s="229">
        <f>IF(N999="zákl. přenesená",J999,0)</f>
        <v>0</v>
      </c>
      <c r="BH999" s="229">
        <f>IF(N999="sníž. přenesená",J999,0)</f>
        <v>0</v>
      </c>
      <c r="BI999" s="229">
        <f>IF(N999="nulová",J999,0)</f>
        <v>0</v>
      </c>
      <c r="BJ999" s="17" t="s">
        <v>151</v>
      </c>
      <c r="BK999" s="229">
        <f>ROUND(I999*H999,2)</f>
        <v>0</v>
      </c>
      <c r="BL999" s="17" t="s">
        <v>210</v>
      </c>
      <c r="BM999" s="228" t="s">
        <v>2082</v>
      </c>
    </row>
    <row r="1000" s="2" customFormat="1">
      <c r="A1000" s="38"/>
      <c r="B1000" s="39"/>
      <c r="C1000" s="40"/>
      <c r="D1000" s="232" t="s">
        <v>200</v>
      </c>
      <c r="E1000" s="40"/>
      <c r="F1000" s="263" t="s">
        <v>2083</v>
      </c>
      <c r="G1000" s="40"/>
      <c r="H1000" s="40"/>
      <c r="I1000" s="264"/>
      <c r="J1000" s="40"/>
      <c r="K1000" s="40"/>
      <c r="L1000" s="44"/>
      <c r="M1000" s="265"/>
      <c r="N1000" s="266"/>
      <c r="O1000" s="91"/>
      <c r="P1000" s="91"/>
      <c r="Q1000" s="91"/>
      <c r="R1000" s="91"/>
      <c r="S1000" s="91"/>
      <c r="T1000" s="92"/>
      <c r="U1000" s="38"/>
      <c r="V1000" s="38"/>
      <c r="W1000" s="38"/>
      <c r="X1000" s="38"/>
      <c r="Y1000" s="38"/>
      <c r="Z1000" s="38"/>
      <c r="AA1000" s="38"/>
      <c r="AB1000" s="38"/>
      <c r="AC1000" s="38"/>
      <c r="AD1000" s="38"/>
      <c r="AE1000" s="38"/>
      <c r="AT1000" s="17" t="s">
        <v>200</v>
      </c>
      <c r="AU1000" s="17" t="s">
        <v>151</v>
      </c>
    </row>
    <row r="1001" s="13" customFormat="1">
      <c r="A1001" s="13"/>
      <c r="B1001" s="230"/>
      <c r="C1001" s="231"/>
      <c r="D1001" s="232" t="s">
        <v>153</v>
      </c>
      <c r="E1001" s="233" t="s">
        <v>1</v>
      </c>
      <c r="F1001" s="234" t="s">
        <v>2084</v>
      </c>
      <c r="G1001" s="231"/>
      <c r="H1001" s="233" t="s">
        <v>1</v>
      </c>
      <c r="I1001" s="235"/>
      <c r="J1001" s="231"/>
      <c r="K1001" s="231"/>
      <c r="L1001" s="236"/>
      <c r="M1001" s="237"/>
      <c r="N1001" s="238"/>
      <c r="O1001" s="238"/>
      <c r="P1001" s="238"/>
      <c r="Q1001" s="238"/>
      <c r="R1001" s="238"/>
      <c r="S1001" s="238"/>
      <c r="T1001" s="239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T1001" s="240" t="s">
        <v>153</v>
      </c>
      <c r="AU1001" s="240" t="s">
        <v>151</v>
      </c>
      <c r="AV1001" s="13" t="s">
        <v>83</v>
      </c>
      <c r="AW1001" s="13" t="s">
        <v>31</v>
      </c>
      <c r="AX1001" s="13" t="s">
        <v>75</v>
      </c>
      <c r="AY1001" s="240" t="s">
        <v>142</v>
      </c>
    </row>
    <row r="1002" s="14" customFormat="1">
      <c r="A1002" s="14"/>
      <c r="B1002" s="241"/>
      <c r="C1002" s="242"/>
      <c r="D1002" s="232" t="s">
        <v>153</v>
      </c>
      <c r="E1002" s="243" t="s">
        <v>1</v>
      </c>
      <c r="F1002" s="244" t="s">
        <v>151</v>
      </c>
      <c r="G1002" s="242"/>
      <c r="H1002" s="245">
        <v>2</v>
      </c>
      <c r="I1002" s="246"/>
      <c r="J1002" s="242"/>
      <c r="K1002" s="242"/>
      <c r="L1002" s="247"/>
      <c r="M1002" s="248"/>
      <c r="N1002" s="249"/>
      <c r="O1002" s="249"/>
      <c r="P1002" s="249"/>
      <c r="Q1002" s="249"/>
      <c r="R1002" s="249"/>
      <c r="S1002" s="249"/>
      <c r="T1002" s="250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251" t="s">
        <v>153</v>
      </c>
      <c r="AU1002" s="251" t="s">
        <v>151</v>
      </c>
      <c r="AV1002" s="14" t="s">
        <v>151</v>
      </c>
      <c r="AW1002" s="14" t="s">
        <v>31</v>
      </c>
      <c r="AX1002" s="14" t="s">
        <v>83</v>
      </c>
      <c r="AY1002" s="251" t="s">
        <v>142</v>
      </c>
    </row>
    <row r="1003" s="2" customFormat="1" ht="44.25" customHeight="1">
      <c r="A1003" s="38"/>
      <c r="B1003" s="39"/>
      <c r="C1003" s="218" t="s">
        <v>2085</v>
      </c>
      <c r="D1003" s="218" t="s">
        <v>145</v>
      </c>
      <c r="E1003" s="219" t="s">
        <v>2086</v>
      </c>
      <c r="F1003" s="220" t="s">
        <v>2087</v>
      </c>
      <c r="G1003" s="221" t="s">
        <v>303</v>
      </c>
      <c r="H1003" s="222">
        <v>2</v>
      </c>
      <c r="I1003" s="223"/>
      <c r="J1003" s="222">
        <f>ROUND(I1003*H1003,2)</f>
        <v>0</v>
      </c>
      <c r="K1003" s="220" t="s">
        <v>1</v>
      </c>
      <c r="L1003" s="44"/>
      <c r="M1003" s="224" t="s">
        <v>1</v>
      </c>
      <c r="N1003" s="225" t="s">
        <v>41</v>
      </c>
      <c r="O1003" s="91"/>
      <c r="P1003" s="226">
        <f>O1003*H1003</f>
        <v>0</v>
      </c>
      <c r="Q1003" s="226">
        <v>0</v>
      </c>
      <c r="R1003" s="226">
        <f>Q1003*H1003</f>
        <v>0</v>
      </c>
      <c r="S1003" s="226">
        <v>0</v>
      </c>
      <c r="T1003" s="227">
        <f>S1003*H1003</f>
        <v>0</v>
      </c>
      <c r="U1003" s="38"/>
      <c r="V1003" s="38"/>
      <c r="W1003" s="38"/>
      <c r="X1003" s="38"/>
      <c r="Y1003" s="38"/>
      <c r="Z1003" s="38"/>
      <c r="AA1003" s="38"/>
      <c r="AB1003" s="38"/>
      <c r="AC1003" s="38"/>
      <c r="AD1003" s="38"/>
      <c r="AE1003" s="38"/>
      <c r="AR1003" s="228" t="s">
        <v>210</v>
      </c>
      <c r="AT1003" s="228" t="s">
        <v>145</v>
      </c>
      <c r="AU1003" s="228" t="s">
        <v>151</v>
      </c>
      <c r="AY1003" s="17" t="s">
        <v>142</v>
      </c>
      <c r="BE1003" s="229">
        <f>IF(N1003="základní",J1003,0)</f>
        <v>0</v>
      </c>
      <c r="BF1003" s="229">
        <f>IF(N1003="snížená",J1003,0)</f>
        <v>0</v>
      </c>
      <c r="BG1003" s="229">
        <f>IF(N1003="zákl. přenesená",J1003,0)</f>
        <v>0</v>
      </c>
      <c r="BH1003" s="229">
        <f>IF(N1003="sníž. přenesená",J1003,0)</f>
        <v>0</v>
      </c>
      <c r="BI1003" s="229">
        <f>IF(N1003="nulová",J1003,0)</f>
        <v>0</v>
      </c>
      <c r="BJ1003" s="17" t="s">
        <v>151</v>
      </c>
      <c r="BK1003" s="229">
        <f>ROUND(I1003*H1003,2)</f>
        <v>0</v>
      </c>
      <c r="BL1003" s="17" t="s">
        <v>210</v>
      </c>
      <c r="BM1003" s="228" t="s">
        <v>2088</v>
      </c>
    </row>
    <row r="1004" s="2" customFormat="1">
      <c r="A1004" s="38"/>
      <c r="B1004" s="39"/>
      <c r="C1004" s="40"/>
      <c r="D1004" s="232" t="s">
        <v>200</v>
      </c>
      <c r="E1004" s="40"/>
      <c r="F1004" s="263" t="s">
        <v>2089</v>
      </c>
      <c r="G1004" s="40"/>
      <c r="H1004" s="40"/>
      <c r="I1004" s="264"/>
      <c r="J1004" s="40"/>
      <c r="K1004" s="40"/>
      <c r="L1004" s="44"/>
      <c r="M1004" s="265"/>
      <c r="N1004" s="266"/>
      <c r="O1004" s="91"/>
      <c r="P1004" s="91"/>
      <c r="Q1004" s="91"/>
      <c r="R1004" s="91"/>
      <c r="S1004" s="91"/>
      <c r="T1004" s="92"/>
      <c r="U1004" s="38"/>
      <c r="V1004" s="38"/>
      <c r="W1004" s="38"/>
      <c r="X1004" s="38"/>
      <c r="Y1004" s="38"/>
      <c r="Z1004" s="38"/>
      <c r="AA1004" s="38"/>
      <c r="AB1004" s="38"/>
      <c r="AC1004" s="38"/>
      <c r="AD1004" s="38"/>
      <c r="AE1004" s="38"/>
      <c r="AT1004" s="17" t="s">
        <v>200</v>
      </c>
      <c r="AU1004" s="17" t="s">
        <v>151</v>
      </c>
    </row>
    <row r="1005" s="13" customFormat="1">
      <c r="A1005" s="13"/>
      <c r="B1005" s="230"/>
      <c r="C1005" s="231"/>
      <c r="D1005" s="232" t="s">
        <v>153</v>
      </c>
      <c r="E1005" s="233" t="s">
        <v>1</v>
      </c>
      <c r="F1005" s="234" t="s">
        <v>2084</v>
      </c>
      <c r="G1005" s="231"/>
      <c r="H1005" s="233" t="s">
        <v>1</v>
      </c>
      <c r="I1005" s="235"/>
      <c r="J1005" s="231"/>
      <c r="K1005" s="231"/>
      <c r="L1005" s="236"/>
      <c r="M1005" s="237"/>
      <c r="N1005" s="238"/>
      <c r="O1005" s="238"/>
      <c r="P1005" s="238"/>
      <c r="Q1005" s="238"/>
      <c r="R1005" s="238"/>
      <c r="S1005" s="238"/>
      <c r="T1005" s="239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40" t="s">
        <v>153</v>
      </c>
      <c r="AU1005" s="240" t="s">
        <v>151</v>
      </c>
      <c r="AV1005" s="13" t="s">
        <v>83</v>
      </c>
      <c r="AW1005" s="13" t="s">
        <v>31</v>
      </c>
      <c r="AX1005" s="13" t="s">
        <v>75</v>
      </c>
      <c r="AY1005" s="240" t="s">
        <v>142</v>
      </c>
    </row>
    <row r="1006" s="14" customFormat="1">
      <c r="A1006" s="14"/>
      <c r="B1006" s="241"/>
      <c r="C1006" s="242"/>
      <c r="D1006" s="232" t="s">
        <v>153</v>
      </c>
      <c r="E1006" s="243" t="s">
        <v>1</v>
      </c>
      <c r="F1006" s="244" t="s">
        <v>151</v>
      </c>
      <c r="G1006" s="242"/>
      <c r="H1006" s="245">
        <v>2</v>
      </c>
      <c r="I1006" s="246"/>
      <c r="J1006" s="242"/>
      <c r="K1006" s="242"/>
      <c r="L1006" s="247"/>
      <c r="M1006" s="248"/>
      <c r="N1006" s="249"/>
      <c r="O1006" s="249"/>
      <c r="P1006" s="249"/>
      <c r="Q1006" s="249"/>
      <c r="R1006" s="249"/>
      <c r="S1006" s="249"/>
      <c r="T1006" s="250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51" t="s">
        <v>153</v>
      </c>
      <c r="AU1006" s="251" t="s">
        <v>151</v>
      </c>
      <c r="AV1006" s="14" t="s">
        <v>151</v>
      </c>
      <c r="AW1006" s="14" t="s">
        <v>31</v>
      </c>
      <c r="AX1006" s="14" t="s">
        <v>83</v>
      </c>
      <c r="AY1006" s="251" t="s">
        <v>142</v>
      </c>
    </row>
    <row r="1007" s="2" customFormat="1" ht="44.25" customHeight="1">
      <c r="A1007" s="38"/>
      <c r="B1007" s="39"/>
      <c r="C1007" s="218" t="s">
        <v>2090</v>
      </c>
      <c r="D1007" s="218" t="s">
        <v>145</v>
      </c>
      <c r="E1007" s="219" t="s">
        <v>2091</v>
      </c>
      <c r="F1007" s="220" t="s">
        <v>2092</v>
      </c>
      <c r="G1007" s="221" t="s">
        <v>303</v>
      </c>
      <c r="H1007" s="222">
        <v>2</v>
      </c>
      <c r="I1007" s="223"/>
      <c r="J1007" s="222">
        <f>ROUND(I1007*H1007,2)</f>
        <v>0</v>
      </c>
      <c r="K1007" s="220" t="s">
        <v>1</v>
      </c>
      <c r="L1007" s="44"/>
      <c r="M1007" s="224" t="s">
        <v>1</v>
      </c>
      <c r="N1007" s="225" t="s">
        <v>41</v>
      </c>
      <c r="O1007" s="91"/>
      <c r="P1007" s="226">
        <f>O1007*H1007</f>
        <v>0</v>
      </c>
      <c r="Q1007" s="226">
        <v>0</v>
      </c>
      <c r="R1007" s="226">
        <f>Q1007*H1007</f>
        <v>0</v>
      </c>
      <c r="S1007" s="226">
        <v>0</v>
      </c>
      <c r="T1007" s="227">
        <f>S1007*H1007</f>
        <v>0</v>
      </c>
      <c r="U1007" s="38"/>
      <c r="V1007" s="38"/>
      <c r="W1007" s="38"/>
      <c r="X1007" s="38"/>
      <c r="Y1007" s="38"/>
      <c r="Z1007" s="38"/>
      <c r="AA1007" s="38"/>
      <c r="AB1007" s="38"/>
      <c r="AC1007" s="38"/>
      <c r="AD1007" s="38"/>
      <c r="AE1007" s="38"/>
      <c r="AR1007" s="228" t="s">
        <v>210</v>
      </c>
      <c r="AT1007" s="228" t="s">
        <v>145</v>
      </c>
      <c r="AU1007" s="228" t="s">
        <v>151</v>
      </c>
      <c r="AY1007" s="17" t="s">
        <v>142</v>
      </c>
      <c r="BE1007" s="229">
        <f>IF(N1007="základní",J1007,0)</f>
        <v>0</v>
      </c>
      <c r="BF1007" s="229">
        <f>IF(N1007="snížená",J1007,0)</f>
        <v>0</v>
      </c>
      <c r="BG1007" s="229">
        <f>IF(N1007="zákl. přenesená",J1007,0)</f>
        <v>0</v>
      </c>
      <c r="BH1007" s="229">
        <f>IF(N1007="sníž. přenesená",J1007,0)</f>
        <v>0</v>
      </c>
      <c r="BI1007" s="229">
        <f>IF(N1007="nulová",J1007,0)</f>
        <v>0</v>
      </c>
      <c r="BJ1007" s="17" t="s">
        <v>151</v>
      </c>
      <c r="BK1007" s="229">
        <f>ROUND(I1007*H1007,2)</f>
        <v>0</v>
      </c>
      <c r="BL1007" s="17" t="s">
        <v>210</v>
      </c>
      <c r="BM1007" s="228" t="s">
        <v>2093</v>
      </c>
    </row>
    <row r="1008" s="2" customFormat="1">
      <c r="A1008" s="38"/>
      <c r="B1008" s="39"/>
      <c r="C1008" s="40"/>
      <c r="D1008" s="232" t="s">
        <v>200</v>
      </c>
      <c r="E1008" s="40"/>
      <c r="F1008" s="263" t="s">
        <v>2089</v>
      </c>
      <c r="G1008" s="40"/>
      <c r="H1008" s="40"/>
      <c r="I1008" s="264"/>
      <c r="J1008" s="40"/>
      <c r="K1008" s="40"/>
      <c r="L1008" s="44"/>
      <c r="M1008" s="265"/>
      <c r="N1008" s="266"/>
      <c r="O1008" s="91"/>
      <c r="P1008" s="91"/>
      <c r="Q1008" s="91"/>
      <c r="R1008" s="91"/>
      <c r="S1008" s="91"/>
      <c r="T1008" s="92"/>
      <c r="U1008" s="38"/>
      <c r="V1008" s="38"/>
      <c r="W1008" s="38"/>
      <c r="X1008" s="38"/>
      <c r="Y1008" s="38"/>
      <c r="Z1008" s="38"/>
      <c r="AA1008" s="38"/>
      <c r="AB1008" s="38"/>
      <c r="AC1008" s="38"/>
      <c r="AD1008" s="38"/>
      <c r="AE1008" s="38"/>
      <c r="AT1008" s="17" t="s">
        <v>200</v>
      </c>
      <c r="AU1008" s="17" t="s">
        <v>151</v>
      </c>
    </row>
    <row r="1009" s="13" customFormat="1">
      <c r="A1009" s="13"/>
      <c r="B1009" s="230"/>
      <c r="C1009" s="231"/>
      <c r="D1009" s="232" t="s">
        <v>153</v>
      </c>
      <c r="E1009" s="233" t="s">
        <v>1</v>
      </c>
      <c r="F1009" s="234" t="s">
        <v>2084</v>
      </c>
      <c r="G1009" s="231"/>
      <c r="H1009" s="233" t="s">
        <v>1</v>
      </c>
      <c r="I1009" s="235"/>
      <c r="J1009" s="231"/>
      <c r="K1009" s="231"/>
      <c r="L1009" s="236"/>
      <c r="M1009" s="237"/>
      <c r="N1009" s="238"/>
      <c r="O1009" s="238"/>
      <c r="P1009" s="238"/>
      <c r="Q1009" s="238"/>
      <c r="R1009" s="238"/>
      <c r="S1009" s="238"/>
      <c r="T1009" s="239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240" t="s">
        <v>153</v>
      </c>
      <c r="AU1009" s="240" t="s">
        <v>151</v>
      </c>
      <c r="AV1009" s="13" t="s">
        <v>83</v>
      </c>
      <c r="AW1009" s="13" t="s">
        <v>31</v>
      </c>
      <c r="AX1009" s="13" t="s">
        <v>75</v>
      </c>
      <c r="AY1009" s="240" t="s">
        <v>142</v>
      </c>
    </row>
    <row r="1010" s="14" customFormat="1">
      <c r="A1010" s="14"/>
      <c r="B1010" s="241"/>
      <c r="C1010" s="242"/>
      <c r="D1010" s="232" t="s">
        <v>153</v>
      </c>
      <c r="E1010" s="243" t="s">
        <v>1</v>
      </c>
      <c r="F1010" s="244" t="s">
        <v>151</v>
      </c>
      <c r="G1010" s="242"/>
      <c r="H1010" s="245">
        <v>2</v>
      </c>
      <c r="I1010" s="246"/>
      <c r="J1010" s="242"/>
      <c r="K1010" s="242"/>
      <c r="L1010" s="247"/>
      <c r="M1010" s="248"/>
      <c r="N1010" s="249"/>
      <c r="O1010" s="249"/>
      <c r="P1010" s="249"/>
      <c r="Q1010" s="249"/>
      <c r="R1010" s="249"/>
      <c r="S1010" s="249"/>
      <c r="T1010" s="250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51" t="s">
        <v>153</v>
      </c>
      <c r="AU1010" s="251" t="s">
        <v>151</v>
      </c>
      <c r="AV1010" s="14" t="s">
        <v>151</v>
      </c>
      <c r="AW1010" s="14" t="s">
        <v>31</v>
      </c>
      <c r="AX1010" s="14" t="s">
        <v>83</v>
      </c>
      <c r="AY1010" s="251" t="s">
        <v>142</v>
      </c>
    </row>
    <row r="1011" s="2" customFormat="1" ht="44.25" customHeight="1">
      <c r="A1011" s="38"/>
      <c r="B1011" s="39"/>
      <c r="C1011" s="218" t="s">
        <v>2094</v>
      </c>
      <c r="D1011" s="218" t="s">
        <v>145</v>
      </c>
      <c r="E1011" s="219" t="s">
        <v>2095</v>
      </c>
      <c r="F1011" s="220" t="s">
        <v>2096</v>
      </c>
      <c r="G1011" s="221" t="s">
        <v>303</v>
      </c>
      <c r="H1011" s="222">
        <v>1</v>
      </c>
      <c r="I1011" s="223"/>
      <c r="J1011" s="222">
        <f>ROUND(I1011*H1011,2)</f>
        <v>0</v>
      </c>
      <c r="K1011" s="220" t="s">
        <v>1</v>
      </c>
      <c r="L1011" s="44"/>
      <c r="M1011" s="224" t="s">
        <v>1</v>
      </c>
      <c r="N1011" s="225" t="s">
        <v>41</v>
      </c>
      <c r="O1011" s="91"/>
      <c r="P1011" s="226">
        <f>O1011*H1011</f>
        <v>0</v>
      </c>
      <c r="Q1011" s="226">
        <v>0</v>
      </c>
      <c r="R1011" s="226">
        <f>Q1011*H1011</f>
        <v>0</v>
      </c>
      <c r="S1011" s="226">
        <v>0</v>
      </c>
      <c r="T1011" s="227">
        <f>S1011*H1011</f>
        <v>0</v>
      </c>
      <c r="U1011" s="38"/>
      <c r="V1011" s="38"/>
      <c r="W1011" s="38"/>
      <c r="X1011" s="38"/>
      <c r="Y1011" s="38"/>
      <c r="Z1011" s="38"/>
      <c r="AA1011" s="38"/>
      <c r="AB1011" s="38"/>
      <c r="AC1011" s="38"/>
      <c r="AD1011" s="38"/>
      <c r="AE1011" s="38"/>
      <c r="AR1011" s="228" t="s">
        <v>210</v>
      </c>
      <c r="AT1011" s="228" t="s">
        <v>145</v>
      </c>
      <c r="AU1011" s="228" t="s">
        <v>151</v>
      </c>
      <c r="AY1011" s="17" t="s">
        <v>142</v>
      </c>
      <c r="BE1011" s="229">
        <f>IF(N1011="základní",J1011,0)</f>
        <v>0</v>
      </c>
      <c r="BF1011" s="229">
        <f>IF(N1011="snížená",J1011,0)</f>
        <v>0</v>
      </c>
      <c r="BG1011" s="229">
        <f>IF(N1011="zákl. přenesená",J1011,0)</f>
        <v>0</v>
      </c>
      <c r="BH1011" s="229">
        <f>IF(N1011="sníž. přenesená",J1011,0)</f>
        <v>0</v>
      </c>
      <c r="BI1011" s="229">
        <f>IF(N1011="nulová",J1011,0)</f>
        <v>0</v>
      </c>
      <c r="BJ1011" s="17" t="s">
        <v>151</v>
      </c>
      <c r="BK1011" s="229">
        <f>ROUND(I1011*H1011,2)</f>
        <v>0</v>
      </c>
      <c r="BL1011" s="17" t="s">
        <v>210</v>
      </c>
      <c r="BM1011" s="228" t="s">
        <v>2097</v>
      </c>
    </row>
    <row r="1012" s="2" customFormat="1">
      <c r="A1012" s="38"/>
      <c r="B1012" s="39"/>
      <c r="C1012" s="40"/>
      <c r="D1012" s="232" t="s">
        <v>200</v>
      </c>
      <c r="E1012" s="40"/>
      <c r="F1012" s="263" t="s">
        <v>2089</v>
      </c>
      <c r="G1012" s="40"/>
      <c r="H1012" s="40"/>
      <c r="I1012" s="264"/>
      <c r="J1012" s="40"/>
      <c r="K1012" s="40"/>
      <c r="L1012" s="44"/>
      <c r="M1012" s="265"/>
      <c r="N1012" s="266"/>
      <c r="O1012" s="91"/>
      <c r="P1012" s="91"/>
      <c r="Q1012" s="91"/>
      <c r="R1012" s="91"/>
      <c r="S1012" s="91"/>
      <c r="T1012" s="92"/>
      <c r="U1012" s="38"/>
      <c r="V1012" s="38"/>
      <c r="W1012" s="38"/>
      <c r="X1012" s="38"/>
      <c r="Y1012" s="38"/>
      <c r="Z1012" s="38"/>
      <c r="AA1012" s="38"/>
      <c r="AB1012" s="38"/>
      <c r="AC1012" s="38"/>
      <c r="AD1012" s="38"/>
      <c r="AE1012" s="38"/>
      <c r="AT1012" s="17" t="s">
        <v>200</v>
      </c>
      <c r="AU1012" s="17" t="s">
        <v>151</v>
      </c>
    </row>
    <row r="1013" s="13" customFormat="1">
      <c r="A1013" s="13"/>
      <c r="B1013" s="230"/>
      <c r="C1013" s="231"/>
      <c r="D1013" s="232" t="s">
        <v>153</v>
      </c>
      <c r="E1013" s="233" t="s">
        <v>1</v>
      </c>
      <c r="F1013" s="234" t="s">
        <v>2084</v>
      </c>
      <c r="G1013" s="231"/>
      <c r="H1013" s="233" t="s">
        <v>1</v>
      </c>
      <c r="I1013" s="235"/>
      <c r="J1013" s="231"/>
      <c r="K1013" s="231"/>
      <c r="L1013" s="236"/>
      <c r="M1013" s="237"/>
      <c r="N1013" s="238"/>
      <c r="O1013" s="238"/>
      <c r="P1013" s="238"/>
      <c r="Q1013" s="238"/>
      <c r="R1013" s="238"/>
      <c r="S1013" s="238"/>
      <c r="T1013" s="239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40" t="s">
        <v>153</v>
      </c>
      <c r="AU1013" s="240" t="s">
        <v>151</v>
      </c>
      <c r="AV1013" s="13" t="s">
        <v>83</v>
      </c>
      <c r="AW1013" s="13" t="s">
        <v>31</v>
      </c>
      <c r="AX1013" s="13" t="s">
        <v>75</v>
      </c>
      <c r="AY1013" s="240" t="s">
        <v>142</v>
      </c>
    </row>
    <row r="1014" s="14" customFormat="1">
      <c r="A1014" s="14"/>
      <c r="B1014" s="241"/>
      <c r="C1014" s="242"/>
      <c r="D1014" s="232" t="s">
        <v>153</v>
      </c>
      <c r="E1014" s="243" t="s">
        <v>1</v>
      </c>
      <c r="F1014" s="244" t="s">
        <v>83</v>
      </c>
      <c r="G1014" s="242"/>
      <c r="H1014" s="245">
        <v>1</v>
      </c>
      <c r="I1014" s="246"/>
      <c r="J1014" s="242"/>
      <c r="K1014" s="242"/>
      <c r="L1014" s="247"/>
      <c r="M1014" s="248"/>
      <c r="N1014" s="249"/>
      <c r="O1014" s="249"/>
      <c r="P1014" s="249"/>
      <c r="Q1014" s="249"/>
      <c r="R1014" s="249"/>
      <c r="S1014" s="249"/>
      <c r="T1014" s="250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251" t="s">
        <v>153</v>
      </c>
      <c r="AU1014" s="251" t="s">
        <v>151</v>
      </c>
      <c r="AV1014" s="14" t="s">
        <v>151</v>
      </c>
      <c r="AW1014" s="14" t="s">
        <v>31</v>
      </c>
      <c r="AX1014" s="14" t="s">
        <v>83</v>
      </c>
      <c r="AY1014" s="251" t="s">
        <v>142</v>
      </c>
    </row>
    <row r="1015" s="2" customFormat="1" ht="44.25" customHeight="1">
      <c r="A1015" s="38"/>
      <c r="B1015" s="39"/>
      <c r="C1015" s="218" t="s">
        <v>2098</v>
      </c>
      <c r="D1015" s="218" t="s">
        <v>145</v>
      </c>
      <c r="E1015" s="219" t="s">
        <v>2099</v>
      </c>
      <c r="F1015" s="220" t="s">
        <v>2100</v>
      </c>
      <c r="G1015" s="221" t="s">
        <v>303</v>
      </c>
      <c r="H1015" s="222">
        <v>4</v>
      </c>
      <c r="I1015" s="223"/>
      <c r="J1015" s="222">
        <f>ROUND(I1015*H1015,2)</f>
        <v>0</v>
      </c>
      <c r="K1015" s="220" t="s">
        <v>1</v>
      </c>
      <c r="L1015" s="44"/>
      <c r="M1015" s="224" t="s">
        <v>1</v>
      </c>
      <c r="N1015" s="225" t="s">
        <v>41</v>
      </c>
      <c r="O1015" s="91"/>
      <c r="P1015" s="226">
        <f>O1015*H1015</f>
        <v>0</v>
      </c>
      <c r="Q1015" s="226">
        <v>0</v>
      </c>
      <c r="R1015" s="226">
        <f>Q1015*H1015</f>
        <v>0</v>
      </c>
      <c r="S1015" s="226">
        <v>0</v>
      </c>
      <c r="T1015" s="227">
        <f>S1015*H1015</f>
        <v>0</v>
      </c>
      <c r="U1015" s="38"/>
      <c r="V1015" s="38"/>
      <c r="W1015" s="38"/>
      <c r="X1015" s="38"/>
      <c r="Y1015" s="38"/>
      <c r="Z1015" s="38"/>
      <c r="AA1015" s="38"/>
      <c r="AB1015" s="38"/>
      <c r="AC1015" s="38"/>
      <c r="AD1015" s="38"/>
      <c r="AE1015" s="38"/>
      <c r="AR1015" s="228" t="s">
        <v>210</v>
      </c>
      <c r="AT1015" s="228" t="s">
        <v>145</v>
      </c>
      <c r="AU1015" s="228" t="s">
        <v>151</v>
      </c>
      <c r="AY1015" s="17" t="s">
        <v>142</v>
      </c>
      <c r="BE1015" s="229">
        <f>IF(N1015="základní",J1015,0)</f>
        <v>0</v>
      </c>
      <c r="BF1015" s="229">
        <f>IF(N1015="snížená",J1015,0)</f>
        <v>0</v>
      </c>
      <c r="BG1015" s="229">
        <f>IF(N1015="zákl. přenesená",J1015,0)</f>
        <v>0</v>
      </c>
      <c r="BH1015" s="229">
        <f>IF(N1015="sníž. přenesená",J1015,0)</f>
        <v>0</v>
      </c>
      <c r="BI1015" s="229">
        <f>IF(N1015="nulová",J1015,0)</f>
        <v>0</v>
      </c>
      <c r="BJ1015" s="17" t="s">
        <v>151</v>
      </c>
      <c r="BK1015" s="229">
        <f>ROUND(I1015*H1015,2)</f>
        <v>0</v>
      </c>
      <c r="BL1015" s="17" t="s">
        <v>210</v>
      </c>
      <c r="BM1015" s="228" t="s">
        <v>2101</v>
      </c>
    </row>
    <row r="1016" s="2" customFormat="1">
      <c r="A1016" s="38"/>
      <c r="B1016" s="39"/>
      <c r="C1016" s="40"/>
      <c r="D1016" s="232" t="s">
        <v>200</v>
      </c>
      <c r="E1016" s="40"/>
      <c r="F1016" s="263" t="s">
        <v>2089</v>
      </c>
      <c r="G1016" s="40"/>
      <c r="H1016" s="40"/>
      <c r="I1016" s="264"/>
      <c r="J1016" s="40"/>
      <c r="K1016" s="40"/>
      <c r="L1016" s="44"/>
      <c r="M1016" s="265"/>
      <c r="N1016" s="266"/>
      <c r="O1016" s="91"/>
      <c r="P1016" s="91"/>
      <c r="Q1016" s="91"/>
      <c r="R1016" s="91"/>
      <c r="S1016" s="91"/>
      <c r="T1016" s="92"/>
      <c r="U1016" s="38"/>
      <c r="V1016" s="38"/>
      <c r="W1016" s="38"/>
      <c r="X1016" s="38"/>
      <c r="Y1016" s="38"/>
      <c r="Z1016" s="38"/>
      <c r="AA1016" s="38"/>
      <c r="AB1016" s="38"/>
      <c r="AC1016" s="38"/>
      <c r="AD1016" s="38"/>
      <c r="AE1016" s="38"/>
      <c r="AT1016" s="17" t="s">
        <v>200</v>
      </c>
      <c r="AU1016" s="17" t="s">
        <v>151</v>
      </c>
    </row>
    <row r="1017" s="13" customFormat="1">
      <c r="A1017" s="13"/>
      <c r="B1017" s="230"/>
      <c r="C1017" s="231"/>
      <c r="D1017" s="232" t="s">
        <v>153</v>
      </c>
      <c r="E1017" s="233" t="s">
        <v>1</v>
      </c>
      <c r="F1017" s="234" t="s">
        <v>2084</v>
      </c>
      <c r="G1017" s="231"/>
      <c r="H1017" s="233" t="s">
        <v>1</v>
      </c>
      <c r="I1017" s="235"/>
      <c r="J1017" s="231"/>
      <c r="K1017" s="231"/>
      <c r="L1017" s="236"/>
      <c r="M1017" s="237"/>
      <c r="N1017" s="238"/>
      <c r="O1017" s="238"/>
      <c r="P1017" s="238"/>
      <c r="Q1017" s="238"/>
      <c r="R1017" s="238"/>
      <c r="S1017" s="238"/>
      <c r="T1017" s="239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40" t="s">
        <v>153</v>
      </c>
      <c r="AU1017" s="240" t="s">
        <v>151</v>
      </c>
      <c r="AV1017" s="13" t="s">
        <v>83</v>
      </c>
      <c r="AW1017" s="13" t="s">
        <v>31</v>
      </c>
      <c r="AX1017" s="13" t="s">
        <v>75</v>
      </c>
      <c r="AY1017" s="240" t="s">
        <v>142</v>
      </c>
    </row>
    <row r="1018" s="14" customFormat="1">
      <c r="A1018" s="14"/>
      <c r="B1018" s="241"/>
      <c r="C1018" s="242"/>
      <c r="D1018" s="232" t="s">
        <v>153</v>
      </c>
      <c r="E1018" s="243" t="s">
        <v>1</v>
      </c>
      <c r="F1018" s="244" t="s">
        <v>150</v>
      </c>
      <c r="G1018" s="242"/>
      <c r="H1018" s="245">
        <v>4</v>
      </c>
      <c r="I1018" s="246"/>
      <c r="J1018" s="242"/>
      <c r="K1018" s="242"/>
      <c r="L1018" s="247"/>
      <c r="M1018" s="248"/>
      <c r="N1018" s="249"/>
      <c r="O1018" s="249"/>
      <c r="P1018" s="249"/>
      <c r="Q1018" s="249"/>
      <c r="R1018" s="249"/>
      <c r="S1018" s="249"/>
      <c r="T1018" s="250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T1018" s="251" t="s">
        <v>153</v>
      </c>
      <c r="AU1018" s="251" t="s">
        <v>151</v>
      </c>
      <c r="AV1018" s="14" t="s">
        <v>151</v>
      </c>
      <c r="AW1018" s="14" t="s">
        <v>31</v>
      </c>
      <c r="AX1018" s="14" t="s">
        <v>83</v>
      </c>
      <c r="AY1018" s="251" t="s">
        <v>142</v>
      </c>
    </row>
    <row r="1019" s="2" customFormat="1" ht="49.05" customHeight="1">
      <c r="A1019" s="38"/>
      <c r="B1019" s="39"/>
      <c r="C1019" s="218" t="s">
        <v>2102</v>
      </c>
      <c r="D1019" s="218" t="s">
        <v>145</v>
      </c>
      <c r="E1019" s="219" t="s">
        <v>2103</v>
      </c>
      <c r="F1019" s="220" t="s">
        <v>2104</v>
      </c>
      <c r="G1019" s="221" t="s">
        <v>303</v>
      </c>
      <c r="H1019" s="222">
        <v>1</v>
      </c>
      <c r="I1019" s="223"/>
      <c r="J1019" s="222">
        <f>ROUND(I1019*H1019,2)</f>
        <v>0</v>
      </c>
      <c r="K1019" s="220" t="s">
        <v>1</v>
      </c>
      <c r="L1019" s="44"/>
      <c r="M1019" s="224" t="s">
        <v>1</v>
      </c>
      <c r="N1019" s="225" t="s">
        <v>41</v>
      </c>
      <c r="O1019" s="91"/>
      <c r="P1019" s="226">
        <f>O1019*H1019</f>
        <v>0</v>
      </c>
      <c r="Q1019" s="226">
        <v>0</v>
      </c>
      <c r="R1019" s="226">
        <f>Q1019*H1019</f>
        <v>0</v>
      </c>
      <c r="S1019" s="226">
        <v>0</v>
      </c>
      <c r="T1019" s="227">
        <f>S1019*H1019</f>
        <v>0</v>
      </c>
      <c r="U1019" s="38"/>
      <c r="V1019" s="38"/>
      <c r="W1019" s="38"/>
      <c r="X1019" s="38"/>
      <c r="Y1019" s="38"/>
      <c r="Z1019" s="38"/>
      <c r="AA1019" s="38"/>
      <c r="AB1019" s="38"/>
      <c r="AC1019" s="38"/>
      <c r="AD1019" s="38"/>
      <c r="AE1019" s="38"/>
      <c r="AR1019" s="228" t="s">
        <v>210</v>
      </c>
      <c r="AT1019" s="228" t="s">
        <v>145</v>
      </c>
      <c r="AU1019" s="228" t="s">
        <v>151</v>
      </c>
      <c r="AY1019" s="17" t="s">
        <v>142</v>
      </c>
      <c r="BE1019" s="229">
        <f>IF(N1019="základní",J1019,0)</f>
        <v>0</v>
      </c>
      <c r="BF1019" s="229">
        <f>IF(N1019="snížená",J1019,0)</f>
        <v>0</v>
      </c>
      <c r="BG1019" s="229">
        <f>IF(N1019="zákl. přenesená",J1019,0)</f>
        <v>0</v>
      </c>
      <c r="BH1019" s="229">
        <f>IF(N1019="sníž. přenesená",J1019,0)</f>
        <v>0</v>
      </c>
      <c r="BI1019" s="229">
        <f>IF(N1019="nulová",J1019,0)</f>
        <v>0</v>
      </c>
      <c r="BJ1019" s="17" t="s">
        <v>151</v>
      </c>
      <c r="BK1019" s="229">
        <f>ROUND(I1019*H1019,2)</f>
        <v>0</v>
      </c>
      <c r="BL1019" s="17" t="s">
        <v>210</v>
      </c>
      <c r="BM1019" s="228" t="s">
        <v>2105</v>
      </c>
    </row>
    <row r="1020" s="2" customFormat="1">
      <c r="A1020" s="38"/>
      <c r="B1020" s="39"/>
      <c r="C1020" s="40"/>
      <c r="D1020" s="232" t="s">
        <v>200</v>
      </c>
      <c r="E1020" s="40"/>
      <c r="F1020" s="263" t="s">
        <v>2089</v>
      </c>
      <c r="G1020" s="40"/>
      <c r="H1020" s="40"/>
      <c r="I1020" s="264"/>
      <c r="J1020" s="40"/>
      <c r="K1020" s="40"/>
      <c r="L1020" s="44"/>
      <c r="M1020" s="265"/>
      <c r="N1020" s="266"/>
      <c r="O1020" s="91"/>
      <c r="P1020" s="91"/>
      <c r="Q1020" s="91"/>
      <c r="R1020" s="91"/>
      <c r="S1020" s="91"/>
      <c r="T1020" s="92"/>
      <c r="U1020" s="38"/>
      <c r="V1020" s="38"/>
      <c r="W1020" s="38"/>
      <c r="X1020" s="38"/>
      <c r="Y1020" s="38"/>
      <c r="Z1020" s="38"/>
      <c r="AA1020" s="38"/>
      <c r="AB1020" s="38"/>
      <c r="AC1020" s="38"/>
      <c r="AD1020" s="38"/>
      <c r="AE1020" s="38"/>
      <c r="AT1020" s="17" t="s">
        <v>200</v>
      </c>
      <c r="AU1020" s="17" t="s">
        <v>151</v>
      </c>
    </row>
    <row r="1021" s="13" customFormat="1">
      <c r="A1021" s="13"/>
      <c r="B1021" s="230"/>
      <c r="C1021" s="231"/>
      <c r="D1021" s="232" t="s">
        <v>153</v>
      </c>
      <c r="E1021" s="233" t="s">
        <v>1</v>
      </c>
      <c r="F1021" s="234" t="s">
        <v>2084</v>
      </c>
      <c r="G1021" s="231"/>
      <c r="H1021" s="233" t="s">
        <v>1</v>
      </c>
      <c r="I1021" s="235"/>
      <c r="J1021" s="231"/>
      <c r="K1021" s="231"/>
      <c r="L1021" s="236"/>
      <c r="M1021" s="237"/>
      <c r="N1021" s="238"/>
      <c r="O1021" s="238"/>
      <c r="P1021" s="238"/>
      <c r="Q1021" s="238"/>
      <c r="R1021" s="238"/>
      <c r="S1021" s="238"/>
      <c r="T1021" s="239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T1021" s="240" t="s">
        <v>153</v>
      </c>
      <c r="AU1021" s="240" t="s">
        <v>151</v>
      </c>
      <c r="AV1021" s="13" t="s">
        <v>83</v>
      </c>
      <c r="AW1021" s="13" t="s">
        <v>31</v>
      </c>
      <c r="AX1021" s="13" t="s">
        <v>75</v>
      </c>
      <c r="AY1021" s="240" t="s">
        <v>142</v>
      </c>
    </row>
    <row r="1022" s="14" customFormat="1">
      <c r="A1022" s="14"/>
      <c r="B1022" s="241"/>
      <c r="C1022" s="242"/>
      <c r="D1022" s="232" t="s">
        <v>153</v>
      </c>
      <c r="E1022" s="243" t="s">
        <v>1</v>
      </c>
      <c r="F1022" s="244" t="s">
        <v>83</v>
      </c>
      <c r="G1022" s="242"/>
      <c r="H1022" s="245">
        <v>1</v>
      </c>
      <c r="I1022" s="246"/>
      <c r="J1022" s="242"/>
      <c r="K1022" s="242"/>
      <c r="L1022" s="247"/>
      <c r="M1022" s="248"/>
      <c r="N1022" s="249"/>
      <c r="O1022" s="249"/>
      <c r="P1022" s="249"/>
      <c r="Q1022" s="249"/>
      <c r="R1022" s="249"/>
      <c r="S1022" s="249"/>
      <c r="T1022" s="250"/>
      <c r="U1022" s="14"/>
      <c r="V1022" s="14"/>
      <c r="W1022" s="14"/>
      <c r="X1022" s="14"/>
      <c r="Y1022" s="14"/>
      <c r="Z1022" s="14"/>
      <c r="AA1022" s="14"/>
      <c r="AB1022" s="14"/>
      <c r="AC1022" s="14"/>
      <c r="AD1022" s="14"/>
      <c r="AE1022" s="14"/>
      <c r="AT1022" s="251" t="s">
        <v>153</v>
      </c>
      <c r="AU1022" s="251" t="s">
        <v>151</v>
      </c>
      <c r="AV1022" s="14" t="s">
        <v>151</v>
      </c>
      <c r="AW1022" s="14" t="s">
        <v>31</v>
      </c>
      <c r="AX1022" s="14" t="s">
        <v>83</v>
      </c>
      <c r="AY1022" s="251" t="s">
        <v>142</v>
      </c>
    </row>
    <row r="1023" s="2" customFormat="1" ht="49.05" customHeight="1">
      <c r="A1023" s="38"/>
      <c r="B1023" s="39"/>
      <c r="C1023" s="218" t="s">
        <v>2106</v>
      </c>
      <c r="D1023" s="218" t="s">
        <v>145</v>
      </c>
      <c r="E1023" s="219" t="s">
        <v>2107</v>
      </c>
      <c r="F1023" s="220" t="s">
        <v>2108</v>
      </c>
      <c r="G1023" s="221" t="s">
        <v>303</v>
      </c>
      <c r="H1023" s="222">
        <v>2</v>
      </c>
      <c r="I1023" s="223"/>
      <c r="J1023" s="222">
        <f>ROUND(I1023*H1023,2)</f>
        <v>0</v>
      </c>
      <c r="K1023" s="220" t="s">
        <v>1</v>
      </c>
      <c r="L1023" s="44"/>
      <c r="M1023" s="224" t="s">
        <v>1</v>
      </c>
      <c r="N1023" s="225" t="s">
        <v>41</v>
      </c>
      <c r="O1023" s="91"/>
      <c r="P1023" s="226">
        <f>O1023*H1023</f>
        <v>0</v>
      </c>
      <c r="Q1023" s="226">
        <v>0</v>
      </c>
      <c r="R1023" s="226">
        <f>Q1023*H1023</f>
        <v>0</v>
      </c>
      <c r="S1023" s="226">
        <v>0</v>
      </c>
      <c r="T1023" s="227">
        <f>S1023*H1023</f>
        <v>0</v>
      </c>
      <c r="U1023" s="38"/>
      <c r="V1023" s="38"/>
      <c r="W1023" s="38"/>
      <c r="X1023" s="38"/>
      <c r="Y1023" s="38"/>
      <c r="Z1023" s="38"/>
      <c r="AA1023" s="38"/>
      <c r="AB1023" s="38"/>
      <c r="AC1023" s="38"/>
      <c r="AD1023" s="38"/>
      <c r="AE1023" s="38"/>
      <c r="AR1023" s="228" t="s">
        <v>210</v>
      </c>
      <c r="AT1023" s="228" t="s">
        <v>145</v>
      </c>
      <c r="AU1023" s="228" t="s">
        <v>151</v>
      </c>
      <c r="AY1023" s="17" t="s">
        <v>142</v>
      </c>
      <c r="BE1023" s="229">
        <f>IF(N1023="základní",J1023,0)</f>
        <v>0</v>
      </c>
      <c r="BF1023" s="229">
        <f>IF(N1023="snížená",J1023,0)</f>
        <v>0</v>
      </c>
      <c r="BG1023" s="229">
        <f>IF(N1023="zákl. přenesená",J1023,0)</f>
        <v>0</v>
      </c>
      <c r="BH1023" s="229">
        <f>IF(N1023="sníž. přenesená",J1023,0)</f>
        <v>0</v>
      </c>
      <c r="BI1023" s="229">
        <f>IF(N1023="nulová",J1023,0)</f>
        <v>0</v>
      </c>
      <c r="BJ1023" s="17" t="s">
        <v>151</v>
      </c>
      <c r="BK1023" s="229">
        <f>ROUND(I1023*H1023,2)</f>
        <v>0</v>
      </c>
      <c r="BL1023" s="17" t="s">
        <v>210</v>
      </c>
      <c r="BM1023" s="228" t="s">
        <v>2109</v>
      </c>
    </row>
    <row r="1024" s="2" customFormat="1">
      <c r="A1024" s="38"/>
      <c r="B1024" s="39"/>
      <c r="C1024" s="40"/>
      <c r="D1024" s="232" t="s">
        <v>200</v>
      </c>
      <c r="E1024" s="40"/>
      <c r="F1024" s="263" t="s">
        <v>2089</v>
      </c>
      <c r="G1024" s="40"/>
      <c r="H1024" s="40"/>
      <c r="I1024" s="264"/>
      <c r="J1024" s="40"/>
      <c r="K1024" s="40"/>
      <c r="L1024" s="44"/>
      <c r="M1024" s="265"/>
      <c r="N1024" s="266"/>
      <c r="O1024" s="91"/>
      <c r="P1024" s="91"/>
      <c r="Q1024" s="91"/>
      <c r="R1024" s="91"/>
      <c r="S1024" s="91"/>
      <c r="T1024" s="92"/>
      <c r="U1024" s="38"/>
      <c r="V1024" s="38"/>
      <c r="W1024" s="38"/>
      <c r="X1024" s="38"/>
      <c r="Y1024" s="38"/>
      <c r="Z1024" s="38"/>
      <c r="AA1024" s="38"/>
      <c r="AB1024" s="38"/>
      <c r="AC1024" s="38"/>
      <c r="AD1024" s="38"/>
      <c r="AE1024" s="38"/>
      <c r="AT1024" s="17" t="s">
        <v>200</v>
      </c>
      <c r="AU1024" s="17" t="s">
        <v>151</v>
      </c>
    </row>
    <row r="1025" s="13" customFormat="1">
      <c r="A1025" s="13"/>
      <c r="B1025" s="230"/>
      <c r="C1025" s="231"/>
      <c r="D1025" s="232" t="s">
        <v>153</v>
      </c>
      <c r="E1025" s="233" t="s">
        <v>1</v>
      </c>
      <c r="F1025" s="234" t="s">
        <v>2084</v>
      </c>
      <c r="G1025" s="231"/>
      <c r="H1025" s="233" t="s">
        <v>1</v>
      </c>
      <c r="I1025" s="235"/>
      <c r="J1025" s="231"/>
      <c r="K1025" s="231"/>
      <c r="L1025" s="236"/>
      <c r="M1025" s="237"/>
      <c r="N1025" s="238"/>
      <c r="O1025" s="238"/>
      <c r="P1025" s="238"/>
      <c r="Q1025" s="238"/>
      <c r="R1025" s="238"/>
      <c r="S1025" s="238"/>
      <c r="T1025" s="239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T1025" s="240" t="s">
        <v>153</v>
      </c>
      <c r="AU1025" s="240" t="s">
        <v>151</v>
      </c>
      <c r="AV1025" s="13" t="s">
        <v>83</v>
      </c>
      <c r="AW1025" s="13" t="s">
        <v>31</v>
      </c>
      <c r="AX1025" s="13" t="s">
        <v>75</v>
      </c>
      <c r="AY1025" s="240" t="s">
        <v>142</v>
      </c>
    </row>
    <row r="1026" s="14" customFormat="1">
      <c r="A1026" s="14"/>
      <c r="B1026" s="241"/>
      <c r="C1026" s="242"/>
      <c r="D1026" s="232" t="s">
        <v>153</v>
      </c>
      <c r="E1026" s="243" t="s">
        <v>1</v>
      </c>
      <c r="F1026" s="244" t="s">
        <v>151</v>
      </c>
      <c r="G1026" s="242"/>
      <c r="H1026" s="245">
        <v>2</v>
      </c>
      <c r="I1026" s="246"/>
      <c r="J1026" s="242"/>
      <c r="K1026" s="242"/>
      <c r="L1026" s="247"/>
      <c r="M1026" s="248"/>
      <c r="N1026" s="249"/>
      <c r="O1026" s="249"/>
      <c r="P1026" s="249"/>
      <c r="Q1026" s="249"/>
      <c r="R1026" s="249"/>
      <c r="S1026" s="249"/>
      <c r="T1026" s="250"/>
      <c r="U1026" s="14"/>
      <c r="V1026" s="14"/>
      <c r="W1026" s="14"/>
      <c r="X1026" s="14"/>
      <c r="Y1026" s="14"/>
      <c r="Z1026" s="14"/>
      <c r="AA1026" s="14"/>
      <c r="AB1026" s="14"/>
      <c r="AC1026" s="14"/>
      <c r="AD1026" s="14"/>
      <c r="AE1026" s="14"/>
      <c r="AT1026" s="251" t="s">
        <v>153</v>
      </c>
      <c r="AU1026" s="251" t="s">
        <v>151</v>
      </c>
      <c r="AV1026" s="14" t="s">
        <v>151</v>
      </c>
      <c r="AW1026" s="14" t="s">
        <v>31</v>
      </c>
      <c r="AX1026" s="14" t="s">
        <v>83</v>
      </c>
      <c r="AY1026" s="251" t="s">
        <v>142</v>
      </c>
    </row>
    <row r="1027" s="2" customFormat="1" ht="49.05" customHeight="1">
      <c r="A1027" s="38"/>
      <c r="B1027" s="39"/>
      <c r="C1027" s="218" t="s">
        <v>2110</v>
      </c>
      <c r="D1027" s="218" t="s">
        <v>145</v>
      </c>
      <c r="E1027" s="219" t="s">
        <v>2111</v>
      </c>
      <c r="F1027" s="220" t="s">
        <v>2112</v>
      </c>
      <c r="G1027" s="221" t="s">
        <v>303</v>
      </c>
      <c r="H1027" s="222">
        <v>1</v>
      </c>
      <c r="I1027" s="223"/>
      <c r="J1027" s="222">
        <f>ROUND(I1027*H1027,2)</f>
        <v>0</v>
      </c>
      <c r="K1027" s="220" t="s">
        <v>1</v>
      </c>
      <c r="L1027" s="44"/>
      <c r="M1027" s="224" t="s">
        <v>1</v>
      </c>
      <c r="N1027" s="225" t="s">
        <v>41</v>
      </c>
      <c r="O1027" s="91"/>
      <c r="P1027" s="226">
        <f>O1027*H1027</f>
        <v>0</v>
      </c>
      <c r="Q1027" s="226">
        <v>0</v>
      </c>
      <c r="R1027" s="226">
        <f>Q1027*H1027</f>
        <v>0</v>
      </c>
      <c r="S1027" s="226">
        <v>0</v>
      </c>
      <c r="T1027" s="227">
        <f>S1027*H1027</f>
        <v>0</v>
      </c>
      <c r="U1027" s="38"/>
      <c r="V1027" s="38"/>
      <c r="W1027" s="38"/>
      <c r="X1027" s="38"/>
      <c r="Y1027" s="38"/>
      <c r="Z1027" s="38"/>
      <c r="AA1027" s="38"/>
      <c r="AB1027" s="38"/>
      <c r="AC1027" s="38"/>
      <c r="AD1027" s="38"/>
      <c r="AE1027" s="38"/>
      <c r="AR1027" s="228" t="s">
        <v>210</v>
      </c>
      <c r="AT1027" s="228" t="s">
        <v>145</v>
      </c>
      <c r="AU1027" s="228" t="s">
        <v>151</v>
      </c>
      <c r="AY1027" s="17" t="s">
        <v>142</v>
      </c>
      <c r="BE1027" s="229">
        <f>IF(N1027="základní",J1027,0)</f>
        <v>0</v>
      </c>
      <c r="BF1027" s="229">
        <f>IF(N1027="snížená",J1027,0)</f>
        <v>0</v>
      </c>
      <c r="BG1027" s="229">
        <f>IF(N1027="zákl. přenesená",J1027,0)</f>
        <v>0</v>
      </c>
      <c r="BH1027" s="229">
        <f>IF(N1027="sníž. přenesená",J1027,0)</f>
        <v>0</v>
      </c>
      <c r="BI1027" s="229">
        <f>IF(N1027="nulová",J1027,0)</f>
        <v>0</v>
      </c>
      <c r="BJ1027" s="17" t="s">
        <v>151</v>
      </c>
      <c r="BK1027" s="229">
        <f>ROUND(I1027*H1027,2)</f>
        <v>0</v>
      </c>
      <c r="BL1027" s="17" t="s">
        <v>210</v>
      </c>
      <c r="BM1027" s="228" t="s">
        <v>2113</v>
      </c>
    </row>
    <row r="1028" s="2" customFormat="1">
      <c r="A1028" s="38"/>
      <c r="B1028" s="39"/>
      <c r="C1028" s="40"/>
      <c r="D1028" s="232" t="s">
        <v>200</v>
      </c>
      <c r="E1028" s="40"/>
      <c r="F1028" s="263" t="s">
        <v>2089</v>
      </c>
      <c r="G1028" s="40"/>
      <c r="H1028" s="40"/>
      <c r="I1028" s="264"/>
      <c r="J1028" s="40"/>
      <c r="K1028" s="40"/>
      <c r="L1028" s="44"/>
      <c r="M1028" s="265"/>
      <c r="N1028" s="266"/>
      <c r="O1028" s="91"/>
      <c r="P1028" s="91"/>
      <c r="Q1028" s="91"/>
      <c r="R1028" s="91"/>
      <c r="S1028" s="91"/>
      <c r="T1028" s="92"/>
      <c r="U1028" s="38"/>
      <c r="V1028" s="38"/>
      <c r="W1028" s="38"/>
      <c r="X1028" s="38"/>
      <c r="Y1028" s="38"/>
      <c r="Z1028" s="38"/>
      <c r="AA1028" s="38"/>
      <c r="AB1028" s="38"/>
      <c r="AC1028" s="38"/>
      <c r="AD1028" s="38"/>
      <c r="AE1028" s="38"/>
      <c r="AT1028" s="17" t="s">
        <v>200</v>
      </c>
      <c r="AU1028" s="17" t="s">
        <v>151</v>
      </c>
    </row>
    <row r="1029" s="13" customFormat="1">
      <c r="A1029" s="13"/>
      <c r="B1029" s="230"/>
      <c r="C1029" s="231"/>
      <c r="D1029" s="232" t="s">
        <v>153</v>
      </c>
      <c r="E1029" s="233" t="s">
        <v>1</v>
      </c>
      <c r="F1029" s="234" t="s">
        <v>2084</v>
      </c>
      <c r="G1029" s="231"/>
      <c r="H1029" s="233" t="s">
        <v>1</v>
      </c>
      <c r="I1029" s="235"/>
      <c r="J1029" s="231"/>
      <c r="K1029" s="231"/>
      <c r="L1029" s="236"/>
      <c r="M1029" s="237"/>
      <c r="N1029" s="238"/>
      <c r="O1029" s="238"/>
      <c r="P1029" s="238"/>
      <c r="Q1029" s="238"/>
      <c r="R1029" s="238"/>
      <c r="S1029" s="238"/>
      <c r="T1029" s="239"/>
      <c r="U1029" s="13"/>
      <c r="V1029" s="13"/>
      <c r="W1029" s="13"/>
      <c r="X1029" s="13"/>
      <c r="Y1029" s="13"/>
      <c r="Z1029" s="13"/>
      <c r="AA1029" s="13"/>
      <c r="AB1029" s="13"/>
      <c r="AC1029" s="13"/>
      <c r="AD1029" s="13"/>
      <c r="AE1029" s="13"/>
      <c r="AT1029" s="240" t="s">
        <v>153</v>
      </c>
      <c r="AU1029" s="240" t="s">
        <v>151</v>
      </c>
      <c r="AV1029" s="13" t="s">
        <v>83</v>
      </c>
      <c r="AW1029" s="13" t="s">
        <v>31</v>
      </c>
      <c r="AX1029" s="13" t="s">
        <v>75</v>
      </c>
      <c r="AY1029" s="240" t="s">
        <v>142</v>
      </c>
    </row>
    <row r="1030" s="14" customFormat="1">
      <c r="A1030" s="14"/>
      <c r="B1030" s="241"/>
      <c r="C1030" s="242"/>
      <c r="D1030" s="232" t="s">
        <v>153</v>
      </c>
      <c r="E1030" s="243" t="s">
        <v>1</v>
      </c>
      <c r="F1030" s="244" t="s">
        <v>83</v>
      </c>
      <c r="G1030" s="242"/>
      <c r="H1030" s="245">
        <v>1</v>
      </c>
      <c r="I1030" s="246"/>
      <c r="J1030" s="242"/>
      <c r="K1030" s="242"/>
      <c r="L1030" s="247"/>
      <c r="M1030" s="248"/>
      <c r="N1030" s="249"/>
      <c r="O1030" s="249"/>
      <c r="P1030" s="249"/>
      <c r="Q1030" s="249"/>
      <c r="R1030" s="249"/>
      <c r="S1030" s="249"/>
      <c r="T1030" s="250"/>
      <c r="U1030" s="14"/>
      <c r="V1030" s="14"/>
      <c r="W1030" s="14"/>
      <c r="X1030" s="14"/>
      <c r="Y1030" s="14"/>
      <c r="Z1030" s="14"/>
      <c r="AA1030" s="14"/>
      <c r="AB1030" s="14"/>
      <c r="AC1030" s="14"/>
      <c r="AD1030" s="14"/>
      <c r="AE1030" s="14"/>
      <c r="AT1030" s="251" t="s">
        <v>153</v>
      </c>
      <c r="AU1030" s="251" t="s">
        <v>151</v>
      </c>
      <c r="AV1030" s="14" t="s">
        <v>151</v>
      </c>
      <c r="AW1030" s="14" t="s">
        <v>31</v>
      </c>
      <c r="AX1030" s="14" t="s">
        <v>83</v>
      </c>
      <c r="AY1030" s="251" t="s">
        <v>142</v>
      </c>
    </row>
    <row r="1031" s="2" customFormat="1" ht="49.05" customHeight="1">
      <c r="A1031" s="38"/>
      <c r="B1031" s="39"/>
      <c r="C1031" s="218" t="s">
        <v>2114</v>
      </c>
      <c r="D1031" s="218" t="s">
        <v>145</v>
      </c>
      <c r="E1031" s="219" t="s">
        <v>2115</v>
      </c>
      <c r="F1031" s="220" t="s">
        <v>2116</v>
      </c>
      <c r="G1031" s="221" t="s">
        <v>303</v>
      </c>
      <c r="H1031" s="222">
        <v>1</v>
      </c>
      <c r="I1031" s="223"/>
      <c r="J1031" s="222">
        <f>ROUND(I1031*H1031,2)</f>
        <v>0</v>
      </c>
      <c r="K1031" s="220" t="s">
        <v>1</v>
      </c>
      <c r="L1031" s="44"/>
      <c r="M1031" s="224" t="s">
        <v>1</v>
      </c>
      <c r="N1031" s="225" t="s">
        <v>41</v>
      </c>
      <c r="O1031" s="91"/>
      <c r="P1031" s="226">
        <f>O1031*H1031</f>
        <v>0</v>
      </c>
      <c r="Q1031" s="226">
        <v>0</v>
      </c>
      <c r="R1031" s="226">
        <f>Q1031*H1031</f>
        <v>0</v>
      </c>
      <c r="S1031" s="226">
        <v>0</v>
      </c>
      <c r="T1031" s="227">
        <f>S1031*H1031</f>
        <v>0</v>
      </c>
      <c r="U1031" s="38"/>
      <c r="V1031" s="38"/>
      <c r="W1031" s="38"/>
      <c r="X1031" s="38"/>
      <c r="Y1031" s="38"/>
      <c r="Z1031" s="38"/>
      <c r="AA1031" s="38"/>
      <c r="AB1031" s="38"/>
      <c r="AC1031" s="38"/>
      <c r="AD1031" s="38"/>
      <c r="AE1031" s="38"/>
      <c r="AR1031" s="228" t="s">
        <v>210</v>
      </c>
      <c r="AT1031" s="228" t="s">
        <v>145</v>
      </c>
      <c r="AU1031" s="228" t="s">
        <v>151</v>
      </c>
      <c r="AY1031" s="17" t="s">
        <v>142</v>
      </c>
      <c r="BE1031" s="229">
        <f>IF(N1031="základní",J1031,0)</f>
        <v>0</v>
      </c>
      <c r="BF1031" s="229">
        <f>IF(N1031="snížená",J1031,0)</f>
        <v>0</v>
      </c>
      <c r="BG1031" s="229">
        <f>IF(N1031="zákl. přenesená",J1031,0)</f>
        <v>0</v>
      </c>
      <c r="BH1031" s="229">
        <f>IF(N1031="sníž. přenesená",J1031,0)</f>
        <v>0</v>
      </c>
      <c r="BI1031" s="229">
        <f>IF(N1031="nulová",J1031,0)</f>
        <v>0</v>
      </c>
      <c r="BJ1031" s="17" t="s">
        <v>151</v>
      </c>
      <c r="BK1031" s="229">
        <f>ROUND(I1031*H1031,2)</f>
        <v>0</v>
      </c>
      <c r="BL1031" s="17" t="s">
        <v>210</v>
      </c>
      <c r="BM1031" s="228" t="s">
        <v>2117</v>
      </c>
    </row>
    <row r="1032" s="2" customFormat="1">
      <c r="A1032" s="38"/>
      <c r="B1032" s="39"/>
      <c r="C1032" s="40"/>
      <c r="D1032" s="232" t="s">
        <v>200</v>
      </c>
      <c r="E1032" s="40"/>
      <c r="F1032" s="263" t="s">
        <v>2089</v>
      </c>
      <c r="G1032" s="40"/>
      <c r="H1032" s="40"/>
      <c r="I1032" s="264"/>
      <c r="J1032" s="40"/>
      <c r="K1032" s="40"/>
      <c r="L1032" s="44"/>
      <c r="M1032" s="265"/>
      <c r="N1032" s="266"/>
      <c r="O1032" s="91"/>
      <c r="P1032" s="91"/>
      <c r="Q1032" s="91"/>
      <c r="R1032" s="91"/>
      <c r="S1032" s="91"/>
      <c r="T1032" s="92"/>
      <c r="U1032" s="38"/>
      <c r="V1032" s="38"/>
      <c r="W1032" s="38"/>
      <c r="X1032" s="38"/>
      <c r="Y1032" s="38"/>
      <c r="Z1032" s="38"/>
      <c r="AA1032" s="38"/>
      <c r="AB1032" s="38"/>
      <c r="AC1032" s="38"/>
      <c r="AD1032" s="38"/>
      <c r="AE1032" s="38"/>
      <c r="AT1032" s="17" t="s">
        <v>200</v>
      </c>
      <c r="AU1032" s="17" t="s">
        <v>151</v>
      </c>
    </row>
    <row r="1033" s="14" customFormat="1">
      <c r="A1033" s="14"/>
      <c r="B1033" s="241"/>
      <c r="C1033" s="242"/>
      <c r="D1033" s="232" t="s">
        <v>153</v>
      </c>
      <c r="E1033" s="243" t="s">
        <v>1</v>
      </c>
      <c r="F1033" s="244" t="s">
        <v>83</v>
      </c>
      <c r="G1033" s="242"/>
      <c r="H1033" s="245">
        <v>1</v>
      </c>
      <c r="I1033" s="246"/>
      <c r="J1033" s="242"/>
      <c r="K1033" s="242"/>
      <c r="L1033" s="247"/>
      <c r="M1033" s="248"/>
      <c r="N1033" s="249"/>
      <c r="O1033" s="249"/>
      <c r="P1033" s="249"/>
      <c r="Q1033" s="249"/>
      <c r="R1033" s="249"/>
      <c r="S1033" s="249"/>
      <c r="T1033" s="250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51" t="s">
        <v>153</v>
      </c>
      <c r="AU1033" s="251" t="s">
        <v>151</v>
      </c>
      <c r="AV1033" s="14" t="s">
        <v>151</v>
      </c>
      <c r="AW1033" s="14" t="s">
        <v>31</v>
      </c>
      <c r="AX1033" s="14" t="s">
        <v>83</v>
      </c>
      <c r="AY1033" s="251" t="s">
        <v>142</v>
      </c>
    </row>
    <row r="1034" s="2" customFormat="1" ht="49.05" customHeight="1">
      <c r="A1034" s="38"/>
      <c r="B1034" s="39"/>
      <c r="C1034" s="218" t="s">
        <v>2118</v>
      </c>
      <c r="D1034" s="218" t="s">
        <v>145</v>
      </c>
      <c r="E1034" s="219" t="s">
        <v>2119</v>
      </c>
      <c r="F1034" s="220" t="s">
        <v>2120</v>
      </c>
      <c r="G1034" s="221" t="s">
        <v>303</v>
      </c>
      <c r="H1034" s="222">
        <v>1</v>
      </c>
      <c r="I1034" s="223"/>
      <c r="J1034" s="222">
        <f>ROUND(I1034*H1034,2)</f>
        <v>0</v>
      </c>
      <c r="K1034" s="220" t="s">
        <v>1</v>
      </c>
      <c r="L1034" s="44"/>
      <c r="M1034" s="224" t="s">
        <v>1</v>
      </c>
      <c r="N1034" s="225" t="s">
        <v>41</v>
      </c>
      <c r="O1034" s="91"/>
      <c r="P1034" s="226">
        <f>O1034*H1034</f>
        <v>0</v>
      </c>
      <c r="Q1034" s="226">
        <v>0</v>
      </c>
      <c r="R1034" s="226">
        <f>Q1034*H1034</f>
        <v>0</v>
      </c>
      <c r="S1034" s="226">
        <v>0</v>
      </c>
      <c r="T1034" s="227">
        <f>S1034*H1034</f>
        <v>0</v>
      </c>
      <c r="U1034" s="38"/>
      <c r="V1034" s="38"/>
      <c r="W1034" s="38"/>
      <c r="X1034" s="38"/>
      <c r="Y1034" s="38"/>
      <c r="Z1034" s="38"/>
      <c r="AA1034" s="38"/>
      <c r="AB1034" s="38"/>
      <c r="AC1034" s="38"/>
      <c r="AD1034" s="38"/>
      <c r="AE1034" s="38"/>
      <c r="AR1034" s="228" t="s">
        <v>210</v>
      </c>
      <c r="AT1034" s="228" t="s">
        <v>145</v>
      </c>
      <c r="AU1034" s="228" t="s">
        <v>151</v>
      </c>
      <c r="AY1034" s="17" t="s">
        <v>142</v>
      </c>
      <c r="BE1034" s="229">
        <f>IF(N1034="základní",J1034,0)</f>
        <v>0</v>
      </c>
      <c r="BF1034" s="229">
        <f>IF(N1034="snížená",J1034,0)</f>
        <v>0</v>
      </c>
      <c r="BG1034" s="229">
        <f>IF(N1034="zákl. přenesená",J1034,0)</f>
        <v>0</v>
      </c>
      <c r="BH1034" s="229">
        <f>IF(N1034="sníž. přenesená",J1034,0)</f>
        <v>0</v>
      </c>
      <c r="BI1034" s="229">
        <f>IF(N1034="nulová",J1034,0)</f>
        <v>0</v>
      </c>
      <c r="BJ1034" s="17" t="s">
        <v>151</v>
      </c>
      <c r="BK1034" s="229">
        <f>ROUND(I1034*H1034,2)</f>
        <v>0</v>
      </c>
      <c r="BL1034" s="17" t="s">
        <v>210</v>
      </c>
      <c r="BM1034" s="228" t="s">
        <v>2121</v>
      </c>
    </row>
    <row r="1035" s="2" customFormat="1">
      <c r="A1035" s="38"/>
      <c r="B1035" s="39"/>
      <c r="C1035" s="40"/>
      <c r="D1035" s="232" t="s">
        <v>200</v>
      </c>
      <c r="E1035" s="40"/>
      <c r="F1035" s="263" t="s">
        <v>2089</v>
      </c>
      <c r="G1035" s="40"/>
      <c r="H1035" s="40"/>
      <c r="I1035" s="264"/>
      <c r="J1035" s="40"/>
      <c r="K1035" s="40"/>
      <c r="L1035" s="44"/>
      <c r="M1035" s="265"/>
      <c r="N1035" s="266"/>
      <c r="O1035" s="91"/>
      <c r="P1035" s="91"/>
      <c r="Q1035" s="91"/>
      <c r="R1035" s="91"/>
      <c r="S1035" s="91"/>
      <c r="T1035" s="92"/>
      <c r="U1035" s="38"/>
      <c r="V1035" s="38"/>
      <c r="W1035" s="38"/>
      <c r="X1035" s="38"/>
      <c r="Y1035" s="38"/>
      <c r="Z1035" s="38"/>
      <c r="AA1035" s="38"/>
      <c r="AB1035" s="38"/>
      <c r="AC1035" s="38"/>
      <c r="AD1035" s="38"/>
      <c r="AE1035" s="38"/>
      <c r="AT1035" s="17" t="s">
        <v>200</v>
      </c>
      <c r="AU1035" s="17" t="s">
        <v>151</v>
      </c>
    </row>
    <row r="1036" s="13" customFormat="1">
      <c r="A1036" s="13"/>
      <c r="B1036" s="230"/>
      <c r="C1036" s="231"/>
      <c r="D1036" s="232" t="s">
        <v>153</v>
      </c>
      <c r="E1036" s="233" t="s">
        <v>1</v>
      </c>
      <c r="F1036" s="234" t="s">
        <v>2084</v>
      </c>
      <c r="G1036" s="231"/>
      <c r="H1036" s="233" t="s">
        <v>1</v>
      </c>
      <c r="I1036" s="235"/>
      <c r="J1036" s="231"/>
      <c r="K1036" s="231"/>
      <c r="L1036" s="236"/>
      <c r="M1036" s="237"/>
      <c r="N1036" s="238"/>
      <c r="O1036" s="238"/>
      <c r="P1036" s="238"/>
      <c r="Q1036" s="238"/>
      <c r="R1036" s="238"/>
      <c r="S1036" s="238"/>
      <c r="T1036" s="239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240" t="s">
        <v>153</v>
      </c>
      <c r="AU1036" s="240" t="s">
        <v>151</v>
      </c>
      <c r="AV1036" s="13" t="s">
        <v>83</v>
      </c>
      <c r="AW1036" s="13" t="s">
        <v>31</v>
      </c>
      <c r="AX1036" s="13" t="s">
        <v>75</v>
      </c>
      <c r="AY1036" s="240" t="s">
        <v>142</v>
      </c>
    </row>
    <row r="1037" s="14" customFormat="1">
      <c r="A1037" s="14"/>
      <c r="B1037" s="241"/>
      <c r="C1037" s="242"/>
      <c r="D1037" s="232" t="s">
        <v>153</v>
      </c>
      <c r="E1037" s="243" t="s">
        <v>1</v>
      </c>
      <c r="F1037" s="244" t="s">
        <v>83</v>
      </c>
      <c r="G1037" s="242"/>
      <c r="H1037" s="245">
        <v>1</v>
      </c>
      <c r="I1037" s="246"/>
      <c r="J1037" s="242"/>
      <c r="K1037" s="242"/>
      <c r="L1037" s="247"/>
      <c r="M1037" s="248"/>
      <c r="N1037" s="249"/>
      <c r="O1037" s="249"/>
      <c r="P1037" s="249"/>
      <c r="Q1037" s="249"/>
      <c r="R1037" s="249"/>
      <c r="S1037" s="249"/>
      <c r="T1037" s="250"/>
      <c r="U1037" s="14"/>
      <c r="V1037" s="14"/>
      <c r="W1037" s="14"/>
      <c r="X1037" s="14"/>
      <c r="Y1037" s="14"/>
      <c r="Z1037" s="14"/>
      <c r="AA1037" s="14"/>
      <c r="AB1037" s="14"/>
      <c r="AC1037" s="14"/>
      <c r="AD1037" s="14"/>
      <c r="AE1037" s="14"/>
      <c r="AT1037" s="251" t="s">
        <v>153</v>
      </c>
      <c r="AU1037" s="251" t="s">
        <v>151</v>
      </c>
      <c r="AV1037" s="14" t="s">
        <v>151</v>
      </c>
      <c r="AW1037" s="14" t="s">
        <v>31</v>
      </c>
      <c r="AX1037" s="14" t="s">
        <v>83</v>
      </c>
      <c r="AY1037" s="251" t="s">
        <v>142</v>
      </c>
    </row>
    <row r="1038" s="2" customFormat="1" ht="49.05" customHeight="1">
      <c r="A1038" s="38"/>
      <c r="B1038" s="39"/>
      <c r="C1038" s="218" t="s">
        <v>2122</v>
      </c>
      <c r="D1038" s="218" t="s">
        <v>145</v>
      </c>
      <c r="E1038" s="219" t="s">
        <v>2123</v>
      </c>
      <c r="F1038" s="220" t="s">
        <v>2124</v>
      </c>
      <c r="G1038" s="221" t="s">
        <v>303</v>
      </c>
      <c r="H1038" s="222">
        <v>1</v>
      </c>
      <c r="I1038" s="223"/>
      <c r="J1038" s="222">
        <f>ROUND(I1038*H1038,2)</f>
        <v>0</v>
      </c>
      <c r="K1038" s="220" t="s">
        <v>1</v>
      </c>
      <c r="L1038" s="44"/>
      <c r="M1038" s="224" t="s">
        <v>1</v>
      </c>
      <c r="N1038" s="225" t="s">
        <v>41</v>
      </c>
      <c r="O1038" s="91"/>
      <c r="P1038" s="226">
        <f>O1038*H1038</f>
        <v>0</v>
      </c>
      <c r="Q1038" s="226">
        <v>0</v>
      </c>
      <c r="R1038" s="226">
        <f>Q1038*H1038</f>
        <v>0</v>
      </c>
      <c r="S1038" s="226">
        <v>0</v>
      </c>
      <c r="T1038" s="227">
        <f>S1038*H1038</f>
        <v>0</v>
      </c>
      <c r="U1038" s="38"/>
      <c r="V1038" s="38"/>
      <c r="W1038" s="38"/>
      <c r="X1038" s="38"/>
      <c r="Y1038" s="38"/>
      <c r="Z1038" s="38"/>
      <c r="AA1038" s="38"/>
      <c r="AB1038" s="38"/>
      <c r="AC1038" s="38"/>
      <c r="AD1038" s="38"/>
      <c r="AE1038" s="38"/>
      <c r="AR1038" s="228" t="s">
        <v>210</v>
      </c>
      <c r="AT1038" s="228" t="s">
        <v>145</v>
      </c>
      <c r="AU1038" s="228" t="s">
        <v>151</v>
      </c>
      <c r="AY1038" s="17" t="s">
        <v>142</v>
      </c>
      <c r="BE1038" s="229">
        <f>IF(N1038="základní",J1038,0)</f>
        <v>0</v>
      </c>
      <c r="BF1038" s="229">
        <f>IF(N1038="snížená",J1038,0)</f>
        <v>0</v>
      </c>
      <c r="BG1038" s="229">
        <f>IF(N1038="zákl. přenesená",J1038,0)</f>
        <v>0</v>
      </c>
      <c r="BH1038" s="229">
        <f>IF(N1038="sníž. přenesená",J1038,0)</f>
        <v>0</v>
      </c>
      <c r="BI1038" s="229">
        <f>IF(N1038="nulová",J1038,0)</f>
        <v>0</v>
      </c>
      <c r="BJ1038" s="17" t="s">
        <v>151</v>
      </c>
      <c r="BK1038" s="229">
        <f>ROUND(I1038*H1038,2)</f>
        <v>0</v>
      </c>
      <c r="BL1038" s="17" t="s">
        <v>210</v>
      </c>
      <c r="BM1038" s="228" t="s">
        <v>2125</v>
      </c>
    </row>
    <row r="1039" s="2" customFormat="1">
      <c r="A1039" s="38"/>
      <c r="B1039" s="39"/>
      <c r="C1039" s="40"/>
      <c r="D1039" s="232" t="s">
        <v>200</v>
      </c>
      <c r="E1039" s="40"/>
      <c r="F1039" s="263" t="s">
        <v>2089</v>
      </c>
      <c r="G1039" s="40"/>
      <c r="H1039" s="40"/>
      <c r="I1039" s="264"/>
      <c r="J1039" s="40"/>
      <c r="K1039" s="40"/>
      <c r="L1039" s="44"/>
      <c r="M1039" s="265"/>
      <c r="N1039" s="266"/>
      <c r="O1039" s="91"/>
      <c r="P1039" s="91"/>
      <c r="Q1039" s="91"/>
      <c r="R1039" s="91"/>
      <c r="S1039" s="91"/>
      <c r="T1039" s="92"/>
      <c r="U1039" s="38"/>
      <c r="V1039" s="38"/>
      <c r="W1039" s="38"/>
      <c r="X1039" s="38"/>
      <c r="Y1039" s="38"/>
      <c r="Z1039" s="38"/>
      <c r="AA1039" s="38"/>
      <c r="AB1039" s="38"/>
      <c r="AC1039" s="38"/>
      <c r="AD1039" s="38"/>
      <c r="AE1039" s="38"/>
      <c r="AT1039" s="17" t="s">
        <v>200</v>
      </c>
      <c r="AU1039" s="17" t="s">
        <v>151</v>
      </c>
    </row>
    <row r="1040" s="13" customFormat="1">
      <c r="A1040" s="13"/>
      <c r="B1040" s="230"/>
      <c r="C1040" s="231"/>
      <c r="D1040" s="232" t="s">
        <v>153</v>
      </c>
      <c r="E1040" s="233" t="s">
        <v>1</v>
      </c>
      <c r="F1040" s="234" t="s">
        <v>2084</v>
      </c>
      <c r="G1040" s="231"/>
      <c r="H1040" s="233" t="s">
        <v>1</v>
      </c>
      <c r="I1040" s="235"/>
      <c r="J1040" s="231"/>
      <c r="K1040" s="231"/>
      <c r="L1040" s="236"/>
      <c r="M1040" s="237"/>
      <c r="N1040" s="238"/>
      <c r="O1040" s="238"/>
      <c r="P1040" s="238"/>
      <c r="Q1040" s="238"/>
      <c r="R1040" s="238"/>
      <c r="S1040" s="238"/>
      <c r="T1040" s="239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40" t="s">
        <v>153</v>
      </c>
      <c r="AU1040" s="240" t="s">
        <v>151</v>
      </c>
      <c r="AV1040" s="13" t="s">
        <v>83</v>
      </c>
      <c r="AW1040" s="13" t="s">
        <v>31</v>
      </c>
      <c r="AX1040" s="13" t="s">
        <v>75</v>
      </c>
      <c r="AY1040" s="240" t="s">
        <v>142</v>
      </c>
    </row>
    <row r="1041" s="14" customFormat="1">
      <c r="A1041" s="14"/>
      <c r="B1041" s="241"/>
      <c r="C1041" s="242"/>
      <c r="D1041" s="232" t="s">
        <v>153</v>
      </c>
      <c r="E1041" s="243" t="s">
        <v>1</v>
      </c>
      <c r="F1041" s="244" t="s">
        <v>83</v>
      </c>
      <c r="G1041" s="242"/>
      <c r="H1041" s="245">
        <v>1</v>
      </c>
      <c r="I1041" s="246"/>
      <c r="J1041" s="242"/>
      <c r="K1041" s="242"/>
      <c r="L1041" s="247"/>
      <c r="M1041" s="248"/>
      <c r="N1041" s="249"/>
      <c r="O1041" s="249"/>
      <c r="P1041" s="249"/>
      <c r="Q1041" s="249"/>
      <c r="R1041" s="249"/>
      <c r="S1041" s="249"/>
      <c r="T1041" s="250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51" t="s">
        <v>153</v>
      </c>
      <c r="AU1041" s="251" t="s">
        <v>151</v>
      </c>
      <c r="AV1041" s="14" t="s">
        <v>151</v>
      </c>
      <c r="AW1041" s="14" t="s">
        <v>31</v>
      </c>
      <c r="AX1041" s="14" t="s">
        <v>83</v>
      </c>
      <c r="AY1041" s="251" t="s">
        <v>142</v>
      </c>
    </row>
    <row r="1042" s="2" customFormat="1" ht="44.25" customHeight="1">
      <c r="A1042" s="38"/>
      <c r="B1042" s="39"/>
      <c r="C1042" s="218" t="s">
        <v>2126</v>
      </c>
      <c r="D1042" s="218" t="s">
        <v>145</v>
      </c>
      <c r="E1042" s="219" t="s">
        <v>2127</v>
      </c>
      <c r="F1042" s="220" t="s">
        <v>2128</v>
      </c>
      <c r="G1042" s="221" t="s">
        <v>303</v>
      </c>
      <c r="H1042" s="222">
        <v>2</v>
      </c>
      <c r="I1042" s="223"/>
      <c r="J1042" s="222">
        <f>ROUND(I1042*H1042,2)</f>
        <v>0</v>
      </c>
      <c r="K1042" s="220" t="s">
        <v>1</v>
      </c>
      <c r="L1042" s="44"/>
      <c r="M1042" s="224" t="s">
        <v>1</v>
      </c>
      <c r="N1042" s="225" t="s">
        <v>41</v>
      </c>
      <c r="O1042" s="91"/>
      <c r="P1042" s="226">
        <f>O1042*H1042</f>
        <v>0</v>
      </c>
      <c r="Q1042" s="226">
        <v>0</v>
      </c>
      <c r="R1042" s="226">
        <f>Q1042*H1042</f>
        <v>0</v>
      </c>
      <c r="S1042" s="226">
        <v>0</v>
      </c>
      <c r="T1042" s="227">
        <f>S1042*H1042</f>
        <v>0</v>
      </c>
      <c r="U1042" s="38"/>
      <c r="V1042" s="38"/>
      <c r="W1042" s="38"/>
      <c r="X1042" s="38"/>
      <c r="Y1042" s="38"/>
      <c r="Z1042" s="38"/>
      <c r="AA1042" s="38"/>
      <c r="AB1042" s="38"/>
      <c r="AC1042" s="38"/>
      <c r="AD1042" s="38"/>
      <c r="AE1042" s="38"/>
      <c r="AR1042" s="228" t="s">
        <v>210</v>
      </c>
      <c r="AT1042" s="228" t="s">
        <v>145</v>
      </c>
      <c r="AU1042" s="228" t="s">
        <v>151</v>
      </c>
      <c r="AY1042" s="17" t="s">
        <v>142</v>
      </c>
      <c r="BE1042" s="229">
        <f>IF(N1042="základní",J1042,0)</f>
        <v>0</v>
      </c>
      <c r="BF1042" s="229">
        <f>IF(N1042="snížená",J1042,0)</f>
        <v>0</v>
      </c>
      <c r="BG1042" s="229">
        <f>IF(N1042="zákl. přenesená",J1042,0)</f>
        <v>0</v>
      </c>
      <c r="BH1042" s="229">
        <f>IF(N1042="sníž. přenesená",J1042,0)</f>
        <v>0</v>
      </c>
      <c r="BI1042" s="229">
        <f>IF(N1042="nulová",J1042,0)</f>
        <v>0</v>
      </c>
      <c r="BJ1042" s="17" t="s">
        <v>151</v>
      </c>
      <c r="BK1042" s="229">
        <f>ROUND(I1042*H1042,2)</f>
        <v>0</v>
      </c>
      <c r="BL1042" s="17" t="s">
        <v>210</v>
      </c>
      <c r="BM1042" s="228" t="s">
        <v>2129</v>
      </c>
    </row>
    <row r="1043" s="2" customFormat="1">
      <c r="A1043" s="38"/>
      <c r="B1043" s="39"/>
      <c r="C1043" s="40"/>
      <c r="D1043" s="232" t="s">
        <v>200</v>
      </c>
      <c r="E1043" s="40"/>
      <c r="F1043" s="263" t="s">
        <v>2089</v>
      </c>
      <c r="G1043" s="40"/>
      <c r="H1043" s="40"/>
      <c r="I1043" s="264"/>
      <c r="J1043" s="40"/>
      <c r="K1043" s="40"/>
      <c r="L1043" s="44"/>
      <c r="M1043" s="265"/>
      <c r="N1043" s="266"/>
      <c r="O1043" s="91"/>
      <c r="P1043" s="91"/>
      <c r="Q1043" s="91"/>
      <c r="R1043" s="91"/>
      <c r="S1043" s="91"/>
      <c r="T1043" s="92"/>
      <c r="U1043" s="38"/>
      <c r="V1043" s="38"/>
      <c r="W1043" s="38"/>
      <c r="X1043" s="38"/>
      <c r="Y1043" s="38"/>
      <c r="Z1043" s="38"/>
      <c r="AA1043" s="38"/>
      <c r="AB1043" s="38"/>
      <c r="AC1043" s="38"/>
      <c r="AD1043" s="38"/>
      <c r="AE1043" s="38"/>
      <c r="AT1043" s="17" t="s">
        <v>200</v>
      </c>
      <c r="AU1043" s="17" t="s">
        <v>151</v>
      </c>
    </row>
    <row r="1044" s="14" customFormat="1">
      <c r="A1044" s="14"/>
      <c r="B1044" s="241"/>
      <c r="C1044" s="242"/>
      <c r="D1044" s="232" t="s">
        <v>153</v>
      </c>
      <c r="E1044" s="243" t="s">
        <v>1</v>
      </c>
      <c r="F1044" s="244" t="s">
        <v>151</v>
      </c>
      <c r="G1044" s="242"/>
      <c r="H1044" s="245">
        <v>2</v>
      </c>
      <c r="I1044" s="246"/>
      <c r="J1044" s="242"/>
      <c r="K1044" s="242"/>
      <c r="L1044" s="247"/>
      <c r="M1044" s="248"/>
      <c r="N1044" s="249"/>
      <c r="O1044" s="249"/>
      <c r="P1044" s="249"/>
      <c r="Q1044" s="249"/>
      <c r="R1044" s="249"/>
      <c r="S1044" s="249"/>
      <c r="T1044" s="250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51" t="s">
        <v>153</v>
      </c>
      <c r="AU1044" s="251" t="s">
        <v>151</v>
      </c>
      <c r="AV1044" s="14" t="s">
        <v>151</v>
      </c>
      <c r="AW1044" s="14" t="s">
        <v>31</v>
      </c>
      <c r="AX1044" s="14" t="s">
        <v>83</v>
      </c>
      <c r="AY1044" s="251" t="s">
        <v>142</v>
      </c>
    </row>
    <row r="1045" s="2" customFormat="1" ht="44.25" customHeight="1">
      <c r="A1045" s="38"/>
      <c r="B1045" s="39"/>
      <c r="C1045" s="218" t="s">
        <v>2130</v>
      </c>
      <c r="D1045" s="218" t="s">
        <v>145</v>
      </c>
      <c r="E1045" s="219" t="s">
        <v>2131</v>
      </c>
      <c r="F1045" s="220" t="s">
        <v>2132</v>
      </c>
      <c r="G1045" s="221" t="s">
        <v>303</v>
      </c>
      <c r="H1045" s="222">
        <v>2</v>
      </c>
      <c r="I1045" s="223"/>
      <c r="J1045" s="222">
        <f>ROUND(I1045*H1045,2)</f>
        <v>0</v>
      </c>
      <c r="K1045" s="220" t="s">
        <v>1</v>
      </c>
      <c r="L1045" s="44"/>
      <c r="M1045" s="224" t="s">
        <v>1</v>
      </c>
      <c r="N1045" s="225" t="s">
        <v>41</v>
      </c>
      <c r="O1045" s="91"/>
      <c r="P1045" s="226">
        <f>O1045*H1045</f>
        <v>0</v>
      </c>
      <c r="Q1045" s="226">
        <v>0</v>
      </c>
      <c r="R1045" s="226">
        <f>Q1045*H1045</f>
        <v>0</v>
      </c>
      <c r="S1045" s="226">
        <v>0</v>
      </c>
      <c r="T1045" s="227">
        <f>S1045*H1045</f>
        <v>0</v>
      </c>
      <c r="U1045" s="38"/>
      <c r="V1045" s="38"/>
      <c r="W1045" s="38"/>
      <c r="X1045" s="38"/>
      <c r="Y1045" s="38"/>
      <c r="Z1045" s="38"/>
      <c r="AA1045" s="38"/>
      <c r="AB1045" s="38"/>
      <c r="AC1045" s="38"/>
      <c r="AD1045" s="38"/>
      <c r="AE1045" s="38"/>
      <c r="AR1045" s="228" t="s">
        <v>210</v>
      </c>
      <c r="AT1045" s="228" t="s">
        <v>145</v>
      </c>
      <c r="AU1045" s="228" t="s">
        <v>151</v>
      </c>
      <c r="AY1045" s="17" t="s">
        <v>142</v>
      </c>
      <c r="BE1045" s="229">
        <f>IF(N1045="základní",J1045,0)</f>
        <v>0</v>
      </c>
      <c r="BF1045" s="229">
        <f>IF(N1045="snížená",J1045,0)</f>
        <v>0</v>
      </c>
      <c r="BG1045" s="229">
        <f>IF(N1045="zákl. přenesená",J1045,0)</f>
        <v>0</v>
      </c>
      <c r="BH1045" s="229">
        <f>IF(N1045="sníž. přenesená",J1045,0)</f>
        <v>0</v>
      </c>
      <c r="BI1045" s="229">
        <f>IF(N1045="nulová",J1045,0)</f>
        <v>0</v>
      </c>
      <c r="BJ1045" s="17" t="s">
        <v>151</v>
      </c>
      <c r="BK1045" s="229">
        <f>ROUND(I1045*H1045,2)</f>
        <v>0</v>
      </c>
      <c r="BL1045" s="17" t="s">
        <v>210</v>
      </c>
      <c r="BM1045" s="228" t="s">
        <v>2133</v>
      </c>
    </row>
    <row r="1046" s="2" customFormat="1">
      <c r="A1046" s="38"/>
      <c r="B1046" s="39"/>
      <c r="C1046" s="40"/>
      <c r="D1046" s="232" t="s">
        <v>200</v>
      </c>
      <c r="E1046" s="40"/>
      <c r="F1046" s="263" t="s">
        <v>2089</v>
      </c>
      <c r="G1046" s="40"/>
      <c r="H1046" s="40"/>
      <c r="I1046" s="264"/>
      <c r="J1046" s="40"/>
      <c r="K1046" s="40"/>
      <c r="L1046" s="44"/>
      <c r="M1046" s="265"/>
      <c r="N1046" s="266"/>
      <c r="O1046" s="91"/>
      <c r="P1046" s="91"/>
      <c r="Q1046" s="91"/>
      <c r="R1046" s="91"/>
      <c r="S1046" s="91"/>
      <c r="T1046" s="92"/>
      <c r="U1046" s="38"/>
      <c r="V1046" s="38"/>
      <c r="W1046" s="38"/>
      <c r="X1046" s="38"/>
      <c r="Y1046" s="38"/>
      <c r="Z1046" s="38"/>
      <c r="AA1046" s="38"/>
      <c r="AB1046" s="38"/>
      <c r="AC1046" s="38"/>
      <c r="AD1046" s="38"/>
      <c r="AE1046" s="38"/>
      <c r="AT1046" s="17" t="s">
        <v>200</v>
      </c>
      <c r="AU1046" s="17" t="s">
        <v>151</v>
      </c>
    </row>
    <row r="1047" s="14" customFormat="1">
      <c r="A1047" s="14"/>
      <c r="B1047" s="241"/>
      <c r="C1047" s="242"/>
      <c r="D1047" s="232" t="s">
        <v>153</v>
      </c>
      <c r="E1047" s="243" t="s">
        <v>1</v>
      </c>
      <c r="F1047" s="244" t="s">
        <v>151</v>
      </c>
      <c r="G1047" s="242"/>
      <c r="H1047" s="245">
        <v>2</v>
      </c>
      <c r="I1047" s="246"/>
      <c r="J1047" s="242"/>
      <c r="K1047" s="242"/>
      <c r="L1047" s="247"/>
      <c r="M1047" s="248"/>
      <c r="N1047" s="249"/>
      <c r="O1047" s="249"/>
      <c r="P1047" s="249"/>
      <c r="Q1047" s="249"/>
      <c r="R1047" s="249"/>
      <c r="S1047" s="249"/>
      <c r="T1047" s="250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4"/>
      <c r="AT1047" s="251" t="s">
        <v>153</v>
      </c>
      <c r="AU1047" s="251" t="s">
        <v>151</v>
      </c>
      <c r="AV1047" s="14" t="s">
        <v>151</v>
      </c>
      <c r="AW1047" s="14" t="s">
        <v>31</v>
      </c>
      <c r="AX1047" s="14" t="s">
        <v>83</v>
      </c>
      <c r="AY1047" s="251" t="s">
        <v>142</v>
      </c>
    </row>
    <row r="1048" s="2" customFormat="1" ht="44.25" customHeight="1">
      <c r="A1048" s="38"/>
      <c r="B1048" s="39"/>
      <c r="C1048" s="218" t="s">
        <v>2134</v>
      </c>
      <c r="D1048" s="218" t="s">
        <v>145</v>
      </c>
      <c r="E1048" s="219" t="s">
        <v>2135</v>
      </c>
      <c r="F1048" s="220" t="s">
        <v>2132</v>
      </c>
      <c r="G1048" s="221" t="s">
        <v>303</v>
      </c>
      <c r="H1048" s="222">
        <v>1</v>
      </c>
      <c r="I1048" s="223"/>
      <c r="J1048" s="222">
        <f>ROUND(I1048*H1048,2)</f>
        <v>0</v>
      </c>
      <c r="K1048" s="220" t="s">
        <v>1</v>
      </c>
      <c r="L1048" s="44"/>
      <c r="M1048" s="224" t="s">
        <v>1</v>
      </c>
      <c r="N1048" s="225" t="s">
        <v>41</v>
      </c>
      <c r="O1048" s="91"/>
      <c r="P1048" s="226">
        <f>O1048*H1048</f>
        <v>0</v>
      </c>
      <c r="Q1048" s="226">
        <v>0</v>
      </c>
      <c r="R1048" s="226">
        <f>Q1048*H1048</f>
        <v>0</v>
      </c>
      <c r="S1048" s="226">
        <v>0</v>
      </c>
      <c r="T1048" s="227">
        <f>S1048*H1048</f>
        <v>0</v>
      </c>
      <c r="U1048" s="38"/>
      <c r="V1048" s="38"/>
      <c r="W1048" s="38"/>
      <c r="X1048" s="38"/>
      <c r="Y1048" s="38"/>
      <c r="Z1048" s="38"/>
      <c r="AA1048" s="38"/>
      <c r="AB1048" s="38"/>
      <c r="AC1048" s="38"/>
      <c r="AD1048" s="38"/>
      <c r="AE1048" s="38"/>
      <c r="AR1048" s="228" t="s">
        <v>210</v>
      </c>
      <c r="AT1048" s="228" t="s">
        <v>145</v>
      </c>
      <c r="AU1048" s="228" t="s">
        <v>151</v>
      </c>
      <c r="AY1048" s="17" t="s">
        <v>142</v>
      </c>
      <c r="BE1048" s="229">
        <f>IF(N1048="základní",J1048,0)</f>
        <v>0</v>
      </c>
      <c r="BF1048" s="229">
        <f>IF(N1048="snížená",J1048,0)</f>
        <v>0</v>
      </c>
      <c r="BG1048" s="229">
        <f>IF(N1048="zákl. přenesená",J1048,0)</f>
        <v>0</v>
      </c>
      <c r="BH1048" s="229">
        <f>IF(N1048="sníž. přenesená",J1048,0)</f>
        <v>0</v>
      </c>
      <c r="BI1048" s="229">
        <f>IF(N1048="nulová",J1048,0)</f>
        <v>0</v>
      </c>
      <c r="BJ1048" s="17" t="s">
        <v>151</v>
      </c>
      <c r="BK1048" s="229">
        <f>ROUND(I1048*H1048,2)</f>
        <v>0</v>
      </c>
      <c r="BL1048" s="17" t="s">
        <v>210</v>
      </c>
      <c r="BM1048" s="228" t="s">
        <v>2136</v>
      </c>
    </row>
    <row r="1049" s="2" customFormat="1">
      <c r="A1049" s="38"/>
      <c r="B1049" s="39"/>
      <c r="C1049" s="40"/>
      <c r="D1049" s="232" t="s">
        <v>200</v>
      </c>
      <c r="E1049" s="40"/>
      <c r="F1049" s="263" t="s">
        <v>2089</v>
      </c>
      <c r="G1049" s="40"/>
      <c r="H1049" s="40"/>
      <c r="I1049" s="264"/>
      <c r="J1049" s="40"/>
      <c r="K1049" s="40"/>
      <c r="L1049" s="44"/>
      <c r="M1049" s="265"/>
      <c r="N1049" s="266"/>
      <c r="O1049" s="91"/>
      <c r="P1049" s="91"/>
      <c r="Q1049" s="91"/>
      <c r="R1049" s="91"/>
      <c r="S1049" s="91"/>
      <c r="T1049" s="92"/>
      <c r="U1049" s="38"/>
      <c r="V1049" s="38"/>
      <c r="W1049" s="38"/>
      <c r="X1049" s="38"/>
      <c r="Y1049" s="38"/>
      <c r="Z1049" s="38"/>
      <c r="AA1049" s="38"/>
      <c r="AB1049" s="38"/>
      <c r="AC1049" s="38"/>
      <c r="AD1049" s="38"/>
      <c r="AE1049" s="38"/>
      <c r="AT1049" s="17" t="s">
        <v>200</v>
      </c>
      <c r="AU1049" s="17" t="s">
        <v>151</v>
      </c>
    </row>
    <row r="1050" s="13" customFormat="1">
      <c r="A1050" s="13"/>
      <c r="B1050" s="230"/>
      <c r="C1050" s="231"/>
      <c r="D1050" s="232" t="s">
        <v>153</v>
      </c>
      <c r="E1050" s="233" t="s">
        <v>1</v>
      </c>
      <c r="F1050" s="234" t="s">
        <v>2084</v>
      </c>
      <c r="G1050" s="231"/>
      <c r="H1050" s="233" t="s">
        <v>1</v>
      </c>
      <c r="I1050" s="235"/>
      <c r="J1050" s="231"/>
      <c r="K1050" s="231"/>
      <c r="L1050" s="236"/>
      <c r="M1050" s="237"/>
      <c r="N1050" s="238"/>
      <c r="O1050" s="238"/>
      <c r="P1050" s="238"/>
      <c r="Q1050" s="238"/>
      <c r="R1050" s="238"/>
      <c r="S1050" s="238"/>
      <c r="T1050" s="239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40" t="s">
        <v>153</v>
      </c>
      <c r="AU1050" s="240" t="s">
        <v>151</v>
      </c>
      <c r="AV1050" s="13" t="s">
        <v>83</v>
      </c>
      <c r="AW1050" s="13" t="s">
        <v>31</v>
      </c>
      <c r="AX1050" s="13" t="s">
        <v>75</v>
      </c>
      <c r="AY1050" s="240" t="s">
        <v>142</v>
      </c>
    </row>
    <row r="1051" s="14" customFormat="1">
      <c r="A1051" s="14"/>
      <c r="B1051" s="241"/>
      <c r="C1051" s="242"/>
      <c r="D1051" s="232" t="s">
        <v>153</v>
      </c>
      <c r="E1051" s="243" t="s">
        <v>1</v>
      </c>
      <c r="F1051" s="244" t="s">
        <v>83</v>
      </c>
      <c r="G1051" s="242"/>
      <c r="H1051" s="245">
        <v>1</v>
      </c>
      <c r="I1051" s="246"/>
      <c r="J1051" s="242"/>
      <c r="K1051" s="242"/>
      <c r="L1051" s="247"/>
      <c r="M1051" s="248"/>
      <c r="N1051" s="249"/>
      <c r="O1051" s="249"/>
      <c r="P1051" s="249"/>
      <c r="Q1051" s="249"/>
      <c r="R1051" s="249"/>
      <c r="S1051" s="249"/>
      <c r="T1051" s="250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251" t="s">
        <v>153</v>
      </c>
      <c r="AU1051" s="251" t="s">
        <v>151</v>
      </c>
      <c r="AV1051" s="14" t="s">
        <v>151</v>
      </c>
      <c r="AW1051" s="14" t="s">
        <v>31</v>
      </c>
      <c r="AX1051" s="14" t="s">
        <v>83</v>
      </c>
      <c r="AY1051" s="251" t="s">
        <v>142</v>
      </c>
    </row>
    <row r="1052" s="2" customFormat="1" ht="49.05" customHeight="1">
      <c r="A1052" s="38"/>
      <c r="B1052" s="39"/>
      <c r="C1052" s="218" t="s">
        <v>2137</v>
      </c>
      <c r="D1052" s="218" t="s">
        <v>145</v>
      </c>
      <c r="E1052" s="219" t="s">
        <v>2138</v>
      </c>
      <c r="F1052" s="220" t="s">
        <v>2139</v>
      </c>
      <c r="G1052" s="221" t="s">
        <v>303</v>
      </c>
      <c r="H1052" s="222">
        <v>1</v>
      </c>
      <c r="I1052" s="223"/>
      <c r="J1052" s="222">
        <f>ROUND(I1052*H1052,2)</f>
        <v>0</v>
      </c>
      <c r="K1052" s="220" t="s">
        <v>1</v>
      </c>
      <c r="L1052" s="44"/>
      <c r="M1052" s="224" t="s">
        <v>1</v>
      </c>
      <c r="N1052" s="225" t="s">
        <v>41</v>
      </c>
      <c r="O1052" s="91"/>
      <c r="P1052" s="226">
        <f>O1052*H1052</f>
        <v>0</v>
      </c>
      <c r="Q1052" s="226">
        <v>0</v>
      </c>
      <c r="R1052" s="226">
        <f>Q1052*H1052</f>
        <v>0</v>
      </c>
      <c r="S1052" s="226">
        <v>0</v>
      </c>
      <c r="T1052" s="227">
        <f>S1052*H1052</f>
        <v>0</v>
      </c>
      <c r="U1052" s="38"/>
      <c r="V1052" s="38"/>
      <c r="W1052" s="38"/>
      <c r="X1052" s="38"/>
      <c r="Y1052" s="38"/>
      <c r="Z1052" s="38"/>
      <c r="AA1052" s="38"/>
      <c r="AB1052" s="38"/>
      <c r="AC1052" s="38"/>
      <c r="AD1052" s="38"/>
      <c r="AE1052" s="38"/>
      <c r="AR1052" s="228" t="s">
        <v>210</v>
      </c>
      <c r="AT1052" s="228" t="s">
        <v>145</v>
      </c>
      <c r="AU1052" s="228" t="s">
        <v>151</v>
      </c>
      <c r="AY1052" s="17" t="s">
        <v>142</v>
      </c>
      <c r="BE1052" s="229">
        <f>IF(N1052="základní",J1052,0)</f>
        <v>0</v>
      </c>
      <c r="BF1052" s="229">
        <f>IF(N1052="snížená",J1052,0)</f>
        <v>0</v>
      </c>
      <c r="BG1052" s="229">
        <f>IF(N1052="zákl. přenesená",J1052,0)</f>
        <v>0</v>
      </c>
      <c r="BH1052" s="229">
        <f>IF(N1052="sníž. přenesená",J1052,0)</f>
        <v>0</v>
      </c>
      <c r="BI1052" s="229">
        <f>IF(N1052="nulová",J1052,0)</f>
        <v>0</v>
      </c>
      <c r="BJ1052" s="17" t="s">
        <v>151</v>
      </c>
      <c r="BK1052" s="229">
        <f>ROUND(I1052*H1052,2)</f>
        <v>0</v>
      </c>
      <c r="BL1052" s="17" t="s">
        <v>210</v>
      </c>
      <c r="BM1052" s="228" t="s">
        <v>2140</v>
      </c>
    </row>
    <row r="1053" s="2" customFormat="1">
      <c r="A1053" s="38"/>
      <c r="B1053" s="39"/>
      <c r="C1053" s="40"/>
      <c r="D1053" s="232" t="s">
        <v>200</v>
      </c>
      <c r="E1053" s="40"/>
      <c r="F1053" s="263" t="s">
        <v>2089</v>
      </c>
      <c r="G1053" s="40"/>
      <c r="H1053" s="40"/>
      <c r="I1053" s="264"/>
      <c r="J1053" s="40"/>
      <c r="K1053" s="40"/>
      <c r="L1053" s="44"/>
      <c r="M1053" s="265"/>
      <c r="N1053" s="266"/>
      <c r="O1053" s="91"/>
      <c r="P1053" s="91"/>
      <c r="Q1053" s="91"/>
      <c r="R1053" s="91"/>
      <c r="S1053" s="91"/>
      <c r="T1053" s="92"/>
      <c r="U1053" s="38"/>
      <c r="V1053" s="38"/>
      <c r="W1053" s="38"/>
      <c r="X1053" s="38"/>
      <c r="Y1053" s="38"/>
      <c r="Z1053" s="38"/>
      <c r="AA1053" s="38"/>
      <c r="AB1053" s="38"/>
      <c r="AC1053" s="38"/>
      <c r="AD1053" s="38"/>
      <c r="AE1053" s="38"/>
      <c r="AT1053" s="17" t="s">
        <v>200</v>
      </c>
      <c r="AU1053" s="17" t="s">
        <v>151</v>
      </c>
    </row>
    <row r="1054" s="14" customFormat="1">
      <c r="A1054" s="14"/>
      <c r="B1054" s="241"/>
      <c r="C1054" s="242"/>
      <c r="D1054" s="232" t="s">
        <v>153</v>
      </c>
      <c r="E1054" s="243" t="s">
        <v>1</v>
      </c>
      <c r="F1054" s="244" t="s">
        <v>83</v>
      </c>
      <c r="G1054" s="242"/>
      <c r="H1054" s="245">
        <v>1</v>
      </c>
      <c r="I1054" s="246"/>
      <c r="J1054" s="242"/>
      <c r="K1054" s="242"/>
      <c r="L1054" s="247"/>
      <c r="M1054" s="248"/>
      <c r="N1054" s="249"/>
      <c r="O1054" s="249"/>
      <c r="P1054" s="249"/>
      <c r="Q1054" s="249"/>
      <c r="R1054" s="249"/>
      <c r="S1054" s="249"/>
      <c r="T1054" s="250"/>
      <c r="U1054" s="14"/>
      <c r="V1054" s="14"/>
      <c r="W1054" s="14"/>
      <c r="X1054" s="14"/>
      <c r="Y1054" s="14"/>
      <c r="Z1054" s="14"/>
      <c r="AA1054" s="14"/>
      <c r="AB1054" s="14"/>
      <c r="AC1054" s="14"/>
      <c r="AD1054" s="14"/>
      <c r="AE1054" s="14"/>
      <c r="AT1054" s="251" t="s">
        <v>153</v>
      </c>
      <c r="AU1054" s="251" t="s">
        <v>151</v>
      </c>
      <c r="AV1054" s="14" t="s">
        <v>151</v>
      </c>
      <c r="AW1054" s="14" t="s">
        <v>31</v>
      </c>
      <c r="AX1054" s="14" t="s">
        <v>83</v>
      </c>
      <c r="AY1054" s="251" t="s">
        <v>142</v>
      </c>
    </row>
    <row r="1055" s="2" customFormat="1" ht="44.25" customHeight="1">
      <c r="A1055" s="38"/>
      <c r="B1055" s="39"/>
      <c r="C1055" s="218" t="s">
        <v>2141</v>
      </c>
      <c r="D1055" s="218" t="s">
        <v>145</v>
      </c>
      <c r="E1055" s="219" t="s">
        <v>2142</v>
      </c>
      <c r="F1055" s="220" t="s">
        <v>2143</v>
      </c>
      <c r="G1055" s="221" t="s">
        <v>303</v>
      </c>
      <c r="H1055" s="222">
        <v>2</v>
      </c>
      <c r="I1055" s="223"/>
      <c r="J1055" s="222">
        <f>ROUND(I1055*H1055,2)</f>
        <v>0</v>
      </c>
      <c r="K1055" s="220" t="s">
        <v>1</v>
      </c>
      <c r="L1055" s="44"/>
      <c r="M1055" s="224" t="s">
        <v>1</v>
      </c>
      <c r="N1055" s="225" t="s">
        <v>41</v>
      </c>
      <c r="O1055" s="91"/>
      <c r="P1055" s="226">
        <f>O1055*H1055</f>
        <v>0</v>
      </c>
      <c r="Q1055" s="226">
        <v>0</v>
      </c>
      <c r="R1055" s="226">
        <f>Q1055*H1055</f>
        <v>0</v>
      </c>
      <c r="S1055" s="226">
        <v>0</v>
      </c>
      <c r="T1055" s="227">
        <f>S1055*H1055</f>
        <v>0</v>
      </c>
      <c r="U1055" s="38"/>
      <c r="V1055" s="38"/>
      <c r="W1055" s="38"/>
      <c r="X1055" s="38"/>
      <c r="Y1055" s="38"/>
      <c r="Z1055" s="38"/>
      <c r="AA1055" s="38"/>
      <c r="AB1055" s="38"/>
      <c r="AC1055" s="38"/>
      <c r="AD1055" s="38"/>
      <c r="AE1055" s="38"/>
      <c r="AR1055" s="228" t="s">
        <v>210</v>
      </c>
      <c r="AT1055" s="228" t="s">
        <v>145</v>
      </c>
      <c r="AU1055" s="228" t="s">
        <v>151</v>
      </c>
      <c r="AY1055" s="17" t="s">
        <v>142</v>
      </c>
      <c r="BE1055" s="229">
        <f>IF(N1055="základní",J1055,0)</f>
        <v>0</v>
      </c>
      <c r="BF1055" s="229">
        <f>IF(N1055="snížená",J1055,0)</f>
        <v>0</v>
      </c>
      <c r="BG1055" s="229">
        <f>IF(N1055="zákl. přenesená",J1055,0)</f>
        <v>0</v>
      </c>
      <c r="BH1055" s="229">
        <f>IF(N1055="sníž. přenesená",J1055,0)</f>
        <v>0</v>
      </c>
      <c r="BI1055" s="229">
        <f>IF(N1055="nulová",J1055,0)</f>
        <v>0</v>
      </c>
      <c r="BJ1055" s="17" t="s">
        <v>151</v>
      </c>
      <c r="BK1055" s="229">
        <f>ROUND(I1055*H1055,2)</f>
        <v>0</v>
      </c>
      <c r="BL1055" s="17" t="s">
        <v>210</v>
      </c>
      <c r="BM1055" s="228" t="s">
        <v>2144</v>
      </c>
    </row>
    <row r="1056" s="2" customFormat="1">
      <c r="A1056" s="38"/>
      <c r="B1056" s="39"/>
      <c r="C1056" s="40"/>
      <c r="D1056" s="232" t="s">
        <v>200</v>
      </c>
      <c r="E1056" s="40"/>
      <c r="F1056" s="263" t="s">
        <v>2089</v>
      </c>
      <c r="G1056" s="40"/>
      <c r="H1056" s="40"/>
      <c r="I1056" s="264"/>
      <c r="J1056" s="40"/>
      <c r="K1056" s="40"/>
      <c r="L1056" s="44"/>
      <c r="M1056" s="265"/>
      <c r="N1056" s="266"/>
      <c r="O1056" s="91"/>
      <c r="P1056" s="91"/>
      <c r="Q1056" s="91"/>
      <c r="R1056" s="91"/>
      <c r="S1056" s="91"/>
      <c r="T1056" s="92"/>
      <c r="U1056" s="38"/>
      <c r="V1056" s="38"/>
      <c r="W1056" s="38"/>
      <c r="X1056" s="38"/>
      <c r="Y1056" s="38"/>
      <c r="Z1056" s="38"/>
      <c r="AA1056" s="38"/>
      <c r="AB1056" s="38"/>
      <c r="AC1056" s="38"/>
      <c r="AD1056" s="38"/>
      <c r="AE1056" s="38"/>
      <c r="AT1056" s="17" t="s">
        <v>200</v>
      </c>
      <c r="AU1056" s="17" t="s">
        <v>151</v>
      </c>
    </row>
    <row r="1057" s="13" customFormat="1">
      <c r="A1057" s="13"/>
      <c r="B1057" s="230"/>
      <c r="C1057" s="231"/>
      <c r="D1057" s="232" t="s">
        <v>153</v>
      </c>
      <c r="E1057" s="233" t="s">
        <v>1</v>
      </c>
      <c r="F1057" s="234" t="s">
        <v>2084</v>
      </c>
      <c r="G1057" s="231"/>
      <c r="H1057" s="233" t="s">
        <v>1</v>
      </c>
      <c r="I1057" s="235"/>
      <c r="J1057" s="231"/>
      <c r="K1057" s="231"/>
      <c r="L1057" s="236"/>
      <c r="M1057" s="237"/>
      <c r="N1057" s="238"/>
      <c r="O1057" s="238"/>
      <c r="P1057" s="238"/>
      <c r="Q1057" s="238"/>
      <c r="R1057" s="238"/>
      <c r="S1057" s="238"/>
      <c r="T1057" s="239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240" t="s">
        <v>153</v>
      </c>
      <c r="AU1057" s="240" t="s">
        <v>151</v>
      </c>
      <c r="AV1057" s="13" t="s">
        <v>83</v>
      </c>
      <c r="AW1057" s="13" t="s">
        <v>31</v>
      </c>
      <c r="AX1057" s="13" t="s">
        <v>75</v>
      </c>
      <c r="AY1057" s="240" t="s">
        <v>142</v>
      </c>
    </row>
    <row r="1058" s="14" customFormat="1">
      <c r="A1058" s="14"/>
      <c r="B1058" s="241"/>
      <c r="C1058" s="242"/>
      <c r="D1058" s="232" t="s">
        <v>153</v>
      </c>
      <c r="E1058" s="243" t="s">
        <v>1</v>
      </c>
      <c r="F1058" s="244" t="s">
        <v>151</v>
      </c>
      <c r="G1058" s="242"/>
      <c r="H1058" s="245">
        <v>2</v>
      </c>
      <c r="I1058" s="246"/>
      <c r="J1058" s="242"/>
      <c r="K1058" s="242"/>
      <c r="L1058" s="247"/>
      <c r="M1058" s="248"/>
      <c r="N1058" s="249"/>
      <c r="O1058" s="249"/>
      <c r="P1058" s="249"/>
      <c r="Q1058" s="249"/>
      <c r="R1058" s="249"/>
      <c r="S1058" s="249"/>
      <c r="T1058" s="250"/>
      <c r="U1058" s="14"/>
      <c r="V1058" s="14"/>
      <c r="W1058" s="14"/>
      <c r="X1058" s="14"/>
      <c r="Y1058" s="14"/>
      <c r="Z1058" s="14"/>
      <c r="AA1058" s="14"/>
      <c r="AB1058" s="14"/>
      <c r="AC1058" s="14"/>
      <c r="AD1058" s="14"/>
      <c r="AE1058" s="14"/>
      <c r="AT1058" s="251" t="s">
        <v>153</v>
      </c>
      <c r="AU1058" s="251" t="s">
        <v>151</v>
      </c>
      <c r="AV1058" s="14" t="s">
        <v>151</v>
      </c>
      <c r="AW1058" s="14" t="s">
        <v>31</v>
      </c>
      <c r="AX1058" s="14" t="s">
        <v>83</v>
      </c>
      <c r="AY1058" s="251" t="s">
        <v>142</v>
      </c>
    </row>
    <row r="1059" s="2" customFormat="1" ht="49.05" customHeight="1">
      <c r="A1059" s="38"/>
      <c r="B1059" s="39"/>
      <c r="C1059" s="218" t="s">
        <v>2145</v>
      </c>
      <c r="D1059" s="218" t="s">
        <v>145</v>
      </c>
      <c r="E1059" s="219" t="s">
        <v>2146</v>
      </c>
      <c r="F1059" s="220" t="s">
        <v>2147</v>
      </c>
      <c r="G1059" s="221" t="s">
        <v>303</v>
      </c>
      <c r="H1059" s="222">
        <v>1</v>
      </c>
      <c r="I1059" s="223"/>
      <c r="J1059" s="222">
        <f>ROUND(I1059*H1059,2)</f>
        <v>0</v>
      </c>
      <c r="K1059" s="220" t="s">
        <v>1</v>
      </c>
      <c r="L1059" s="44"/>
      <c r="M1059" s="224" t="s">
        <v>1</v>
      </c>
      <c r="N1059" s="225" t="s">
        <v>41</v>
      </c>
      <c r="O1059" s="91"/>
      <c r="P1059" s="226">
        <f>O1059*H1059</f>
        <v>0</v>
      </c>
      <c r="Q1059" s="226">
        <v>0</v>
      </c>
      <c r="R1059" s="226">
        <f>Q1059*H1059</f>
        <v>0</v>
      </c>
      <c r="S1059" s="226">
        <v>0</v>
      </c>
      <c r="T1059" s="227">
        <f>S1059*H1059</f>
        <v>0</v>
      </c>
      <c r="U1059" s="38"/>
      <c r="V1059" s="38"/>
      <c r="W1059" s="38"/>
      <c r="X1059" s="38"/>
      <c r="Y1059" s="38"/>
      <c r="Z1059" s="38"/>
      <c r="AA1059" s="38"/>
      <c r="AB1059" s="38"/>
      <c r="AC1059" s="38"/>
      <c r="AD1059" s="38"/>
      <c r="AE1059" s="38"/>
      <c r="AR1059" s="228" t="s">
        <v>210</v>
      </c>
      <c r="AT1059" s="228" t="s">
        <v>145</v>
      </c>
      <c r="AU1059" s="228" t="s">
        <v>151</v>
      </c>
      <c r="AY1059" s="17" t="s">
        <v>142</v>
      </c>
      <c r="BE1059" s="229">
        <f>IF(N1059="základní",J1059,0)</f>
        <v>0</v>
      </c>
      <c r="BF1059" s="229">
        <f>IF(N1059="snížená",J1059,0)</f>
        <v>0</v>
      </c>
      <c r="BG1059" s="229">
        <f>IF(N1059="zákl. přenesená",J1059,0)</f>
        <v>0</v>
      </c>
      <c r="BH1059" s="229">
        <f>IF(N1059="sníž. přenesená",J1059,0)</f>
        <v>0</v>
      </c>
      <c r="BI1059" s="229">
        <f>IF(N1059="nulová",J1059,0)</f>
        <v>0</v>
      </c>
      <c r="BJ1059" s="17" t="s">
        <v>151</v>
      </c>
      <c r="BK1059" s="229">
        <f>ROUND(I1059*H1059,2)</f>
        <v>0</v>
      </c>
      <c r="BL1059" s="17" t="s">
        <v>210</v>
      </c>
      <c r="BM1059" s="228" t="s">
        <v>2148</v>
      </c>
    </row>
    <row r="1060" s="2" customFormat="1">
      <c r="A1060" s="38"/>
      <c r="B1060" s="39"/>
      <c r="C1060" s="40"/>
      <c r="D1060" s="232" t="s">
        <v>200</v>
      </c>
      <c r="E1060" s="40"/>
      <c r="F1060" s="263" t="s">
        <v>2089</v>
      </c>
      <c r="G1060" s="40"/>
      <c r="H1060" s="40"/>
      <c r="I1060" s="264"/>
      <c r="J1060" s="40"/>
      <c r="K1060" s="40"/>
      <c r="L1060" s="44"/>
      <c r="M1060" s="265"/>
      <c r="N1060" s="266"/>
      <c r="O1060" s="91"/>
      <c r="P1060" s="91"/>
      <c r="Q1060" s="91"/>
      <c r="R1060" s="91"/>
      <c r="S1060" s="91"/>
      <c r="T1060" s="92"/>
      <c r="U1060" s="38"/>
      <c r="V1060" s="38"/>
      <c r="W1060" s="38"/>
      <c r="X1060" s="38"/>
      <c r="Y1060" s="38"/>
      <c r="Z1060" s="38"/>
      <c r="AA1060" s="38"/>
      <c r="AB1060" s="38"/>
      <c r="AC1060" s="38"/>
      <c r="AD1060" s="38"/>
      <c r="AE1060" s="38"/>
      <c r="AT1060" s="17" t="s">
        <v>200</v>
      </c>
      <c r="AU1060" s="17" t="s">
        <v>151</v>
      </c>
    </row>
    <row r="1061" s="14" customFormat="1">
      <c r="A1061" s="14"/>
      <c r="B1061" s="241"/>
      <c r="C1061" s="242"/>
      <c r="D1061" s="232" t="s">
        <v>153</v>
      </c>
      <c r="E1061" s="243" t="s">
        <v>1</v>
      </c>
      <c r="F1061" s="244" t="s">
        <v>83</v>
      </c>
      <c r="G1061" s="242"/>
      <c r="H1061" s="245">
        <v>1</v>
      </c>
      <c r="I1061" s="246"/>
      <c r="J1061" s="242"/>
      <c r="K1061" s="242"/>
      <c r="L1061" s="247"/>
      <c r="M1061" s="248"/>
      <c r="N1061" s="249"/>
      <c r="O1061" s="249"/>
      <c r="P1061" s="249"/>
      <c r="Q1061" s="249"/>
      <c r="R1061" s="249"/>
      <c r="S1061" s="249"/>
      <c r="T1061" s="250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T1061" s="251" t="s">
        <v>153</v>
      </c>
      <c r="AU1061" s="251" t="s">
        <v>151</v>
      </c>
      <c r="AV1061" s="14" t="s">
        <v>151</v>
      </c>
      <c r="AW1061" s="14" t="s">
        <v>31</v>
      </c>
      <c r="AX1061" s="14" t="s">
        <v>83</v>
      </c>
      <c r="AY1061" s="251" t="s">
        <v>142</v>
      </c>
    </row>
    <row r="1062" s="2" customFormat="1" ht="44.25" customHeight="1">
      <c r="A1062" s="38"/>
      <c r="B1062" s="39"/>
      <c r="C1062" s="218" t="s">
        <v>2149</v>
      </c>
      <c r="D1062" s="218" t="s">
        <v>145</v>
      </c>
      <c r="E1062" s="219" t="s">
        <v>2150</v>
      </c>
      <c r="F1062" s="220" t="s">
        <v>2151</v>
      </c>
      <c r="G1062" s="221" t="s">
        <v>303</v>
      </c>
      <c r="H1062" s="222">
        <v>1</v>
      </c>
      <c r="I1062" s="223"/>
      <c r="J1062" s="222">
        <f>ROUND(I1062*H1062,2)</f>
        <v>0</v>
      </c>
      <c r="K1062" s="220" t="s">
        <v>1</v>
      </c>
      <c r="L1062" s="44"/>
      <c r="M1062" s="224" t="s">
        <v>1</v>
      </c>
      <c r="N1062" s="225" t="s">
        <v>41</v>
      </c>
      <c r="O1062" s="91"/>
      <c r="P1062" s="226">
        <f>O1062*H1062</f>
        <v>0</v>
      </c>
      <c r="Q1062" s="226">
        <v>0</v>
      </c>
      <c r="R1062" s="226">
        <f>Q1062*H1062</f>
        <v>0</v>
      </c>
      <c r="S1062" s="226">
        <v>0</v>
      </c>
      <c r="T1062" s="227">
        <f>S1062*H1062</f>
        <v>0</v>
      </c>
      <c r="U1062" s="38"/>
      <c r="V1062" s="38"/>
      <c r="W1062" s="38"/>
      <c r="X1062" s="38"/>
      <c r="Y1062" s="38"/>
      <c r="Z1062" s="38"/>
      <c r="AA1062" s="38"/>
      <c r="AB1062" s="38"/>
      <c r="AC1062" s="38"/>
      <c r="AD1062" s="38"/>
      <c r="AE1062" s="38"/>
      <c r="AR1062" s="228" t="s">
        <v>210</v>
      </c>
      <c r="AT1062" s="228" t="s">
        <v>145</v>
      </c>
      <c r="AU1062" s="228" t="s">
        <v>151</v>
      </c>
      <c r="AY1062" s="17" t="s">
        <v>142</v>
      </c>
      <c r="BE1062" s="229">
        <f>IF(N1062="základní",J1062,0)</f>
        <v>0</v>
      </c>
      <c r="BF1062" s="229">
        <f>IF(N1062="snížená",J1062,0)</f>
        <v>0</v>
      </c>
      <c r="BG1062" s="229">
        <f>IF(N1062="zákl. přenesená",J1062,0)</f>
        <v>0</v>
      </c>
      <c r="BH1062" s="229">
        <f>IF(N1062="sníž. přenesená",J1062,0)</f>
        <v>0</v>
      </c>
      <c r="BI1062" s="229">
        <f>IF(N1062="nulová",J1062,0)</f>
        <v>0</v>
      </c>
      <c r="BJ1062" s="17" t="s">
        <v>151</v>
      </c>
      <c r="BK1062" s="229">
        <f>ROUND(I1062*H1062,2)</f>
        <v>0</v>
      </c>
      <c r="BL1062" s="17" t="s">
        <v>210</v>
      </c>
      <c r="BM1062" s="228" t="s">
        <v>2152</v>
      </c>
    </row>
    <row r="1063" s="2" customFormat="1">
      <c r="A1063" s="38"/>
      <c r="B1063" s="39"/>
      <c r="C1063" s="40"/>
      <c r="D1063" s="232" t="s">
        <v>200</v>
      </c>
      <c r="E1063" s="40"/>
      <c r="F1063" s="263" t="s">
        <v>2089</v>
      </c>
      <c r="G1063" s="40"/>
      <c r="H1063" s="40"/>
      <c r="I1063" s="264"/>
      <c r="J1063" s="40"/>
      <c r="K1063" s="40"/>
      <c r="L1063" s="44"/>
      <c r="M1063" s="265"/>
      <c r="N1063" s="266"/>
      <c r="O1063" s="91"/>
      <c r="P1063" s="91"/>
      <c r="Q1063" s="91"/>
      <c r="R1063" s="91"/>
      <c r="S1063" s="91"/>
      <c r="T1063" s="92"/>
      <c r="U1063" s="38"/>
      <c r="V1063" s="38"/>
      <c r="W1063" s="38"/>
      <c r="X1063" s="38"/>
      <c r="Y1063" s="38"/>
      <c r="Z1063" s="38"/>
      <c r="AA1063" s="38"/>
      <c r="AB1063" s="38"/>
      <c r="AC1063" s="38"/>
      <c r="AD1063" s="38"/>
      <c r="AE1063" s="38"/>
      <c r="AT1063" s="17" t="s">
        <v>200</v>
      </c>
      <c r="AU1063" s="17" t="s">
        <v>151</v>
      </c>
    </row>
    <row r="1064" s="13" customFormat="1">
      <c r="A1064" s="13"/>
      <c r="B1064" s="230"/>
      <c r="C1064" s="231"/>
      <c r="D1064" s="232" t="s">
        <v>153</v>
      </c>
      <c r="E1064" s="233" t="s">
        <v>1</v>
      </c>
      <c r="F1064" s="234" t="s">
        <v>2084</v>
      </c>
      <c r="G1064" s="231"/>
      <c r="H1064" s="233" t="s">
        <v>1</v>
      </c>
      <c r="I1064" s="235"/>
      <c r="J1064" s="231"/>
      <c r="K1064" s="231"/>
      <c r="L1064" s="236"/>
      <c r="M1064" s="237"/>
      <c r="N1064" s="238"/>
      <c r="O1064" s="238"/>
      <c r="P1064" s="238"/>
      <c r="Q1064" s="238"/>
      <c r="R1064" s="238"/>
      <c r="S1064" s="238"/>
      <c r="T1064" s="239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40" t="s">
        <v>153</v>
      </c>
      <c r="AU1064" s="240" t="s">
        <v>151</v>
      </c>
      <c r="AV1064" s="13" t="s">
        <v>83</v>
      </c>
      <c r="AW1064" s="13" t="s">
        <v>31</v>
      </c>
      <c r="AX1064" s="13" t="s">
        <v>75</v>
      </c>
      <c r="AY1064" s="240" t="s">
        <v>142</v>
      </c>
    </row>
    <row r="1065" s="14" customFormat="1">
      <c r="A1065" s="14"/>
      <c r="B1065" s="241"/>
      <c r="C1065" s="242"/>
      <c r="D1065" s="232" t="s">
        <v>153</v>
      </c>
      <c r="E1065" s="243" t="s">
        <v>1</v>
      </c>
      <c r="F1065" s="244" t="s">
        <v>83</v>
      </c>
      <c r="G1065" s="242"/>
      <c r="H1065" s="245">
        <v>1</v>
      </c>
      <c r="I1065" s="246"/>
      <c r="J1065" s="242"/>
      <c r="K1065" s="242"/>
      <c r="L1065" s="247"/>
      <c r="M1065" s="248"/>
      <c r="N1065" s="249"/>
      <c r="O1065" s="249"/>
      <c r="P1065" s="249"/>
      <c r="Q1065" s="249"/>
      <c r="R1065" s="249"/>
      <c r="S1065" s="249"/>
      <c r="T1065" s="250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51" t="s">
        <v>153</v>
      </c>
      <c r="AU1065" s="251" t="s">
        <v>151</v>
      </c>
      <c r="AV1065" s="14" t="s">
        <v>151</v>
      </c>
      <c r="AW1065" s="14" t="s">
        <v>31</v>
      </c>
      <c r="AX1065" s="14" t="s">
        <v>83</v>
      </c>
      <c r="AY1065" s="251" t="s">
        <v>142</v>
      </c>
    </row>
    <row r="1066" s="2" customFormat="1" ht="49.05" customHeight="1">
      <c r="A1066" s="38"/>
      <c r="B1066" s="39"/>
      <c r="C1066" s="218" t="s">
        <v>2153</v>
      </c>
      <c r="D1066" s="218" t="s">
        <v>145</v>
      </c>
      <c r="E1066" s="219" t="s">
        <v>2154</v>
      </c>
      <c r="F1066" s="220" t="s">
        <v>2155</v>
      </c>
      <c r="G1066" s="221" t="s">
        <v>303</v>
      </c>
      <c r="H1066" s="222">
        <v>2</v>
      </c>
      <c r="I1066" s="223"/>
      <c r="J1066" s="222">
        <f>ROUND(I1066*H1066,2)</f>
        <v>0</v>
      </c>
      <c r="K1066" s="220" t="s">
        <v>1</v>
      </c>
      <c r="L1066" s="44"/>
      <c r="M1066" s="224" t="s">
        <v>1</v>
      </c>
      <c r="N1066" s="225" t="s">
        <v>41</v>
      </c>
      <c r="O1066" s="91"/>
      <c r="P1066" s="226">
        <f>O1066*H1066</f>
        <v>0</v>
      </c>
      <c r="Q1066" s="226">
        <v>0</v>
      </c>
      <c r="R1066" s="226">
        <f>Q1066*H1066</f>
        <v>0</v>
      </c>
      <c r="S1066" s="226">
        <v>0</v>
      </c>
      <c r="T1066" s="227">
        <f>S1066*H1066</f>
        <v>0</v>
      </c>
      <c r="U1066" s="38"/>
      <c r="V1066" s="38"/>
      <c r="W1066" s="38"/>
      <c r="X1066" s="38"/>
      <c r="Y1066" s="38"/>
      <c r="Z1066" s="38"/>
      <c r="AA1066" s="38"/>
      <c r="AB1066" s="38"/>
      <c r="AC1066" s="38"/>
      <c r="AD1066" s="38"/>
      <c r="AE1066" s="38"/>
      <c r="AR1066" s="228" t="s">
        <v>210</v>
      </c>
      <c r="AT1066" s="228" t="s">
        <v>145</v>
      </c>
      <c r="AU1066" s="228" t="s">
        <v>151</v>
      </c>
      <c r="AY1066" s="17" t="s">
        <v>142</v>
      </c>
      <c r="BE1066" s="229">
        <f>IF(N1066="základní",J1066,0)</f>
        <v>0</v>
      </c>
      <c r="BF1066" s="229">
        <f>IF(N1066="snížená",J1066,0)</f>
        <v>0</v>
      </c>
      <c r="BG1066" s="229">
        <f>IF(N1066="zákl. přenesená",J1066,0)</f>
        <v>0</v>
      </c>
      <c r="BH1066" s="229">
        <f>IF(N1066="sníž. přenesená",J1066,0)</f>
        <v>0</v>
      </c>
      <c r="BI1066" s="229">
        <f>IF(N1066="nulová",J1066,0)</f>
        <v>0</v>
      </c>
      <c r="BJ1066" s="17" t="s">
        <v>151</v>
      </c>
      <c r="BK1066" s="229">
        <f>ROUND(I1066*H1066,2)</f>
        <v>0</v>
      </c>
      <c r="BL1066" s="17" t="s">
        <v>210</v>
      </c>
      <c r="BM1066" s="228" t="s">
        <v>2156</v>
      </c>
    </row>
    <row r="1067" s="2" customFormat="1">
      <c r="A1067" s="38"/>
      <c r="B1067" s="39"/>
      <c r="C1067" s="40"/>
      <c r="D1067" s="232" t="s">
        <v>200</v>
      </c>
      <c r="E1067" s="40"/>
      <c r="F1067" s="263" t="s">
        <v>2089</v>
      </c>
      <c r="G1067" s="40"/>
      <c r="H1067" s="40"/>
      <c r="I1067" s="264"/>
      <c r="J1067" s="40"/>
      <c r="K1067" s="40"/>
      <c r="L1067" s="44"/>
      <c r="M1067" s="265"/>
      <c r="N1067" s="266"/>
      <c r="O1067" s="91"/>
      <c r="P1067" s="91"/>
      <c r="Q1067" s="91"/>
      <c r="R1067" s="91"/>
      <c r="S1067" s="91"/>
      <c r="T1067" s="92"/>
      <c r="U1067" s="38"/>
      <c r="V1067" s="38"/>
      <c r="W1067" s="38"/>
      <c r="X1067" s="38"/>
      <c r="Y1067" s="38"/>
      <c r="Z1067" s="38"/>
      <c r="AA1067" s="38"/>
      <c r="AB1067" s="38"/>
      <c r="AC1067" s="38"/>
      <c r="AD1067" s="38"/>
      <c r="AE1067" s="38"/>
      <c r="AT1067" s="17" t="s">
        <v>200</v>
      </c>
      <c r="AU1067" s="17" t="s">
        <v>151</v>
      </c>
    </row>
    <row r="1068" s="14" customFormat="1">
      <c r="A1068" s="14"/>
      <c r="B1068" s="241"/>
      <c r="C1068" s="242"/>
      <c r="D1068" s="232" t="s">
        <v>153</v>
      </c>
      <c r="E1068" s="243" t="s">
        <v>1</v>
      </c>
      <c r="F1068" s="244" t="s">
        <v>151</v>
      </c>
      <c r="G1068" s="242"/>
      <c r="H1068" s="245">
        <v>2</v>
      </c>
      <c r="I1068" s="246"/>
      <c r="J1068" s="242"/>
      <c r="K1068" s="242"/>
      <c r="L1068" s="247"/>
      <c r="M1068" s="248"/>
      <c r="N1068" s="249"/>
      <c r="O1068" s="249"/>
      <c r="P1068" s="249"/>
      <c r="Q1068" s="249"/>
      <c r="R1068" s="249"/>
      <c r="S1068" s="249"/>
      <c r="T1068" s="250"/>
      <c r="U1068" s="14"/>
      <c r="V1068" s="14"/>
      <c r="W1068" s="14"/>
      <c r="X1068" s="14"/>
      <c r="Y1068" s="14"/>
      <c r="Z1068" s="14"/>
      <c r="AA1068" s="14"/>
      <c r="AB1068" s="14"/>
      <c r="AC1068" s="14"/>
      <c r="AD1068" s="14"/>
      <c r="AE1068" s="14"/>
      <c r="AT1068" s="251" t="s">
        <v>153</v>
      </c>
      <c r="AU1068" s="251" t="s">
        <v>151</v>
      </c>
      <c r="AV1068" s="14" t="s">
        <v>151</v>
      </c>
      <c r="AW1068" s="14" t="s">
        <v>31</v>
      </c>
      <c r="AX1068" s="14" t="s">
        <v>83</v>
      </c>
      <c r="AY1068" s="251" t="s">
        <v>142</v>
      </c>
    </row>
    <row r="1069" s="2" customFormat="1" ht="49.05" customHeight="1">
      <c r="A1069" s="38"/>
      <c r="B1069" s="39"/>
      <c r="C1069" s="218" t="s">
        <v>2157</v>
      </c>
      <c r="D1069" s="218" t="s">
        <v>145</v>
      </c>
      <c r="E1069" s="219" t="s">
        <v>2158</v>
      </c>
      <c r="F1069" s="220" t="s">
        <v>2159</v>
      </c>
      <c r="G1069" s="221" t="s">
        <v>303</v>
      </c>
      <c r="H1069" s="222">
        <v>1</v>
      </c>
      <c r="I1069" s="223"/>
      <c r="J1069" s="222">
        <f>ROUND(I1069*H1069,2)</f>
        <v>0</v>
      </c>
      <c r="K1069" s="220" t="s">
        <v>1</v>
      </c>
      <c r="L1069" s="44"/>
      <c r="M1069" s="224" t="s">
        <v>1</v>
      </c>
      <c r="N1069" s="225" t="s">
        <v>41</v>
      </c>
      <c r="O1069" s="91"/>
      <c r="P1069" s="226">
        <f>O1069*H1069</f>
        <v>0</v>
      </c>
      <c r="Q1069" s="226">
        <v>0</v>
      </c>
      <c r="R1069" s="226">
        <f>Q1069*H1069</f>
        <v>0</v>
      </c>
      <c r="S1069" s="226">
        <v>0</v>
      </c>
      <c r="T1069" s="227">
        <f>S1069*H1069</f>
        <v>0</v>
      </c>
      <c r="U1069" s="38"/>
      <c r="V1069" s="38"/>
      <c r="W1069" s="38"/>
      <c r="X1069" s="38"/>
      <c r="Y1069" s="38"/>
      <c r="Z1069" s="38"/>
      <c r="AA1069" s="38"/>
      <c r="AB1069" s="38"/>
      <c r="AC1069" s="38"/>
      <c r="AD1069" s="38"/>
      <c r="AE1069" s="38"/>
      <c r="AR1069" s="228" t="s">
        <v>210</v>
      </c>
      <c r="AT1069" s="228" t="s">
        <v>145</v>
      </c>
      <c r="AU1069" s="228" t="s">
        <v>151</v>
      </c>
      <c r="AY1069" s="17" t="s">
        <v>142</v>
      </c>
      <c r="BE1069" s="229">
        <f>IF(N1069="základní",J1069,0)</f>
        <v>0</v>
      </c>
      <c r="BF1069" s="229">
        <f>IF(N1069="snížená",J1069,0)</f>
        <v>0</v>
      </c>
      <c r="BG1069" s="229">
        <f>IF(N1069="zákl. přenesená",J1069,0)</f>
        <v>0</v>
      </c>
      <c r="BH1069" s="229">
        <f>IF(N1069="sníž. přenesená",J1069,0)</f>
        <v>0</v>
      </c>
      <c r="BI1069" s="229">
        <f>IF(N1069="nulová",J1069,0)</f>
        <v>0</v>
      </c>
      <c r="BJ1069" s="17" t="s">
        <v>151</v>
      </c>
      <c r="BK1069" s="229">
        <f>ROUND(I1069*H1069,2)</f>
        <v>0</v>
      </c>
      <c r="BL1069" s="17" t="s">
        <v>210</v>
      </c>
      <c r="BM1069" s="228" t="s">
        <v>2160</v>
      </c>
    </row>
    <row r="1070" s="2" customFormat="1">
      <c r="A1070" s="38"/>
      <c r="B1070" s="39"/>
      <c r="C1070" s="40"/>
      <c r="D1070" s="232" t="s">
        <v>200</v>
      </c>
      <c r="E1070" s="40"/>
      <c r="F1070" s="263" t="s">
        <v>2089</v>
      </c>
      <c r="G1070" s="40"/>
      <c r="H1070" s="40"/>
      <c r="I1070" s="264"/>
      <c r="J1070" s="40"/>
      <c r="K1070" s="40"/>
      <c r="L1070" s="44"/>
      <c r="M1070" s="265"/>
      <c r="N1070" s="266"/>
      <c r="O1070" s="91"/>
      <c r="P1070" s="91"/>
      <c r="Q1070" s="91"/>
      <c r="R1070" s="91"/>
      <c r="S1070" s="91"/>
      <c r="T1070" s="92"/>
      <c r="U1070" s="38"/>
      <c r="V1070" s="38"/>
      <c r="W1070" s="38"/>
      <c r="X1070" s="38"/>
      <c r="Y1070" s="38"/>
      <c r="Z1070" s="38"/>
      <c r="AA1070" s="38"/>
      <c r="AB1070" s="38"/>
      <c r="AC1070" s="38"/>
      <c r="AD1070" s="38"/>
      <c r="AE1070" s="38"/>
      <c r="AT1070" s="17" t="s">
        <v>200</v>
      </c>
      <c r="AU1070" s="17" t="s">
        <v>151</v>
      </c>
    </row>
    <row r="1071" s="13" customFormat="1">
      <c r="A1071" s="13"/>
      <c r="B1071" s="230"/>
      <c r="C1071" s="231"/>
      <c r="D1071" s="232" t="s">
        <v>153</v>
      </c>
      <c r="E1071" s="233" t="s">
        <v>1</v>
      </c>
      <c r="F1071" s="234" t="s">
        <v>2084</v>
      </c>
      <c r="G1071" s="231"/>
      <c r="H1071" s="233" t="s">
        <v>1</v>
      </c>
      <c r="I1071" s="235"/>
      <c r="J1071" s="231"/>
      <c r="K1071" s="231"/>
      <c r="L1071" s="236"/>
      <c r="M1071" s="237"/>
      <c r="N1071" s="238"/>
      <c r="O1071" s="238"/>
      <c r="P1071" s="238"/>
      <c r="Q1071" s="238"/>
      <c r="R1071" s="238"/>
      <c r="S1071" s="238"/>
      <c r="T1071" s="239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240" t="s">
        <v>153</v>
      </c>
      <c r="AU1071" s="240" t="s">
        <v>151</v>
      </c>
      <c r="AV1071" s="13" t="s">
        <v>83</v>
      </c>
      <c r="AW1071" s="13" t="s">
        <v>31</v>
      </c>
      <c r="AX1071" s="13" t="s">
        <v>75</v>
      </c>
      <c r="AY1071" s="240" t="s">
        <v>142</v>
      </c>
    </row>
    <row r="1072" s="14" customFormat="1">
      <c r="A1072" s="14"/>
      <c r="B1072" s="241"/>
      <c r="C1072" s="242"/>
      <c r="D1072" s="232" t="s">
        <v>153</v>
      </c>
      <c r="E1072" s="243" t="s">
        <v>1</v>
      </c>
      <c r="F1072" s="244" t="s">
        <v>83</v>
      </c>
      <c r="G1072" s="242"/>
      <c r="H1072" s="245">
        <v>1</v>
      </c>
      <c r="I1072" s="246"/>
      <c r="J1072" s="242"/>
      <c r="K1072" s="242"/>
      <c r="L1072" s="247"/>
      <c r="M1072" s="248"/>
      <c r="N1072" s="249"/>
      <c r="O1072" s="249"/>
      <c r="P1072" s="249"/>
      <c r="Q1072" s="249"/>
      <c r="R1072" s="249"/>
      <c r="S1072" s="249"/>
      <c r="T1072" s="250"/>
      <c r="U1072" s="14"/>
      <c r="V1072" s="14"/>
      <c r="W1072" s="14"/>
      <c r="X1072" s="14"/>
      <c r="Y1072" s="14"/>
      <c r="Z1072" s="14"/>
      <c r="AA1072" s="14"/>
      <c r="AB1072" s="14"/>
      <c r="AC1072" s="14"/>
      <c r="AD1072" s="14"/>
      <c r="AE1072" s="14"/>
      <c r="AT1072" s="251" t="s">
        <v>153</v>
      </c>
      <c r="AU1072" s="251" t="s">
        <v>151</v>
      </c>
      <c r="AV1072" s="14" t="s">
        <v>151</v>
      </c>
      <c r="AW1072" s="14" t="s">
        <v>31</v>
      </c>
      <c r="AX1072" s="14" t="s">
        <v>83</v>
      </c>
      <c r="AY1072" s="251" t="s">
        <v>142</v>
      </c>
    </row>
    <row r="1073" s="2" customFormat="1" ht="49.05" customHeight="1">
      <c r="A1073" s="38"/>
      <c r="B1073" s="39"/>
      <c r="C1073" s="218" t="s">
        <v>2161</v>
      </c>
      <c r="D1073" s="218" t="s">
        <v>145</v>
      </c>
      <c r="E1073" s="219" t="s">
        <v>2162</v>
      </c>
      <c r="F1073" s="220" t="s">
        <v>2163</v>
      </c>
      <c r="G1073" s="221" t="s">
        <v>303</v>
      </c>
      <c r="H1073" s="222">
        <v>2</v>
      </c>
      <c r="I1073" s="223"/>
      <c r="J1073" s="222">
        <f>ROUND(I1073*H1073,2)</f>
        <v>0</v>
      </c>
      <c r="K1073" s="220" t="s">
        <v>1</v>
      </c>
      <c r="L1073" s="44"/>
      <c r="M1073" s="224" t="s">
        <v>1</v>
      </c>
      <c r="N1073" s="225" t="s">
        <v>41</v>
      </c>
      <c r="O1073" s="91"/>
      <c r="P1073" s="226">
        <f>O1073*H1073</f>
        <v>0</v>
      </c>
      <c r="Q1073" s="226">
        <v>0</v>
      </c>
      <c r="R1073" s="226">
        <f>Q1073*H1073</f>
        <v>0</v>
      </c>
      <c r="S1073" s="226">
        <v>0</v>
      </c>
      <c r="T1073" s="227">
        <f>S1073*H1073</f>
        <v>0</v>
      </c>
      <c r="U1073" s="38"/>
      <c r="V1073" s="38"/>
      <c r="W1073" s="38"/>
      <c r="X1073" s="38"/>
      <c r="Y1073" s="38"/>
      <c r="Z1073" s="38"/>
      <c r="AA1073" s="38"/>
      <c r="AB1073" s="38"/>
      <c r="AC1073" s="38"/>
      <c r="AD1073" s="38"/>
      <c r="AE1073" s="38"/>
      <c r="AR1073" s="228" t="s">
        <v>210</v>
      </c>
      <c r="AT1073" s="228" t="s">
        <v>145</v>
      </c>
      <c r="AU1073" s="228" t="s">
        <v>151</v>
      </c>
      <c r="AY1073" s="17" t="s">
        <v>142</v>
      </c>
      <c r="BE1073" s="229">
        <f>IF(N1073="základní",J1073,0)</f>
        <v>0</v>
      </c>
      <c r="BF1073" s="229">
        <f>IF(N1073="snížená",J1073,0)</f>
        <v>0</v>
      </c>
      <c r="BG1073" s="229">
        <f>IF(N1073="zákl. přenesená",J1073,0)</f>
        <v>0</v>
      </c>
      <c r="BH1073" s="229">
        <f>IF(N1073="sníž. přenesená",J1073,0)</f>
        <v>0</v>
      </c>
      <c r="BI1073" s="229">
        <f>IF(N1073="nulová",J1073,0)</f>
        <v>0</v>
      </c>
      <c r="BJ1073" s="17" t="s">
        <v>151</v>
      </c>
      <c r="BK1073" s="229">
        <f>ROUND(I1073*H1073,2)</f>
        <v>0</v>
      </c>
      <c r="BL1073" s="17" t="s">
        <v>210</v>
      </c>
      <c r="BM1073" s="228" t="s">
        <v>2164</v>
      </c>
    </row>
    <row r="1074" s="2" customFormat="1">
      <c r="A1074" s="38"/>
      <c r="B1074" s="39"/>
      <c r="C1074" s="40"/>
      <c r="D1074" s="232" t="s">
        <v>200</v>
      </c>
      <c r="E1074" s="40"/>
      <c r="F1074" s="263" t="s">
        <v>2089</v>
      </c>
      <c r="G1074" s="40"/>
      <c r="H1074" s="40"/>
      <c r="I1074" s="264"/>
      <c r="J1074" s="40"/>
      <c r="K1074" s="40"/>
      <c r="L1074" s="44"/>
      <c r="M1074" s="265"/>
      <c r="N1074" s="266"/>
      <c r="O1074" s="91"/>
      <c r="P1074" s="91"/>
      <c r="Q1074" s="91"/>
      <c r="R1074" s="91"/>
      <c r="S1074" s="91"/>
      <c r="T1074" s="92"/>
      <c r="U1074" s="38"/>
      <c r="V1074" s="38"/>
      <c r="W1074" s="38"/>
      <c r="X1074" s="38"/>
      <c r="Y1074" s="38"/>
      <c r="Z1074" s="38"/>
      <c r="AA1074" s="38"/>
      <c r="AB1074" s="38"/>
      <c r="AC1074" s="38"/>
      <c r="AD1074" s="38"/>
      <c r="AE1074" s="38"/>
      <c r="AT1074" s="17" t="s">
        <v>200</v>
      </c>
      <c r="AU1074" s="17" t="s">
        <v>151</v>
      </c>
    </row>
    <row r="1075" s="14" customFormat="1">
      <c r="A1075" s="14"/>
      <c r="B1075" s="241"/>
      <c r="C1075" s="242"/>
      <c r="D1075" s="232" t="s">
        <v>153</v>
      </c>
      <c r="E1075" s="243" t="s">
        <v>1</v>
      </c>
      <c r="F1075" s="244" t="s">
        <v>151</v>
      </c>
      <c r="G1075" s="242"/>
      <c r="H1075" s="245">
        <v>2</v>
      </c>
      <c r="I1075" s="246"/>
      <c r="J1075" s="242"/>
      <c r="K1075" s="242"/>
      <c r="L1075" s="247"/>
      <c r="M1075" s="248"/>
      <c r="N1075" s="249"/>
      <c r="O1075" s="249"/>
      <c r="P1075" s="249"/>
      <c r="Q1075" s="249"/>
      <c r="R1075" s="249"/>
      <c r="S1075" s="249"/>
      <c r="T1075" s="250"/>
      <c r="U1075" s="14"/>
      <c r="V1075" s="14"/>
      <c r="W1075" s="14"/>
      <c r="X1075" s="14"/>
      <c r="Y1075" s="14"/>
      <c r="Z1075" s="14"/>
      <c r="AA1075" s="14"/>
      <c r="AB1075" s="14"/>
      <c r="AC1075" s="14"/>
      <c r="AD1075" s="14"/>
      <c r="AE1075" s="14"/>
      <c r="AT1075" s="251" t="s">
        <v>153</v>
      </c>
      <c r="AU1075" s="251" t="s">
        <v>151</v>
      </c>
      <c r="AV1075" s="14" t="s">
        <v>151</v>
      </c>
      <c r="AW1075" s="14" t="s">
        <v>31</v>
      </c>
      <c r="AX1075" s="14" t="s">
        <v>83</v>
      </c>
      <c r="AY1075" s="251" t="s">
        <v>142</v>
      </c>
    </row>
    <row r="1076" s="2" customFormat="1" ht="49.05" customHeight="1">
      <c r="A1076" s="38"/>
      <c r="B1076" s="39"/>
      <c r="C1076" s="218" t="s">
        <v>2165</v>
      </c>
      <c r="D1076" s="218" t="s">
        <v>145</v>
      </c>
      <c r="E1076" s="219" t="s">
        <v>2166</v>
      </c>
      <c r="F1076" s="220" t="s">
        <v>2167</v>
      </c>
      <c r="G1076" s="221" t="s">
        <v>303</v>
      </c>
      <c r="H1076" s="222">
        <v>1</v>
      </c>
      <c r="I1076" s="223"/>
      <c r="J1076" s="222">
        <f>ROUND(I1076*H1076,2)</f>
        <v>0</v>
      </c>
      <c r="K1076" s="220" t="s">
        <v>1</v>
      </c>
      <c r="L1076" s="44"/>
      <c r="M1076" s="224" t="s">
        <v>1</v>
      </c>
      <c r="N1076" s="225" t="s">
        <v>41</v>
      </c>
      <c r="O1076" s="91"/>
      <c r="P1076" s="226">
        <f>O1076*H1076</f>
        <v>0</v>
      </c>
      <c r="Q1076" s="226">
        <v>0</v>
      </c>
      <c r="R1076" s="226">
        <f>Q1076*H1076</f>
        <v>0</v>
      </c>
      <c r="S1076" s="226">
        <v>0</v>
      </c>
      <c r="T1076" s="227">
        <f>S1076*H1076</f>
        <v>0</v>
      </c>
      <c r="U1076" s="38"/>
      <c r="V1076" s="38"/>
      <c r="W1076" s="38"/>
      <c r="X1076" s="38"/>
      <c r="Y1076" s="38"/>
      <c r="Z1076" s="38"/>
      <c r="AA1076" s="38"/>
      <c r="AB1076" s="38"/>
      <c r="AC1076" s="38"/>
      <c r="AD1076" s="38"/>
      <c r="AE1076" s="38"/>
      <c r="AR1076" s="228" t="s">
        <v>210</v>
      </c>
      <c r="AT1076" s="228" t="s">
        <v>145</v>
      </c>
      <c r="AU1076" s="228" t="s">
        <v>151</v>
      </c>
      <c r="AY1076" s="17" t="s">
        <v>142</v>
      </c>
      <c r="BE1076" s="229">
        <f>IF(N1076="základní",J1076,0)</f>
        <v>0</v>
      </c>
      <c r="BF1076" s="229">
        <f>IF(N1076="snížená",J1076,0)</f>
        <v>0</v>
      </c>
      <c r="BG1076" s="229">
        <f>IF(N1076="zákl. přenesená",J1076,0)</f>
        <v>0</v>
      </c>
      <c r="BH1076" s="229">
        <f>IF(N1076="sníž. přenesená",J1076,0)</f>
        <v>0</v>
      </c>
      <c r="BI1076" s="229">
        <f>IF(N1076="nulová",J1076,0)</f>
        <v>0</v>
      </c>
      <c r="BJ1076" s="17" t="s">
        <v>151</v>
      </c>
      <c r="BK1076" s="229">
        <f>ROUND(I1076*H1076,2)</f>
        <v>0</v>
      </c>
      <c r="BL1076" s="17" t="s">
        <v>210</v>
      </c>
      <c r="BM1076" s="228" t="s">
        <v>2168</v>
      </c>
    </row>
    <row r="1077" s="2" customFormat="1">
      <c r="A1077" s="38"/>
      <c r="B1077" s="39"/>
      <c r="C1077" s="40"/>
      <c r="D1077" s="232" t="s">
        <v>200</v>
      </c>
      <c r="E1077" s="40"/>
      <c r="F1077" s="263" t="s">
        <v>2169</v>
      </c>
      <c r="G1077" s="40"/>
      <c r="H1077" s="40"/>
      <c r="I1077" s="264"/>
      <c r="J1077" s="40"/>
      <c r="K1077" s="40"/>
      <c r="L1077" s="44"/>
      <c r="M1077" s="265"/>
      <c r="N1077" s="266"/>
      <c r="O1077" s="91"/>
      <c r="P1077" s="91"/>
      <c r="Q1077" s="91"/>
      <c r="R1077" s="91"/>
      <c r="S1077" s="91"/>
      <c r="T1077" s="92"/>
      <c r="U1077" s="38"/>
      <c r="V1077" s="38"/>
      <c r="W1077" s="38"/>
      <c r="X1077" s="38"/>
      <c r="Y1077" s="38"/>
      <c r="Z1077" s="38"/>
      <c r="AA1077" s="38"/>
      <c r="AB1077" s="38"/>
      <c r="AC1077" s="38"/>
      <c r="AD1077" s="38"/>
      <c r="AE1077" s="38"/>
      <c r="AT1077" s="17" t="s">
        <v>200</v>
      </c>
      <c r="AU1077" s="17" t="s">
        <v>151</v>
      </c>
    </row>
    <row r="1078" s="14" customFormat="1">
      <c r="A1078" s="14"/>
      <c r="B1078" s="241"/>
      <c r="C1078" s="242"/>
      <c r="D1078" s="232" t="s">
        <v>153</v>
      </c>
      <c r="E1078" s="243" t="s">
        <v>1</v>
      </c>
      <c r="F1078" s="244" t="s">
        <v>83</v>
      </c>
      <c r="G1078" s="242"/>
      <c r="H1078" s="245">
        <v>1</v>
      </c>
      <c r="I1078" s="246"/>
      <c r="J1078" s="242"/>
      <c r="K1078" s="242"/>
      <c r="L1078" s="247"/>
      <c r="M1078" s="248"/>
      <c r="N1078" s="249"/>
      <c r="O1078" s="249"/>
      <c r="P1078" s="249"/>
      <c r="Q1078" s="249"/>
      <c r="R1078" s="249"/>
      <c r="S1078" s="249"/>
      <c r="T1078" s="250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T1078" s="251" t="s">
        <v>153</v>
      </c>
      <c r="AU1078" s="251" t="s">
        <v>151</v>
      </c>
      <c r="AV1078" s="14" t="s">
        <v>151</v>
      </c>
      <c r="AW1078" s="14" t="s">
        <v>31</v>
      </c>
      <c r="AX1078" s="14" t="s">
        <v>83</v>
      </c>
      <c r="AY1078" s="251" t="s">
        <v>142</v>
      </c>
    </row>
    <row r="1079" s="2" customFormat="1" ht="49.05" customHeight="1">
      <c r="A1079" s="38"/>
      <c r="B1079" s="39"/>
      <c r="C1079" s="218" t="s">
        <v>2170</v>
      </c>
      <c r="D1079" s="218" t="s">
        <v>145</v>
      </c>
      <c r="E1079" s="219" t="s">
        <v>2171</v>
      </c>
      <c r="F1079" s="220" t="s">
        <v>2172</v>
      </c>
      <c r="G1079" s="221" t="s">
        <v>303</v>
      </c>
      <c r="H1079" s="222">
        <v>1</v>
      </c>
      <c r="I1079" s="223"/>
      <c r="J1079" s="222">
        <f>ROUND(I1079*H1079,2)</f>
        <v>0</v>
      </c>
      <c r="K1079" s="220" t="s">
        <v>1</v>
      </c>
      <c r="L1079" s="44"/>
      <c r="M1079" s="224" t="s">
        <v>1</v>
      </c>
      <c r="N1079" s="225" t="s">
        <v>41</v>
      </c>
      <c r="O1079" s="91"/>
      <c r="P1079" s="226">
        <f>O1079*H1079</f>
        <v>0</v>
      </c>
      <c r="Q1079" s="226">
        <v>0</v>
      </c>
      <c r="R1079" s="226">
        <f>Q1079*H1079</f>
        <v>0</v>
      </c>
      <c r="S1079" s="226">
        <v>0</v>
      </c>
      <c r="T1079" s="227">
        <f>S1079*H1079</f>
        <v>0</v>
      </c>
      <c r="U1079" s="38"/>
      <c r="V1079" s="38"/>
      <c r="W1079" s="38"/>
      <c r="X1079" s="38"/>
      <c r="Y1079" s="38"/>
      <c r="Z1079" s="38"/>
      <c r="AA1079" s="38"/>
      <c r="AB1079" s="38"/>
      <c r="AC1079" s="38"/>
      <c r="AD1079" s="38"/>
      <c r="AE1079" s="38"/>
      <c r="AR1079" s="228" t="s">
        <v>210</v>
      </c>
      <c r="AT1079" s="228" t="s">
        <v>145</v>
      </c>
      <c r="AU1079" s="228" t="s">
        <v>151</v>
      </c>
      <c r="AY1079" s="17" t="s">
        <v>142</v>
      </c>
      <c r="BE1079" s="229">
        <f>IF(N1079="základní",J1079,0)</f>
        <v>0</v>
      </c>
      <c r="BF1079" s="229">
        <f>IF(N1079="snížená",J1079,0)</f>
        <v>0</v>
      </c>
      <c r="BG1079" s="229">
        <f>IF(N1079="zákl. přenesená",J1079,0)</f>
        <v>0</v>
      </c>
      <c r="BH1079" s="229">
        <f>IF(N1079="sníž. přenesená",J1079,0)</f>
        <v>0</v>
      </c>
      <c r="BI1079" s="229">
        <f>IF(N1079="nulová",J1079,0)</f>
        <v>0</v>
      </c>
      <c r="BJ1079" s="17" t="s">
        <v>151</v>
      </c>
      <c r="BK1079" s="229">
        <f>ROUND(I1079*H1079,2)</f>
        <v>0</v>
      </c>
      <c r="BL1079" s="17" t="s">
        <v>210</v>
      </c>
      <c r="BM1079" s="228" t="s">
        <v>2173</v>
      </c>
    </row>
    <row r="1080" s="2" customFormat="1">
      <c r="A1080" s="38"/>
      <c r="B1080" s="39"/>
      <c r="C1080" s="40"/>
      <c r="D1080" s="232" t="s">
        <v>200</v>
      </c>
      <c r="E1080" s="40"/>
      <c r="F1080" s="263" t="s">
        <v>2174</v>
      </c>
      <c r="G1080" s="40"/>
      <c r="H1080" s="40"/>
      <c r="I1080" s="264"/>
      <c r="J1080" s="40"/>
      <c r="K1080" s="40"/>
      <c r="L1080" s="44"/>
      <c r="M1080" s="279"/>
      <c r="N1080" s="280"/>
      <c r="O1080" s="281"/>
      <c r="P1080" s="281"/>
      <c r="Q1080" s="281"/>
      <c r="R1080" s="281"/>
      <c r="S1080" s="281"/>
      <c r="T1080" s="282"/>
      <c r="U1080" s="38"/>
      <c r="V1080" s="38"/>
      <c r="W1080" s="38"/>
      <c r="X1080" s="38"/>
      <c r="Y1080" s="38"/>
      <c r="Z1080" s="38"/>
      <c r="AA1080" s="38"/>
      <c r="AB1080" s="38"/>
      <c r="AC1080" s="38"/>
      <c r="AD1080" s="38"/>
      <c r="AE1080" s="38"/>
      <c r="AT1080" s="17" t="s">
        <v>200</v>
      </c>
      <c r="AU1080" s="17" t="s">
        <v>151</v>
      </c>
    </row>
    <row r="1081" s="2" customFormat="1" ht="6.96" customHeight="1">
      <c r="A1081" s="38"/>
      <c r="B1081" s="66"/>
      <c r="C1081" s="67"/>
      <c r="D1081" s="67"/>
      <c r="E1081" s="67"/>
      <c r="F1081" s="67"/>
      <c r="G1081" s="67"/>
      <c r="H1081" s="67"/>
      <c r="I1081" s="67"/>
      <c r="J1081" s="67"/>
      <c r="K1081" s="67"/>
      <c r="L1081" s="44"/>
      <c r="M1081" s="38"/>
      <c r="O1081" s="38"/>
      <c r="P1081" s="38"/>
      <c r="Q1081" s="38"/>
      <c r="R1081" s="38"/>
      <c r="S1081" s="38"/>
      <c r="T1081" s="38"/>
      <c r="U1081" s="38"/>
      <c r="V1081" s="38"/>
      <c r="W1081" s="38"/>
      <c r="X1081" s="38"/>
      <c r="Y1081" s="38"/>
      <c r="Z1081" s="38"/>
      <c r="AA1081" s="38"/>
      <c r="AB1081" s="38"/>
      <c r="AC1081" s="38"/>
      <c r="AD1081" s="38"/>
      <c r="AE1081" s="38"/>
    </row>
  </sheetData>
  <sheetProtection sheet="1" autoFilter="0" formatColumns="0" formatRows="0" objects="1" scenarios="1" spinCount="100000" saltValue="PJHFL9Kp+Hu/eFYkDT6iihmT1Xiyof1hfZ2g8Ys4TC7pGh82ThIZ4YWTaHrSJv0D5RAiyiG09YFvPOFJL+psHQ==" hashValue="3Ip7BX67NyXWaH6wUGFm9mOorSUVpP5BlBk3Jx0CZzmIurBVEN5aZ59hPJRIpU8smyzliMWQKzJ/cgySFmRhqg==" algorithmName="SHA-512" password="CC35"/>
  <autoFilter ref="C141:K1080"/>
  <mergeCells count="9">
    <mergeCell ref="E7:H7"/>
    <mergeCell ref="E9:H9"/>
    <mergeCell ref="E18:H18"/>
    <mergeCell ref="E27:H27"/>
    <mergeCell ref="E85:H85"/>
    <mergeCell ref="E87:H87"/>
    <mergeCell ref="E132:H132"/>
    <mergeCell ref="E134:H13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100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15</v>
      </c>
      <c r="L6" s="20"/>
    </row>
    <row r="7" s="1" customFormat="1" ht="16.5" customHeight="1">
      <c r="B7" s="20"/>
      <c r="E7" s="141" t="str">
        <f>'Rekapitulace stavby'!K6</f>
        <v>Zateplení budovy dětského domova Plesná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2175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17</v>
      </c>
      <c r="E11" s="38"/>
      <c r="F11" s="143" t="s">
        <v>1</v>
      </c>
      <c r="G11" s="38"/>
      <c r="H11" s="38"/>
      <c r="I11" s="140" t="s">
        <v>18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19</v>
      </c>
      <c r="E12" s="38"/>
      <c r="F12" s="143" t="s">
        <v>20</v>
      </c>
      <c r="G12" s="38"/>
      <c r="H12" s="38"/>
      <c r="I12" s="140" t="s">
        <v>21</v>
      </c>
      <c r="J12" s="144" t="str">
        <f>'Rekapitulace stavby'!AN8</f>
        <v>10. 1. 2024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23</v>
      </c>
      <c r="E14" s="38"/>
      <c r="F14" s="38"/>
      <c r="G14" s="38"/>
      <c r="H14" s="38"/>
      <c r="I14" s="140" t="s">
        <v>24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25</v>
      </c>
      <c r="F15" s="38"/>
      <c r="G15" s="38"/>
      <c r="H15" s="38"/>
      <c r="I15" s="140" t="s">
        <v>26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24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24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30</v>
      </c>
      <c r="F21" s="38"/>
      <c r="G21" s="38"/>
      <c r="H21" s="38"/>
      <c r="I21" s="140" t="s">
        <v>26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24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26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ROUND((SUM(BE118:BE136)),  2)</f>
        <v>0</v>
      </c>
      <c r="G33" s="38"/>
      <c r="H33" s="38"/>
      <c r="I33" s="155">
        <v>0.20999999999999999</v>
      </c>
      <c r="J33" s="154">
        <f>ROUND(((SUM(BE118:BE136))*I33),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ROUND((SUM(BF118:BF136)),  2)</f>
        <v>0</v>
      </c>
      <c r="G34" s="38"/>
      <c r="H34" s="38"/>
      <c r="I34" s="155">
        <v>0.12</v>
      </c>
      <c r="J34" s="154">
        <f>ROUND(((SUM(BF118:BF136))*I34),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ROUND((SUM(BG118:BG136)),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ROUND((SUM(BH118:BH136)),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ROUND((SUM(BI118:BI136)),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15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Zateplení budovy dětského domova Plesná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03 - Lešení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19</v>
      </c>
      <c r="D89" s="40"/>
      <c r="E89" s="40"/>
      <c r="F89" s="27" t="str">
        <f>F12</f>
        <v xml:space="preserve"> </v>
      </c>
      <c r="G89" s="40"/>
      <c r="H89" s="40"/>
      <c r="I89" s="32" t="s">
        <v>21</v>
      </c>
      <c r="J89" s="79" t="str">
        <f>IF(J12="","",J12)</f>
        <v>10. 1. 2024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23</v>
      </c>
      <c r="D91" s="40"/>
      <c r="E91" s="40"/>
      <c r="F91" s="27" t="str">
        <f>E15</f>
        <v>Obec Plesná</v>
      </c>
      <c r="G91" s="40"/>
      <c r="H91" s="40"/>
      <c r="I91" s="32" t="s">
        <v>29</v>
      </c>
      <c r="J91" s="36" t="str">
        <f>E21</f>
        <v>DPT s.r.o.Ostrov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Neubauerová Soňa, SK-Projekt Ostrov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104</v>
      </c>
      <c r="D94" s="176"/>
      <c r="E94" s="176"/>
      <c r="F94" s="176"/>
      <c r="G94" s="176"/>
      <c r="H94" s="176"/>
      <c r="I94" s="176"/>
      <c r="J94" s="177" t="s">
        <v>105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106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107</v>
      </c>
    </row>
    <row r="97" s="9" customFormat="1" ht="24.96" customHeight="1">
      <c r="A97" s="9"/>
      <c r="B97" s="179"/>
      <c r="C97" s="180"/>
      <c r="D97" s="181" t="s">
        <v>108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2176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127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15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Zateplení budovy dětského domova Plesná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101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03 - Lešení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19</v>
      </c>
      <c r="D112" s="40"/>
      <c r="E112" s="40"/>
      <c r="F112" s="27" t="str">
        <f>F12</f>
        <v xml:space="preserve"> </v>
      </c>
      <c r="G112" s="40"/>
      <c r="H112" s="40"/>
      <c r="I112" s="32" t="s">
        <v>21</v>
      </c>
      <c r="J112" s="79" t="str">
        <f>IF(J12="","",J12)</f>
        <v>10. 1. 2024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23</v>
      </c>
      <c r="D114" s="40"/>
      <c r="E114" s="40"/>
      <c r="F114" s="27" t="str">
        <f>E15</f>
        <v>Obec Plesná</v>
      </c>
      <c r="G114" s="40"/>
      <c r="H114" s="40"/>
      <c r="I114" s="32" t="s">
        <v>29</v>
      </c>
      <c r="J114" s="36" t="str">
        <f>E21</f>
        <v>DPT s.r.o.Ostrov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27</v>
      </c>
      <c r="D115" s="40"/>
      <c r="E115" s="40"/>
      <c r="F115" s="27" t="str">
        <f>IF(E18="","",E18)</f>
        <v>Vyplň údaj</v>
      </c>
      <c r="G115" s="40"/>
      <c r="H115" s="40"/>
      <c r="I115" s="32" t="s">
        <v>32</v>
      </c>
      <c r="J115" s="36" t="str">
        <f>E24</f>
        <v>Neubauerová Soňa, SK-Projekt Ostrov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128</v>
      </c>
      <c r="D117" s="194" t="s">
        <v>60</v>
      </c>
      <c r="E117" s="194" t="s">
        <v>56</v>
      </c>
      <c r="F117" s="194" t="s">
        <v>57</v>
      </c>
      <c r="G117" s="194" t="s">
        <v>129</v>
      </c>
      <c r="H117" s="194" t="s">
        <v>130</v>
      </c>
      <c r="I117" s="194" t="s">
        <v>131</v>
      </c>
      <c r="J117" s="194" t="s">
        <v>105</v>
      </c>
      <c r="K117" s="195" t="s">
        <v>132</v>
      </c>
      <c r="L117" s="196"/>
      <c r="M117" s="100" t="s">
        <v>1</v>
      </c>
      <c r="N117" s="101" t="s">
        <v>39</v>
      </c>
      <c r="O117" s="101" t="s">
        <v>133</v>
      </c>
      <c r="P117" s="101" t="s">
        <v>134</v>
      </c>
      <c r="Q117" s="101" t="s">
        <v>135</v>
      </c>
      <c r="R117" s="101" t="s">
        <v>136</v>
      </c>
      <c r="S117" s="101" t="s">
        <v>137</v>
      </c>
      <c r="T117" s="102" t="s">
        <v>138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139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0</v>
      </c>
      <c r="S118" s="104"/>
      <c r="T118" s="200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74</v>
      </c>
      <c r="AU118" s="17" t="s">
        <v>107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74</v>
      </c>
      <c r="E119" s="205" t="s">
        <v>140</v>
      </c>
      <c r="F119" s="205" t="s">
        <v>141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83</v>
      </c>
      <c r="AT119" s="214" t="s">
        <v>74</v>
      </c>
      <c r="AU119" s="214" t="s">
        <v>75</v>
      </c>
      <c r="AY119" s="213" t="s">
        <v>142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74</v>
      </c>
      <c r="E120" s="216" t="s">
        <v>415</v>
      </c>
      <c r="F120" s="216" t="s">
        <v>2177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SUM(P121:P136)</f>
        <v>0</v>
      </c>
      <c r="Q120" s="210"/>
      <c r="R120" s="211">
        <f>SUM(R121:R136)</f>
        <v>0</v>
      </c>
      <c r="S120" s="210"/>
      <c r="T120" s="212">
        <f>SUM(T121:T136)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83</v>
      </c>
      <c r="AT120" s="214" t="s">
        <v>74</v>
      </c>
      <c r="AU120" s="214" t="s">
        <v>83</v>
      </c>
      <c r="AY120" s="213" t="s">
        <v>142</v>
      </c>
      <c r="BK120" s="215">
        <f>SUM(BK121:BK136)</f>
        <v>0</v>
      </c>
    </row>
    <row r="121" s="2" customFormat="1" ht="37.8" customHeight="1">
      <c r="A121" s="38"/>
      <c r="B121" s="39"/>
      <c r="C121" s="218" t="s">
        <v>83</v>
      </c>
      <c r="D121" s="218" t="s">
        <v>145</v>
      </c>
      <c r="E121" s="219" t="s">
        <v>2178</v>
      </c>
      <c r="F121" s="220" t="s">
        <v>2179</v>
      </c>
      <c r="G121" s="221" t="s">
        <v>148</v>
      </c>
      <c r="H121" s="222">
        <v>1709</v>
      </c>
      <c r="I121" s="223"/>
      <c r="J121" s="222">
        <f>ROUND(I121*H121,2)</f>
        <v>0</v>
      </c>
      <c r="K121" s="220" t="s">
        <v>149</v>
      </c>
      <c r="L121" s="44"/>
      <c r="M121" s="224" t="s">
        <v>1</v>
      </c>
      <c r="N121" s="225" t="s">
        <v>41</v>
      </c>
      <c r="O121" s="91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8" t="s">
        <v>150</v>
      </c>
      <c r="AT121" s="228" t="s">
        <v>145</v>
      </c>
      <c r="AU121" s="228" t="s">
        <v>151</v>
      </c>
      <c r="AY121" s="17" t="s">
        <v>142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7" t="s">
        <v>151</v>
      </c>
      <c r="BK121" s="229">
        <f>ROUND(I121*H121,2)</f>
        <v>0</v>
      </c>
      <c r="BL121" s="17" t="s">
        <v>150</v>
      </c>
      <c r="BM121" s="228" t="s">
        <v>2180</v>
      </c>
    </row>
    <row r="122" s="14" customFormat="1">
      <c r="A122" s="14"/>
      <c r="B122" s="241"/>
      <c r="C122" s="242"/>
      <c r="D122" s="232" t="s">
        <v>153</v>
      </c>
      <c r="E122" s="243" t="s">
        <v>1</v>
      </c>
      <c r="F122" s="244" t="s">
        <v>2181</v>
      </c>
      <c r="G122" s="242"/>
      <c r="H122" s="245">
        <v>1434.3</v>
      </c>
      <c r="I122" s="246"/>
      <c r="J122" s="242"/>
      <c r="K122" s="242"/>
      <c r="L122" s="247"/>
      <c r="M122" s="248"/>
      <c r="N122" s="249"/>
      <c r="O122" s="249"/>
      <c r="P122" s="249"/>
      <c r="Q122" s="249"/>
      <c r="R122" s="249"/>
      <c r="S122" s="249"/>
      <c r="T122" s="250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1" t="s">
        <v>153</v>
      </c>
      <c r="AU122" s="251" t="s">
        <v>151</v>
      </c>
      <c r="AV122" s="14" t="s">
        <v>151</v>
      </c>
      <c r="AW122" s="14" t="s">
        <v>31</v>
      </c>
      <c r="AX122" s="14" t="s">
        <v>75</v>
      </c>
      <c r="AY122" s="251" t="s">
        <v>142</v>
      </c>
    </row>
    <row r="123" s="14" customFormat="1">
      <c r="A123" s="14"/>
      <c r="B123" s="241"/>
      <c r="C123" s="242"/>
      <c r="D123" s="232" t="s">
        <v>153</v>
      </c>
      <c r="E123" s="243" t="s">
        <v>1</v>
      </c>
      <c r="F123" s="244" t="s">
        <v>2182</v>
      </c>
      <c r="G123" s="242"/>
      <c r="H123" s="245">
        <v>32.799999999999997</v>
      </c>
      <c r="I123" s="246"/>
      <c r="J123" s="242"/>
      <c r="K123" s="242"/>
      <c r="L123" s="247"/>
      <c r="M123" s="248"/>
      <c r="N123" s="249"/>
      <c r="O123" s="249"/>
      <c r="P123" s="249"/>
      <c r="Q123" s="249"/>
      <c r="R123" s="249"/>
      <c r="S123" s="249"/>
      <c r="T123" s="250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1" t="s">
        <v>153</v>
      </c>
      <c r="AU123" s="251" t="s">
        <v>151</v>
      </c>
      <c r="AV123" s="14" t="s">
        <v>151</v>
      </c>
      <c r="AW123" s="14" t="s">
        <v>31</v>
      </c>
      <c r="AX123" s="14" t="s">
        <v>75</v>
      </c>
      <c r="AY123" s="251" t="s">
        <v>142</v>
      </c>
    </row>
    <row r="124" s="14" customFormat="1">
      <c r="A124" s="14"/>
      <c r="B124" s="241"/>
      <c r="C124" s="242"/>
      <c r="D124" s="232" t="s">
        <v>153</v>
      </c>
      <c r="E124" s="243" t="s">
        <v>1</v>
      </c>
      <c r="F124" s="244" t="s">
        <v>2183</v>
      </c>
      <c r="G124" s="242"/>
      <c r="H124" s="245">
        <v>86.900000000000006</v>
      </c>
      <c r="I124" s="246"/>
      <c r="J124" s="242"/>
      <c r="K124" s="242"/>
      <c r="L124" s="247"/>
      <c r="M124" s="248"/>
      <c r="N124" s="249"/>
      <c r="O124" s="249"/>
      <c r="P124" s="249"/>
      <c r="Q124" s="249"/>
      <c r="R124" s="249"/>
      <c r="S124" s="249"/>
      <c r="T124" s="250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1" t="s">
        <v>153</v>
      </c>
      <c r="AU124" s="251" t="s">
        <v>151</v>
      </c>
      <c r="AV124" s="14" t="s">
        <v>151</v>
      </c>
      <c r="AW124" s="14" t="s">
        <v>31</v>
      </c>
      <c r="AX124" s="14" t="s">
        <v>75</v>
      </c>
      <c r="AY124" s="251" t="s">
        <v>142</v>
      </c>
    </row>
    <row r="125" s="14" customFormat="1">
      <c r="A125" s="14"/>
      <c r="B125" s="241"/>
      <c r="C125" s="242"/>
      <c r="D125" s="232" t="s">
        <v>153</v>
      </c>
      <c r="E125" s="243" t="s">
        <v>1</v>
      </c>
      <c r="F125" s="244" t="s">
        <v>1147</v>
      </c>
      <c r="G125" s="242"/>
      <c r="H125" s="245">
        <v>155</v>
      </c>
      <c r="I125" s="246"/>
      <c r="J125" s="242"/>
      <c r="K125" s="242"/>
      <c r="L125" s="247"/>
      <c r="M125" s="248"/>
      <c r="N125" s="249"/>
      <c r="O125" s="249"/>
      <c r="P125" s="249"/>
      <c r="Q125" s="249"/>
      <c r="R125" s="249"/>
      <c r="S125" s="249"/>
      <c r="T125" s="250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1" t="s">
        <v>153</v>
      </c>
      <c r="AU125" s="251" t="s">
        <v>151</v>
      </c>
      <c r="AV125" s="14" t="s">
        <v>151</v>
      </c>
      <c r="AW125" s="14" t="s">
        <v>31</v>
      </c>
      <c r="AX125" s="14" t="s">
        <v>75</v>
      </c>
      <c r="AY125" s="251" t="s">
        <v>142</v>
      </c>
    </row>
    <row r="126" s="15" customFormat="1">
      <c r="A126" s="15"/>
      <c r="B126" s="252"/>
      <c r="C126" s="253"/>
      <c r="D126" s="232" t="s">
        <v>153</v>
      </c>
      <c r="E126" s="254" t="s">
        <v>1</v>
      </c>
      <c r="F126" s="255" t="s">
        <v>166</v>
      </c>
      <c r="G126" s="253"/>
      <c r="H126" s="256">
        <v>1709</v>
      </c>
      <c r="I126" s="257"/>
      <c r="J126" s="253"/>
      <c r="K126" s="253"/>
      <c r="L126" s="258"/>
      <c r="M126" s="259"/>
      <c r="N126" s="260"/>
      <c r="O126" s="260"/>
      <c r="P126" s="260"/>
      <c r="Q126" s="260"/>
      <c r="R126" s="260"/>
      <c r="S126" s="260"/>
      <c r="T126" s="261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2" t="s">
        <v>153</v>
      </c>
      <c r="AU126" s="262" t="s">
        <v>151</v>
      </c>
      <c r="AV126" s="15" t="s">
        <v>150</v>
      </c>
      <c r="AW126" s="15" t="s">
        <v>31</v>
      </c>
      <c r="AX126" s="15" t="s">
        <v>83</v>
      </c>
      <c r="AY126" s="262" t="s">
        <v>142</v>
      </c>
    </row>
    <row r="127" s="2" customFormat="1" ht="37.8" customHeight="1">
      <c r="A127" s="38"/>
      <c r="B127" s="39"/>
      <c r="C127" s="218" t="s">
        <v>151</v>
      </c>
      <c r="D127" s="218" t="s">
        <v>145</v>
      </c>
      <c r="E127" s="219" t="s">
        <v>2184</v>
      </c>
      <c r="F127" s="220" t="s">
        <v>2185</v>
      </c>
      <c r="G127" s="221" t="s">
        <v>148</v>
      </c>
      <c r="H127" s="222">
        <v>307620</v>
      </c>
      <c r="I127" s="223"/>
      <c r="J127" s="222">
        <f>ROUND(I127*H127,2)</f>
        <v>0</v>
      </c>
      <c r="K127" s="220" t="s">
        <v>149</v>
      </c>
      <c r="L127" s="44"/>
      <c r="M127" s="224" t="s">
        <v>1</v>
      </c>
      <c r="N127" s="225" t="s">
        <v>41</v>
      </c>
      <c r="O127" s="91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8" t="s">
        <v>150</v>
      </c>
      <c r="AT127" s="228" t="s">
        <v>145</v>
      </c>
      <c r="AU127" s="228" t="s">
        <v>151</v>
      </c>
      <c r="AY127" s="17" t="s">
        <v>142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7" t="s">
        <v>151</v>
      </c>
      <c r="BK127" s="229">
        <f>ROUND(I127*H127,2)</f>
        <v>0</v>
      </c>
      <c r="BL127" s="17" t="s">
        <v>150</v>
      </c>
      <c r="BM127" s="228" t="s">
        <v>2186</v>
      </c>
    </row>
    <row r="128" s="13" customFormat="1">
      <c r="A128" s="13"/>
      <c r="B128" s="230"/>
      <c r="C128" s="231"/>
      <c r="D128" s="232" t="s">
        <v>153</v>
      </c>
      <c r="E128" s="233" t="s">
        <v>1</v>
      </c>
      <c r="F128" s="234" t="s">
        <v>2187</v>
      </c>
      <c r="G128" s="231"/>
      <c r="H128" s="233" t="s">
        <v>1</v>
      </c>
      <c r="I128" s="235"/>
      <c r="J128" s="231"/>
      <c r="K128" s="231"/>
      <c r="L128" s="236"/>
      <c r="M128" s="237"/>
      <c r="N128" s="238"/>
      <c r="O128" s="238"/>
      <c r="P128" s="238"/>
      <c r="Q128" s="238"/>
      <c r="R128" s="238"/>
      <c r="S128" s="238"/>
      <c r="T128" s="23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0" t="s">
        <v>153</v>
      </c>
      <c r="AU128" s="240" t="s">
        <v>151</v>
      </c>
      <c r="AV128" s="13" t="s">
        <v>83</v>
      </c>
      <c r="AW128" s="13" t="s">
        <v>31</v>
      </c>
      <c r="AX128" s="13" t="s">
        <v>75</v>
      </c>
      <c r="AY128" s="240" t="s">
        <v>142</v>
      </c>
    </row>
    <row r="129" s="14" customFormat="1">
      <c r="A129" s="14"/>
      <c r="B129" s="241"/>
      <c r="C129" s="242"/>
      <c r="D129" s="232" t="s">
        <v>153</v>
      </c>
      <c r="E129" s="243" t="s">
        <v>1</v>
      </c>
      <c r="F129" s="244" t="s">
        <v>2188</v>
      </c>
      <c r="G129" s="242"/>
      <c r="H129" s="245">
        <v>307620</v>
      </c>
      <c r="I129" s="246"/>
      <c r="J129" s="242"/>
      <c r="K129" s="242"/>
      <c r="L129" s="247"/>
      <c r="M129" s="248"/>
      <c r="N129" s="249"/>
      <c r="O129" s="249"/>
      <c r="P129" s="249"/>
      <c r="Q129" s="249"/>
      <c r="R129" s="249"/>
      <c r="S129" s="249"/>
      <c r="T129" s="25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1" t="s">
        <v>153</v>
      </c>
      <c r="AU129" s="251" t="s">
        <v>151</v>
      </c>
      <c r="AV129" s="14" t="s">
        <v>151</v>
      </c>
      <c r="AW129" s="14" t="s">
        <v>31</v>
      </c>
      <c r="AX129" s="14" t="s">
        <v>83</v>
      </c>
      <c r="AY129" s="251" t="s">
        <v>142</v>
      </c>
    </row>
    <row r="130" s="2" customFormat="1" ht="37.8" customHeight="1">
      <c r="A130" s="38"/>
      <c r="B130" s="39"/>
      <c r="C130" s="218" t="s">
        <v>143</v>
      </c>
      <c r="D130" s="218" t="s">
        <v>145</v>
      </c>
      <c r="E130" s="219" t="s">
        <v>2189</v>
      </c>
      <c r="F130" s="220" t="s">
        <v>2190</v>
      </c>
      <c r="G130" s="221" t="s">
        <v>148</v>
      </c>
      <c r="H130" s="222">
        <v>1709</v>
      </c>
      <c r="I130" s="223"/>
      <c r="J130" s="222">
        <f>ROUND(I130*H130,2)</f>
        <v>0</v>
      </c>
      <c r="K130" s="220" t="s">
        <v>149</v>
      </c>
      <c r="L130" s="44"/>
      <c r="M130" s="224" t="s">
        <v>1</v>
      </c>
      <c r="N130" s="225" t="s">
        <v>41</v>
      </c>
      <c r="O130" s="91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8" t="s">
        <v>150</v>
      </c>
      <c r="AT130" s="228" t="s">
        <v>145</v>
      </c>
      <c r="AU130" s="228" t="s">
        <v>151</v>
      </c>
      <c r="AY130" s="17" t="s">
        <v>142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7" t="s">
        <v>151</v>
      </c>
      <c r="BK130" s="229">
        <f>ROUND(I130*H130,2)</f>
        <v>0</v>
      </c>
      <c r="BL130" s="17" t="s">
        <v>150</v>
      </c>
      <c r="BM130" s="228" t="s">
        <v>2191</v>
      </c>
    </row>
    <row r="131" s="2" customFormat="1" ht="24.15" customHeight="1">
      <c r="A131" s="38"/>
      <c r="B131" s="39"/>
      <c r="C131" s="218" t="s">
        <v>150</v>
      </c>
      <c r="D131" s="218" t="s">
        <v>145</v>
      </c>
      <c r="E131" s="219" t="s">
        <v>2192</v>
      </c>
      <c r="F131" s="220" t="s">
        <v>2193</v>
      </c>
      <c r="G131" s="221" t="s">
        <v>494</v>
      </c>
      <c r="H131" s="222">
        <v>1</v>
      </c>
      <c r="I131" s="223"/>
      <c r="J131" s="222">
        <f>ROUND(I131*H131,2)</f>
        <v>0</v>
      </c>
      <c r="K131" s="220" t="s">
        <v>1</v>
      </c>
      <c r="L131" s="44"/>
      <c r="M131" s="224" t="s">
        <v>1</v>
      </c>
      <c r="N131" s="225" t="s">
        <v>41</v>
      </c>
      <c r="O131" s="91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8" t="s">
        <v>150</v>
      </c>
      <c r="AT131" s="228" t="s">
        <v>145</v>
      </c>
      <c r="AU131" s="228" t="s">
        <v>151</v>
      </c>
      <c r="AY131" s="17" t="s">
        <v>142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7" t="s">
        <v>151</v>
      </c>
      <c r="BK131" s="229">
        <f>ROUND(I131*H131,2)</f>
        <v>0</v>
      </c>
      <c r="BL131" s="17" t="s">
        <v>150</v>
      </c>
      <c r="BM131" s="228" t="s">
        <v>2194</v>
      </c>
    </row>
    <row r="132" s="2" customFormat="1" ht="16.5" customHeight="1">
      <c r="A132" s="38"/>
      <c r="B132" s="39"/>
      <c r="C132" s="218" t="s">
        <v>186</v>
      </c>
      <c r="D132" s="218" t="s">
        <v>145</v>
      </c>
      <c r="E132" s="219" t="s">
        <v>2195</v>
      </c>
      <c r="F132" s="220" t="s">
        <v>2196</v>
      </c>
      <c r="G132" s="221" t="s">
        <v>148</v>
      </c>
      <c r="H132" s="222">
        <v>1709</v>
      </c>
      <c r="I132" s="223"/>
      <c r="J132" s="222">
        <f>ROUND(I132*H132,2)</f>
        <v>0</v>
      </c>
      <c r="K132" s="220" t="s">
        <v>149</v>
      </c>
      <c r="L132" s="44"/>
      <c r="M132" s="224" t="s">
        <v>1</v>
      </c>
      <c r="N132" s="225" t="s">
        <v>41</v>
      </c>
      <c r="O132" s="91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8" t="s">
        <v>150</v>
      </c>
      <c r="AT132" s="228" t="s">
        <v>145</v>
      </c>
      <c r="AU132" s="228" t="s">
        <v>151</v>
      </c>
      <c r="AY132" s="17" t="s">
        <v>142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7" t="s">
        <v>151</v>
      </c>
      <c r="BK132" s="229">
        <f>ROUND(I132*H132,2)</f>
        <v>0</v>
      </c>
      <c r="BL132" s="17" t="s">
        <v>150</v>
      </c>
      <c r="BM132" s="228" t="s">
        <v>2197</v>
      </c>
    </row>
    <row r="133" s="2" customFormat="1" ht="16.5" customHeight="1">
      <c r="A133" s="38"/>
      <c r="B133" s="39"/>
      <c r="C133" s="218" t="s">
        <v>184</v>
      </c>
      <c r="D133" s="218" t="s">
        <v>145</v>
      </c>
      <c r="E133" s="219" t="s">
        <v>2198</v>
      </c>
      <c r="F133" s="220" t="s">
        <v>2199</v>
      </c>
      <c r="G133" s="221" t="s">
        <v>148</v>
      </c>
      <c r="H133" s="222">
        <v>307620</v>
      </c>
      <c r="I133" s="223"/>
      <c r="J133" s="222">
        <f>ROUND(I133*H133,2)</f>
        <v>0</v>
      </c>
      <c r="K133" s="220" t="s">
        <v>149</v>
      </c>
      <c r="L133" s="44"/>
      <c r="M133" s="224" t="s">
        <v>1</v>
      </c>
      <c r="N133" s="225" t="s">
        <v>41</v>
      </c>
      <c r="O133" s="91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8" t="s">
        <v>150</v>
      </c>
      <c r="AT133" s="228" t="s">
        <v>145</v>
      </c>
      <c r="AU133" s="228" t="s">
        <v>151</v>
      </c>
      <c r="AY133" s="17" t="s">
        <v>142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7" t="s">
        <v>151</v>
      </c>
      <c r="BK133" s="229">
        <f>ROUND(I133*H133,2)</f>
        <v>0</v>
      </c>
      <c r="BL133" s="17" t="s">
        <v>150</v>
      </c>
      <c r="BM133" s="228" t="s">
        <v>2200</v>
      </c>
    </row>
    <row r="134" s="13" customFormat="1">
      <c r="A134" s="13"/>
      <c r="B134" s="230"/>
      <c r="C134" s="231"/>
      <c r="D134" s="232" t="s">
        <v>153</v>
      </c>
      <c r="E134" s="233" t="s">
        <v>1</v>
      </c>
      <c r="F134" s="234" t="s">
        <v>2201</v>
      </c>
      <c r="G134" s="231"/>
      <c r="H134" s="233" t="s">
        <v>1</v>
      </c>
      <c r="I134" s="235"/>
      <c r="J134" s="231"/>
      <c r="K134" s="231"/>
      <c r="L134" s="236"/>
      <c r="M134" s="237"/>
      <c r="N134" s="238"/>
      <c r="O134" s="238"/>
      <c r="P134" s="238"/>
      <c r="Q134" s="238"/>
      <c r="R134" s="238"/>
      <c r="S134" s="238"/>
      <c r="T134" s="23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0" t="s">
        <v>153</v>
      </c>
      <c r="AU134" s="240" t="s">
        <v>151</v>
      </c>
      <c r="AV134" s="13" t="s">
        <v>83</v>
      </c>
      <c r="AW134" s="13" t="s">
        <v>31</v>
      </c>
      <c r="AX134" s="13" t="s">
        <v>75</v>
      </c>
      <c r="AY134" s="240" t="s">
        <v>142</v>
      </c>
    </row>
    <row r="135" s="14" customFormat="1">
      <c r="A135" s="14"/>
      <c r="B135" s="241"/>
      <c r="C135" s="242"/>
      <c r="D135" s="232" t="s">
        <v>153</v>
      </c>
      <c r="E135" s="243" t="s">
        <v>1</v>
      </c>
      <c r="F135" s="244" t="s">
        <v>2188</v>
      </c>
      <c r="G135" s="242"/>
      <c r="H135" s="245">
        <v>307620</v>
      </c>
      <c r="I135" s="246"/>
      <c r="J135" s="242"/>
      <c r="K135" s="242"/>
      <c r="L135" s="247"/>
      <c r="M135" s="248"/>
      <c r="N135" s="249"/>
      <c r="O135" s="249"/>
      <c r="P135" s="249"/>
      <c r="Q135" s="249"/>
      <c r="R135" s="249"/>
      <c r="S135" s="249"/>
      <c r="T135" s="25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1" t="s">
        <v>153</v>
      </c>
      <c r="AU135" s="251" t="s">
        <v>151</v>
      </c>
      <c r="AV135" s="14" t="s">
        <v>151</v>
      </c>
      <c r="AW135" s="14" t="s">
        <v>31</v>
      </c>
      <c r="AX135" s="14" t="s">
        <v>83</v>
      </c>
      <c r="AY135" s="251" t="s">
        <v>142</v>
      </c>
    </row>
    <row r="136" s="2" customFormat="1" ht="21.75" customHeight="1">
      <c r="A136" s="38"/>
      <c r="B136" s="39"/>
      <c r="C136" s="218" t="s">
        <v>203</v>
      </c>
      <c r="D136" s="218" t="s">
        <v>145</v>
      </c>
      <c r="E136" s="219" t="s">
        <v>2202</v>
      </c>
      <c r="F136" s="220" t="s">
        <v>2203</v>
      </c>
      <c r="G136" s="221" t="s">
        <v>148</v>
      </c>
      <c r="H136" s="222">
        <v>1709</v>
      </c>
      <c r="I136" s="223"/>
      <c r="J136" s="222">
        <f>ROUND(I136*H136,2)</f>
        <v>0</v>
      </c>
      <c r="K136" s="220" t="s">
        <v>149</v>
      </c>
      <c r="L136" s="44"/>
      <c r="M136" s="283" t="s">
        <v>1</v>
      </c>
      <c r="N136" s="284" t="s">
        <v>41</v>
      </c>
      <c r="O136" s="281"/>
      <c r="P136" s="285">
        <f>O136*H136</f>
        <v>0</v>
      </c>
      <c r="Q136" s="285">
        <v>0</v>
      </c>
      <c r="R136" s="285">
        <f>Q136*H136</f>
        <v>0</v>
      </c>
      <c r="S136" s="285">
        <v>0</v>
      </c>
      <c r="T136" s="28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8" t="s">
        <v>150</v>
      </c>
      <c r="AT136" s="228" t="s">
        <v>145</v>
      </c>
      <c r="AU136" s="228" t="s">
        <v>151</v>
      </c>
      <c r="AY136" s="17" t="s">
        <v>142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7" t="s">
        <v>151</v>
      </c>
      <c r="BK136" s="229">
        <f>ROUND(I136*H136,2)</f>
        <v>0</v>
      </c>
      <c r="BL136" s="17" t="s">
        <v>150</v>
      </c>
      <c r="BM136" s="228" t="s">
        <v>2204</v>
      </c>
    </row>
    <row r="137" s="2" customFormat="1" ht="6.96" customHeight="1">
      <c r="A137" s="38"/>
      <c r="B137" s="66"/>
      <c r="C137" s="67"/>
      <c r="D137" s="67"/>
      <c r="E137" s="67"/>
      <c r="F137" s="67"/>
      <c r="G137" s="67"/>
      <c r="H137" s="67"/>
      <c r="I137" s="67"/>
      <c r="J137" s="67"/>
      <c r="K137" s="67"/>
      <c r="L137" s="44"/>
      <c r="M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</sheetData>
  <sheetProtection sheet="1" autoFilter="0" formatColumns="0" formatRows="0" objects="1" scenarios="1" spinCount="100000" saltValue="cYAwVJXE6g16X6JkmU2IOsHtp1Hy3taZUYm0VZfF4IPSOp2yE4ZeMZy/9+2/3FOBXV3Ox1mca0Ea9Ox85K8IrQ==" hashValue="o8gciIDAfJ1lcd4NxLEdP1rp2i9ntxHeI1CNKe2T2iwOCj38jerzZPdp94+29VgOV707QhzvY3tvSV47OZhFLA==" algorithmName="SHA-512" password="CC35"/>
  <autoFilter ref="C117:K136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100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15</v>
      </c>
      <c r="L6" s="20"/>
    </row>
    <row r="7" s="1" customFormat="1" ht="16.5" customHeight="1">
      <c r="B7" s="20"/>
      <c r="E7" s="141" t="str">
        <f>'Rekapitulace stavby'!K6</f>
        <v>Zateplení budovy dětského domova Plesná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2205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17</v>
      </c>
      <c r="E11" s="38"/>
      <c r="F11" s="143" t="s">
        <v>1</v>
      </c>
      <c r="G11" s="38"/>
      <c r="H11" s="38"/>
      <c r="I11" s="140" t="s">
        <v>18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19</v>
      </c>
      <c r="E12" s="38"/>
      <c r="F12" s="143" t="s">
        <v>20</v>
      </c>
      <c r="G12" s="38"/>
      <c r="H12" s="38"/>
      <c r="I12" s="140" t="s">
        <v>21</v>
      </c>
      <c r="J12" s="144" t="str">
        <f>'Rekapitulace stavby'!AN8</f>
        <v>10. 1. 2024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23</v>
      </c>
      <c r="E14" s="38"/>
      <c r="F14" s="38"/>
      <c r="G14" s="38"/>
      <c r="H14" s="38"/>
      <c r="I14" s="140" t="s">
        <v>24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25</v>
      </c>
      <c r="F15" s="38"/>
      <c r="G15" s="38"/>
      <c r="H15" s="38"/>
      <c r="I15" s="140" t="s">
        <v>26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24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24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30</v>
      </c>
      <c r="F21" s="38"/>
      <c r="G21" s="38"/>
      <c r="H21" s="38"/>
      <c r="I21" s="140" t="s">
        <v>26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24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26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ROUND((SUM(BE123:BE197)),  2)</f>
        <v>0</v>
      </c>
      <c r="G33" s="38"/>
      <c r="H33" s="38"/>
      <c r="I33" s="155">
        <v>0.20999999999999999</v>
      </c>
      <c r="J33" s="154">
        <f>ROUND(((SUM(BE123:BE197))*I33),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ROUND((SUM(BF123:BF197)),  2)</f>
        <v>0</v>
      </c>
      <c r="G34" s="38"/>
      <c r="H34" s="38"/>
      <c r="I34" s="155">
        <v>0.12</v>
      </c>
      <c r="J34" s="154">
        <f>ROUND(((SUM(BF123:BF197))*I34),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ROUND((SUM(BG123:BG197)),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ROUND((SUM(BH123:BH197)),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ROUND((SUM(BI123:BI197)),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15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Zateplení budovy dětského domova Plesná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04 - Dešťová kanalizace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19</v>
      </c>
      <c r="D89" s="40"/>
      <c r="E89" s="40"/>
      <c r="F89" s="27" t="str">
        <f>F12</f>
        <v xml:space="preserve"> </v>
      </c>
      <c r="G89" s="40"/>
      <c r="H89" s="40"/>
      <c r="I89" s="32" t="s">
        <v>21</v>
      </c>
      <c r="J89" s="79" t="str">
        <f>IF(J12="","",J12)</f>
        <v>10. 1. 2024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23</v>
      </c>
      <c r="D91" s="40"/>
      <c r="E91" s="40"/>
      <c r="F91" s="27" t="str">
        <f>E15</f>
        <v>Obec Plesná</v>
      </c>
      <c r="G91" s="40"/>
      <c r="H91" s="40"/>
      <c r="I91" s="32" t="s">
        <v>29</v>
      </c>
      <c r="J91" s="36" t="str">
        <f>E21</f>
        <v>DPT s.r.o.Ostrov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Neubauerová Soňa, SK-Projekt Ostrov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104</v>
      </c>
      <c r="D94" s="176"/>
      <c r="E94" s="176"/>
      <c r="F94" s="176"/>
      <c r="G94" s="176"/>
      <c r="H94" s="176"/>
      <c r="I94" s="176"/>
      <c r="J94" s="177" t="s">
        <v>105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106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107</v>
      </c>
    </row>
    <row r="97" s="9" customFormat="1" ht="24.96" customHeight="1">
      <c r="A97" s="9"/>
      <c r="B97" s="179"/>
      <c r="C97" s="180"/>
      <c r="D97" s="181" t="s">
        <v>108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1223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2206</v>
      </c>
      <c r="E99" s="188"/>
      <c r="F99" s="188"/>
      <c r="G99" s="188"/>
      <c r="H99" s="188"/>
      <c r="I99" s="188"/>
      <c r="J99" s="189">
        <f>J167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2207</v>
      </c>
      <c r="E100" s="188"/>
      <c r="F100" s="188"/>
      <c r="G100" s="188"/>
      <c r="H100" s="188"/>
      <c r="I100" s="188"/>
      <c r="J100" s="189">
        <f>J171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115</v>
      </c>
      <c r="E101" s="188"/>
      <c r="F101" s="188"/>
      <c r="G101" s="188"/>
      <c r="H101" s="188"/>
      <c r="I101" s="188"/>
      <c r="J101" s="189">
        <f>J183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9"/>
      <c r="C102" s="180"/>
      <c r="D102" s="181" t="s">
        <v>116</v>
      </c>
      <c r="E102" s="182"/>
      <c r="F102" s="182"/>
      <c r="G102" s="182"/>
      <c r="H102" s="182"/>
      <c r="I102" s="182"/>
      <c r="J102" s="183">
        <f>J185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5"/>
      <c r="C103" s="186"/>
      <c r="D103" s="187" t="s">
        <v>1230</v>
      </c>
      <c r="E103" s="188"/>
      <c r="F103" s="188"/>
      <c r="G103" s="188"/>
      <c r="H103" s="188"/>
      <c r="I103" s="188"/>
      <c r="J103" s="189">
        <f>J186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127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15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Zateplení budovy dětského domova Plesná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101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04 - Dešťová kanalizace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19</v>
      </c>
      <c r="D117" s="40"/>
      <c r="E117" s="40"/>
      <c r="F117" s="27" t="str">
        <f>F12</f>
        <v xml:space="preserve"> </v>
      </c>
      <c r="G117" s="40"/>
      <c r="H117" s="40"/>
      <c r="I117" s="32" t="s">
        <v>21</v>
      </c>
      <c r="J117" s="79" t="str">
        <f>IF(J12="","",J12)</f>
        <v>10. 1. 2024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23</v>
      </c>
      <c r="D119" s="40"/>
      <c r="E119" s="40"/>
      <c r="F119" s="27" t="str">
        <f>E15</f>
        <v>Obec Plesná</v>
      </c>
      <c r="G119" s="40"/>
      <c r="H119" s="40"/>
      <c r="I119" s="32" t="s">
        <v>29</v>
      </c>
      <c r="J119" s="36" t="str">
        <f>E21</f>
        <v>DPT s.r.o.Ostrov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27</v>
      </c>
      <c r="D120" s="40"/>
      <c r="E120" s="40"/>
      <c r="F120" s="27" t="str">
        <f>IF(E18="","",E18)</f>
        <v>Vyplň údaj</v>
      </c>
      <c r="G120" s="40"/>
      <c r="H120" s="40"/>
      <c r="I120" s="32" t="s">
        <v>32</v>
      </c>
      <c r="J120" s="36" t="str">
        <f>E24</f>
        <v>Neubauerová Soňa, SK-Projekt Ostrov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128</v>
      </c>
      <c r="D122" s="194" t="s">
        <v>60</v>
      </c>
      <c r="E122" s="194" t="s">
        <v>56</v>
      </c>
      <c r="F122" s="194" t="s">
        <v>57</v>
      </c>
      <c r="G122" s="194" t="s">
        <v>129</v>
      </c>
      <c r="H122" s="194" t="s">
        <v>130</v>
      </c>
      <c r="I122" s="194" t="s">
        <v>131</v>
      </c>
      <c r="J122" s="194" t="s">
        <v>105</v>
      </c>
      <c r="K122" s="195" t="s">
        <v>132</v>
      </c>
      <c r="L122" s="196"/>
      <c r="M122" s="100" t="s">
        <v>1</v>
      </c>
      <c r="N122" s="101" t="s">
        <v>39</v>
      </c>
      <c r="O122" s="101" t="s">
        <v>133</v>
      </c>
      <c r="P122" s="101" t="s">
        <v>134</v>
      </c>
      <c r="Q122" s="101" t="s">
        <v>135</v>
      </c>
      <c r="R122" s="101" t="s">
        <v>136</v>
      </c>
      <c r="S122" s="101" t="s">
        <v>137</v>
      </c>
      <c r="T122" s="102" t="s">
        <v>138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139</v>
      </c>
      <c r="D123" s="40"/>
      <c r="E123" s="40"/>
      <c r="F123" s="40"/>
      <c r="G123" s="40"/>
      <c r="H123" s="40"/>
      <c r="I123" s="40"/>
      <c r="J123" s="197">
        <f>BK123</f>
        <v>0</v>
      </c>
      <c r="K123" s="40"/>
      <c r="L123" s="44"/>
      <c r="M123" s="103"/>
      <c r="N123" s="198"/>
      <c r="O123" s="104"/>
      <c r="P123" s="199">
        <f>P124+P185</f>
        <v>0</v>
      </c>
      <c r="Q123" s="104"/>
      <c r="R123" s="199">
        <f>R124+R185</f>
        <v>0.61780600000000008</v>
      </c>
      <c r="S123" s="104"/>
      <c r="T123" s="200">
        <f>T124+T185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74</v>
      </c>
      <c r="AU123" s="17" t="s">
        <v>107</v>
      </c>
      <c r="BK123" s="201">
        <f>BK124+BK185</f>
        <v>0</v>
      </c>
    </row>
    <row r="124" s="12" customFormat="1" ht="25.92" customHeight="1">
      <c r="A124" s="12"/>
      <c r="B124" s="202"/>
      <c r="C124" s="203"/>
      <c r="D124" s="204" t="s">
        <v>74</v>
      </c>
      <c r="E124" s="205" t="s">
        <v>140</v>
      </c>
      <c r="F124" s="205" t="s">
        <v>141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P125+P167+P171+P183</f>
        <v>0</v>
      </c>
      <c r="Q124" s="210"/>
      <c r="R124" s="211">
        <f>R125+R167+R171+R183</f>
        <v>0.51947600000000005</v>
      </c>
      <c r="S124" s="210"/>
      <c r="T124" s="212">
        <f>T125+T167+T171+T183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83</v>
      </c>
      <c r="AT124" s="214" t="s">
        <v>74</v>
      </c>
      <c r="AU124" s="214" t="s">
        <v>75</v>
      </c>
      <c r="AY124" s="213" t="s">
        <v>142</v>
      </c>
      <c r="BK124" s="215">
        <f>BK125+BK167+BK171+BK183</f>
        <v>0</v>
      </c>
    </row>
    <row r="125" s="12" customFormat="1" ht="22.8" customHeight="1">
      <c r="A125" s="12"/>
      <c r="B125" s="202"/>
      <c r="C125" s="203"/>
      <c r="D125" s="204" t="s">
        <v>74</v>
      </c>
      <c r="E125" s="216" t="s">
        <v>83</v>
      </c>
      <c r="F125" s="216" t="s">
        <v>1234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SUM(P126:P166)</f>
        <v>0</v>
      </c>
      <c r="Q125" s="210"/>
      <c r="R125" s="211">
        <f>SUM(R126:R166)</f>
        <v>0.23747600000000002</v>
      </c>
      <c r="S125" s="210"/>
      <c r="T125" s="212">
        <f>SUM(T126:T166)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83</v>
      </c>
      <c r="AT125" s="214" t="s">
        <v>74</v>
      </c>
      <c r="AU125" s="214" t="s">
        <v>83</v>
      </c>
      <c r="AY125" s="213" t="s">
        <v>142</v>
      </c>
      <c r="BK125" s="215">
        <f>SUM(BK126:BK166)</f>
        <v>0</v>
      </c>
    </row>
    <row r="126" s="2" customFormat="1" ht="16.5" customHeight="1">
      <c r="A126" s="38"/>
      <c r="B126" s="39"/>
      <c r="C126" s="218" t="s">
        <v>83</v>
      </c>
      <c r="D126" s="218" t="s">
        <v>145</v>
      </c>
      <c r="E126" s="219" t="s">
        <v>2208</v>
      </c>
      <c r="F126" s="220" t="s">
        <v>2209</v>
      </c>
      <c r="G126" s="221" t="s">
        <v>189</v>
      </c>
      <c r="H126" s="222">
        <v>3</v>
      </c>
      <c r="I126" s="223"/>
      <c r="J126" s="222">
        <f>ROUND(I126*H126,2)</f>
        <v>0</v>
      </c>
      <c r="K126" s="220" t="s">
        <v>149</v>
      </c>
      <c r="L126" s="44"/>
      <c r="M126" s="224" t="s">
        <v>1</v>
      </c>
      <c r="N126" s="225" t="s">
        <v>41</v>
      </c>
      <c r="O126" s="91"/>
      <c r="P126" s="226">
        <f>O126*H126</f>
        <v>0</v>
      </c>
      <c r="Q126" s="226">
        <v>0.036900000000000002</v>
      </c>
      <c r="R126" s="226">
        <f>Q126*H126</f>
        <v>0.11070000000000001</v>
      </c>
      <c r="S126" s="226">
        <v>0</v>
      </c>
      <c r="T126" s="227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8" t="s">
        <v>150</v>
      </c>
      <c r="AT126" s="228" t="s">
        <v>145</v>
      </c>
      <c r="AU126" s="228" t="s">
        <v>151</v>
      </c>
      <c r="AY126" s="17" t="s">
        <v>142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7" t="s">
        <v>151</v>
      </c>
      <c r="BK126" s="229">
        <f>ROUND(I126*H126,2)</f>
        <v>0</v>
      </c>
      <c r="BL126" s="17" t="s">
        <v>150</v>
      </c>
      <c r="BM126" s="228" t="s">
        <v>2210</v>
      </c>
    </row>
    <row r="127" s="14" customFormat="1">
      <c r="A127" s="14"/>
      <c r="B127" s="241"/>
      <c r="C127" s="242"/>
      <c r="D127" s="232" t="s">
        <v>153</v>
      </c>
      <c r="E127" s="243" t="s">
        <v>1</v>
      </c>
      <c r="F127" s="244" t="s">
        <v>2211</v>
      </c>
      <c r="G127" s="242"/>
      <c r="H127" s="245">
        <v>3</v>
      </c>
      <c r="I127" s="246"/>
      <c r="J127" s="242"/>
      <c r="K127" s="242"/>
      <c r="L127" s="247"/>
      <c r="M127" s="248"/>
      <c r="N127" s="249"/>
      <c r="O127" s="249"/>
      <c r="P127" s="249"/>
      <c r="Q127" s="249"/>
      <c r="R127" s="249"/>
      <c r="S127" s="249"/>
      <c r="T127" s="25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1" t="s">
        <v>153</v>
      </c>
      <c r="AU127" s="251" t="s">
        <v>151</v>
      </c>
      <c r="AV127" s="14" t="s">
        <v>151</v>
      </c>
      <c r="AW127" s="14" t="s">
        <v>31</v>
      </c>
      <c r="AX127" s="14" t="s">
        <v>83</v>
      </c>
      <c r="AY127" s="251" t="s">
        <v>142</v>
      </c>
    </row>
    <row r="128" s="2" customFormat="1" ht="24.15" customHeight="1">
      <c r="A128" s="38"/>
      <c r="B128" s="39"/>
      <c r="C128" s="218" t="s">
        <v>151</v>
      </c>
      <c r="D128" s="218" t="s">
        <v>145</v>
      </c>
      <c r="E128" s="219" t="s">
        <v>2212</v>
      </c>
      <c r="F128" s="220" t="s">
        <v>2213</v>
      </c>
      <c r="G128" s="221" t="s">
        <v>189</v>
      </c>
      <c r="H128" s="222">
        <v>1</v>
      </c>
      <c r="I128" s="223"/>
      <c r="J128" s="222">
        <f>ROUND(I128*H128,2)</f>
        <v>0</v>
      </c>
      <c r="K128" s="220" t="s">
        <v>149</v>
      </c>
      <c r="L128" s="44"/>
      <c r="M128" s="224" t="s">
        <v>1</v>
      </c>
      <c r="N128" s="225" t="s">
        <v>41</v>
      </c>
      <c r="O128" s="91"/>
      <c r="P128" s="226">
        <f>O128*H128</f>
        <v>0</v>
      </c>
      <c r="Q128" s="226">
        <v>0.036900000000000002</v>
      </c>
      <c r="R128" s="226">
        <f>Q128*H128</f>
        <v>0.036900000000000002</v>
      </c>
      <c r="S128" s="226">
        <v>0</v>
      </c>
      <c r="T128" s="22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8" t="s">
        <v>150</v>
      </c>
      <c r="AT128" s="228" t="s">
        <v>145</v>
      </c>
      <c r="AU128" s="228" t="s">
        <v>151</v>
      </c>
      <c r="AY128" s="17" t="s">
        <v>142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7" t="s">
        <v>151</v>
      </c>
      <c r="BK128" s="229">
        <f>ROUND(I128*H128,2)</f>
        <v>0</v>
      </c>
      <c r="BL128" s="17" t="s">
        <v>150</v>
      </c>
      <c r="BM128" s="228" t="s">
        <v>2214</v>
      </c>
    </row>
    <row r="129" s="2" customFormat="1" ht="33" customHeight="1">
      <c r="A129" s="38"/>
      <c r="B129" s="39"/>
      <c r="C129" s="218" t="s">
        <v>143</v>
      </c>
      <c r="D129" s="218" t="s">
        <v>145</v>
      </c>
      <c r="E129" s="219" t="s">
        <v>2215</v>
      </c>
      <c r="F129" s="220" t="s">
        <v>2216</v>
      </c>
      <c r="G129" s="221" t="s">
        <v>169</v>
      </c>
      <c r="H129" s="222">
        <v>52.700000000000003</v>
      </c>
      <c r="I129" s="223"/>
      <c r="J129" s="222">
        <f>ROUND(I129*H129,2)</f>
        <v>0</v>
      </c>
      <c r="K129" s="220" t="s">
        <v>149</v>
      </c>
      <c r="L129" s="44"/>
      <c r="M129" s="224" t="s">
        <v>1</v>
      </c>
      <c r="N129" s="225" t="s">
        <v>41</v>
      </c>
      <c r="O129" s="91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8" t="s">
        <v>150</v>
      </c>
      <c r="AT129" s="228" t="s">
        <v>145</v>
      </c>
      <c r="AU129" s="228" t="s">
        <v>151</v>
      </c>
      <c r="AY129" s="17" t="s">
        <v>142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7" t="s">
        <v>151</v>
      </c>
      <c r="BK129" s="229">
        <f>ROUND(I129*H129,2)</f>
        <v>0</v>
      </c>
      <c r="BL129" s="17" t="s">
        <v>150</v>
      </c>
      <c r="BM129" s="228" t="s">
        <v>2217</v>
      </c>
    </row>
    <row r="130" s="14" customFormat="1">
      <c r="A130" s="14"/>
      <c r="B130" s="241"/>
      <c r="C130" s="242"/>
      <c r="D130" s="232" t="s">
        <v>153</v>
      </c>
      <c r="E130" s="243" t="s">
        <v>1</v>
      </c>
      <c r="F130" s="244" t="s">
        <v>2218</v>
      </c>
      <c r="G130" s="242"/>
      <c r="H130" s="245">
        <v>52.700000000000003</v>
      </c>
      <c r="I130" s="246"/>
      <c r="J130" s="242"/>
      <c r="K130" s="242"/>
      <c r="L130" s="247"/>
      <c r="M130" s="248"/>
      <c r="N130" s="249"/>
      <c r="O130" s="249"/>
      <c r="P130" s="249"/>
      <c r="Q130" s="249"/>
      <c r="R130" s="249"/>
      <c r="S130" s="249"/>
      <c r="T130" s="25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1" t="s">
        <v>153</v>
      </c>
      <c r="AU130" s="251" t="s">
        <v>151</v>
      </c>
      <c r="AV130" s="14" t="s">
        <v>151</v>
      </c>
      <c r="AW130" s="14" t="s">
        <v>31</v>
      </c>
      <c r="AX130" s="14" t="s">
        <v>83</v>
      </c>
      <c r="AY130" s="251" t="s">
        <v>142</v>
      </c>
    </row>
    <row r="131" s="2" customFormat="1" ht="24.15" customHeight="1">
      <c r="A131" s="38"/>
      <c r="B131" s="39"/>
      <c r="C131" s="218" t="s">
        <v>150</v>
      </c>
      <c r="D131" s="218" t="s">
        <v>145</v>
      </c>
      <c r="E131" s="219" t="s">
        <v>1248</v>
      </c>
      <c r="F131" s="220" t="s">
        <v>1249</v>
      </c>
      <c r="G131" s="221" t="s">
        <v>169</v>
      </c>
      <c r="H131" s="222">
        <v>4</v>
      </c>
      <c r="I131" s="223"/>
      <c r="J131" s="222">
        <f>ROUND(I131*H131,2)</f>
        <v>0</v>
      </c>
      <c r="K131" s="220" t="s">
        <v>149</v>
      </c>
      <c r="L131" s="44"/>
      <c r="M131" s="224" t="s">
        <v>1</v>
      </c>
      <c r="N131" s="225" t="s">
        <v>41</v>
      </c>
      <c r="O131" s="91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8" t="s">
        <v>150</v>
      </c>
      <c r="AT131" s="228" t="s">
        <v>145</v>
      </c>
      <c r="AU131" s="228" t="s">
        <v>151</v>
      </c>
      <c r="AY131" s="17" t="s">
        <v>142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7" t="s">
        <v>151</v>
      </c>
      <c r="BK131" s="229">
        <f>ROUND(I131*H131,2)</f>
        <v>0</v>
      </c>
      <c r="BL131" s="17" t="s">
        <v>150</v>
      </c>
      <c r="BM131" s="228" t="s">
        <v>2219</v>
      </c>
    </row>
    <row r="132" s="14" customFormat="1">
      <c r="A132" s="14"/>
      <c r="B132" s="241"/>
      <c r="C132" s="242"/>
      <c r="D132" s="232" t="s">
        <v>153</v>
      </c>
      <c r="E132" s="243" t="s">
        <v>1</v>
      </c>
      <c r="F132" s="244" t="s">
        <v>2220</v>
      </c>
      <c r="G132" s="242"/>
      <c r="H132" s="245">
        <v>4</v>
      </c>
      <c r="I132" s="246"/>
      <c r="J132" s="242"/>
      <c r="K132" s="242"/>
      <c r="L132" s="247"/>
      <c r="M132" s="248"/>
      <c r="N132" s="249"/>
      <c r="O132" s="249"/>
      <c r="P132" s="249"/>
      <c r="Q132" s="249"/>
      <c r="R132" s="249"/>
      <c r="S132" s="249"/>
      <c r="T132" s="25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1" t="s">
        <v>153</v>
      </c>
      <c r="AU132" s="251" t="s">
        <v>151</v>
      </c>
      <c r="AV132" s="14" t="s">
        <v>151</v>
      </c>
      <c r="AW132" s="14" t="s">
        <v>31</v>
      </c>
      <c r="AX132" s="14" t="s">
        <v>83</v>
      </c>
      <c r="AY132" s="251" t="s">
        <v>142</v>
      </c>
    </row>
    <row r="133" s="2" customFormat="1" ht="21.75" customHeight="1">
      <c r="A133" s="38"/>
      <c r="B133" s="39"/>
      <c r="C133" s="218" t="s">
        <v>186</v>
      </c>
      <c r="D133" s="218" t="s">
        <v>145</v>
      </c>
      <c r="E133" s="219" t="s">
        <v>2221</v>
      </c>
      <c r="F133" s="220" t="s">
        <v>2222</v>
      </c>
      <c r="G133" s="221" t="s">
        <v>148</v>
      </c>
      <c r="H133" s="222">
        <v>105.40000000000001</v>
      </c>
      <c r="I133" s="223"/>
      <c r="J133" s="222">
        <f>ROUND(I133*H133,2)</f>
        <v>0</v>
      </c>
      <c r="K133" s="220" t="s">
        <v>149</v>
      </c>
      <c r="L133" s="44"/>
      <c r="M133" s="224" t="s">
        <v>1</v>
      </c>
      <c r="N133" s="225" t="s">
        <v>41</v>
      </c>
      <c r="O133" s="91"/>
      <c r="P133" s="226">
        <f>O133*H133</f>
        <v>0</v>
      </c>
      <c r="Q133" s="226">
        <v>0.00084000000000000003</v>
      </c>
      <c r="R133" s="226">
        <f>Q133*H133</f>
        <v>0.088536000000000004</v>
      </c>
      <c r="S133" s="226">
        <v>0</v>
      </c>
      <c r="T133" s="22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8" t="s">
        <v>150</v>
      </c>
      <c r="AT133" s="228" t="s">
        <v>145</v>
      </c>
      <c r="AU133" s="228" t="s">
        <v>151</v>
      </c>
      <c r="AY133" s="17" t="s">
        <v>142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7" t="s">
        <v>151</v>
      </c>
      <c r="BK133" s="229">
        <f>ROUND(I133*H133,2)</f>
        <v>0</v>
      </c>
      <c r="BL133" s="17" t="s">
        <v>150</v>
      </c>
      <c r="BM133" s="228" t="s">
        <v>2223</v>
      </c>
    </row>
    <row r="134" s="14" customFormat="1">
      <c r="A134" s="14"/>
      <c r="B134" s="241"/>
      <c r="C134" s="242"/>
      <c r="D134" s="232" t="s">
        <v>153</v>
      </c>
      <c r="E134" s="243" t="s">
        <v>1</v>
      </c>
      <c r="F134" s="244" t="s">
        <v>2224</v>
      </c>
      <c r="G134" s="242"/>
      <c r="H134" s="245">
        <v>105.40000000000001</v>
      </c>
      <c r="I134" s="246"/>
      <c r="J134" s="242"/>
      <c r="K134" s="242"/>
      <c r="L134" s="247"/>
      <c r="M134" s="248"/>
      <c r="N134" s="249"/>
      <c r="O134" s="249"/>
      <c r="P134" s="249"/>
      <c r="Q134" s="249"/>
      <c r="R134" s="249"/>
      <c r="S134" s="249"/>
      <c r="T134" s="25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1" t="s">
        <v>153</v>
      </c>
      <c r="AU134" s="251" t="s">
        <v>151</v>
      </c>
      <c r="AV134" s="14" t="s">
        <v>151</v>
      </c>
      <c r="AW134" s="14" t="s">
        <v>31</v>
      </c>
      <c r="AX134" s="14" t="s">
        <v>83</v>
      </c>
      <c r="AY134" s="251" t="s">
        <v>142</v>
      </c>
    </row>
    <row r="135" s="2" customFormat="1" ht="24.15" customHeight="1">
      <c r="A135" s="38"/>
      <c r="B135" s="39"/>
      <c r="C135" s="218" t="s">
        <v>184</v>
      </c>
      <c r="D135" s="218" t="s">
        <v>145</v>
      </c>
      <c r="E135" s="219" t="s">
        <v>2225</v>
      </c>
      <c r="F135" s="220" t="s">
        <v>2226</v>
      </c>
      <c r="G135" s="221" t="s">
        <v>148</v>
      </c>
      <c r="H135" s="222">
        <v>105.40000000000001</v>
      </c>
      <c r="I135" s="223"/>
      <c r="J135" s="222">
        <f>ROUND(I135*H135,2)</f>
        <v>0</v>
      </c>
      <c r="K135" s="220" t="s">
        <v>149</v>
      </c>
      <c r="L135" s="44"/>
      <c r="M135" s="224" t="s">
        <v>1</v>
      </c>
      <c r="N135" s="225" t="s">
        <v>41</v>
      </c>
      <c r="O135" s="91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8" t="s">
        <v>150</v>
      </c>
      <c r="AT135" s="228" t="s">
        <v>145</v>
      </c>
      <c r="AU135" s="228" t="s">
        <v>151</v>
      </c>
      <c r="AY135" s="17" t="s">
        <v>142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7" t="s">
        <v>151</v>
      </c>
      <c r="BK135" s="229">
        <f>ROUND(I135*H135,2)</f>
        <v>0</v>
      </c>
      <c r="BL135" s="17" t="s">
        <v>150</v>
      </c>
      <c r="BM135" s="228" t="s">
        <v>2227</v>
      </c>
    </row>
    <row r="136" s="2" customFormat="1" ht="24.15" customHeight="1">
      <c r="A136" s="38"/>
      <c r="B136" s="39"/>
      <c r="C136" s="218" t="s">
        <v>203</v>
      </c>
      <c r="D136" s="218" t="s">
        <v>145</v>
      </c>
      <c r="E136" s="219" t="s">
        <v>2228</v>
      </c>
      <c r="F136" s="220" t="s">
        <v>2229</v>
      </c>
      <c r="G136" s="221" t="s">
        <v>169</v>
      </c>
      <c r="H136" s="222">
        <v>15.5</v>
      </c>
      <c r="I136" s="223"/>
      <c r="J136" s="222">
        <f>ROUND(I136*H136,2)</f>
        <v>0</v>
      </c>
      <c r="K136" s="220" t="s">
        <v>149</v>
      </c>
      <c r="L136" s="44"/>
      <c r="M136" s="224" t="s">
        <v>1</v>
      </c>
      <c r="N136" s="225" t="s">
        <v>41</v>
      </c>
      <c r="O136" s="91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8" t="s">
        <v>150</v>
      </c>
      <c r="AT136" s="228" t="s">
        <v>145</v>
      </c>
      <c r="AU136" s="228" t="s">
        <v>151</v>
      </c>
      <c r="AY136" s="17" t="s">
        <v>142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7" t="s">
        <v>151</v>
      </c>
      <c r="BK136" s="229">
        <f>ROUND(I136*H136,2)</f>
        <v>0</v>
      </c>
      <c r="BL136" s="17" t="s">
        <v>150</v>
      </c>
      <c r="BM136" s="228" t="s">
        <v>2230</v>
      </c>
    </row>
    <row r="137" s="13" customFormat="1">
      <c r="A137" s="13"/>
      <c r="B137" s="230"/>
      <c r="C137" s="231"/>
      <c r="D137" s="232" t="s">
        <v>153</v>
      </c>
      <c r="E137" s="233" t="s">
        <v>1</v>
      </c>
      <c r="F137" s="234" t="s">
        <v>2231</v>
      </c>
      <c r="G137" s="231"/>
      <c r="H137" s="233" t="s">
        <v>1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0" t="s">
        <v>153</v>
      </c>
      <c r="AU137" s="240" t="s">
        <v>151</v>
      </c>
      <c r="AV137" s="13" t="s">
        <v>83</v>
      </c>
      <c r="AW137" s="13" t="s">
        <v>31</v>
      </c>
      <c r="AX137" s="13" t="s">
        <v>75</v>
      </c>
      <c r="AY137" s="240" t="s">
        <v>142</v>
      </c>
    </row>
    <row r="138" s="14" customFormat="1">
      <c r="A138" s="14"/>
      <c r="B138" s="241"/>
      <c r="C138" s="242"/>
      <c r="D138" s="232" t="s">
        <v>153</v>
      </c>
      <c r="E138" s="243" t="s">
        <v>1</v>
      </c>
      <c r="F138" s="244" t="s">
        <v>2232</v>
      </c>
      <c r="G138" s="242"/>
      <c r="H138" s="245">
        <v>15.5</v>
      </c>
      <c r="I138" s="246"/>
      <c r="J138" s="242"/>
      <c r="K138" s="242"/>
      <c r="L138" s="247"/>
      <c r="M138" s="248"/>
      <c r="N138" s="249"/>
      <c r="O138" s="249"/>
      <c r="P138" s="249"/>
      <c r="Q138" s="249"/>
      <c r="R138" s="249"/>
      <c r="S138" s="249"/>
      <c r="T138" s="25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1" t="s">
        <v>153</v>
      </c>
      <c r="AU138" s="251" t="s">
        <v>151</v>
      </c>
      <c r="AV138" s="14" t="s">
        <v>151</v>
      </c>
      <c r="AW138" s="14" t="s">
        <v>31</v>
      </c>
      <c r="AX138" s="14" t="s">
        <v>83</v>
      </c>
      <c r="AY138" s="251" t="s">
        <v>142</v>
      </c>
    </row>
    <row r="139" s="2" customFormat="1" ht="16.5" customHeight="1">
      <c r="A139" s="38"/>
      <c r="B139" s="39"/>
      <c r="C139" s="267" t="s">
        <v>218</v>
      </c>
      <c r="D139" s="267" t="s">
        <v>225</v>
      </c>
      <c r="E139" s="268" t="s">
        <v>2233</v>
      </c>
      <c r="F139" s="269" t="s">
        <v>2234</v>
      </c>
      <c r="G139" s="270" t="s">
        <v>281</v>
      </c>
      <c r="H139" s="271">
        <v>31</v>
      </c>
      <c r="I139" s="272"/>
      <c r="J139" s="271">
        <f>ROUND(I139*H139,2)</f>
        <v>0</v>
      </c>
      <c r="K139" s="269" t="s">
        <v>149</v>
      </c>
      <c r="L139" s="273"/>
      <c r="M139" s="274" t="s">
        <v>1</v>
      </c>
      <c r="N139" s="275" t="s">
        <v>41</v>
      </c>
      <c r="O139" s="91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8" t="s">
        <v>218</v>
      </c>
      <c r="AT139" s="228" t="s">
        <v>225</v>
      </c>
      <c r="AU139" s="228" t="s">
        <v>151</v>
      </c>
      <c r="AY139" s="17" t="s">
        <v>142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7" t="s">
        <v>151</v>
      </c>
      <c r="BK139" s="229">
        <f>ROUND(I139*H139,2)</f>
        <v>0</v>
      </c>
      <c r="BL139" s="17" t="s">
        <v>150</v>
      </c>
      <c r="BM139" s="228" t="s">
        <v>2235</v>
      </c>
    </row>
    <row r="140" s="14" customFormat="1">
      <c r="A140" s="14"/>
      <c r="B140" s="241"/>
      <c r="C140" s="242"/>
      <c r="D140" s="232" t="s">
        <v>153</v>
      </c>
      <c r="E140" s="243" t="s">
        <v>1</v>
      </c>
      <c r="F140" s="244" t="s">
        <v>2236</v>
      </c>
      <c r="G140" s="242"/>
      <c r="H140" s="245">
        <v>31</v>
      </c>
      <c r="I140" s="246"/>
      <c r="J140" s="242"/>
      <c r="K140" s="242"/>
      <c r="L140" s="247"/>
      <c r="M140" s="248"/>
      <c r="N140" s="249"/>
      <c r="O140" s="249"/>
      <c r="P140" s="249"/>
      <c r="Q140" s="249"/>
      <c r="R140" s="249"/>
      <c r="S140" s="249"/>
      <c r="T140" s="25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1" t="s">
        <v>153</v>
      </c>
      <c r="AU140" s="251" t="s">
        <v>151</v>
      </c>
      <c r="AV140" s="14" t="s">
        <v>151</v>
      </c>
      <c r="AW140" s="14" t="s">
        <v>31</v>
      </c>
      <c r="AX140" s="14" t="s">
        <v>83</v>
      </c>
      <c r="AY140" s="251" t="s">
        <v>142</v>
      </c>
    </row>
    <row r="141" s="2" customFormat="1" ht="24.15" customHeight="1">
      <c r="A141" s="38"/>
      <c r="B141" s="39"/>
      <c r="C141" s="218" t="s">
        <v>224</v>
      </c>
      <c r="D141" s="218" t="s">
        <v>145</v>
      </c>
      <c r="E141" s="219" t="s">
        <v>1281</v>
      </c>
      <c r="F141" s="220" t="s">
        <v>1282</v>
      </c>
      <c r="G141" s="221" t="s">
        <v>169</v>
      </c>
      <c r="H141" s="222">
        <v>52.700000000000003</v>
      </c>
      <c r="I141" s="223"/>
      <c r="J141" s="222">
        <f>ROUND(I141*H141,2)</f>
        <v>0</v>
      </c>
      <c r="K141" s="220" t="s">
        <v>149</v>
      </c>
      <c r="L141" s="44"/>
      <c r="M141" s="224" t="s">
        <v>1</v>
      </c>
      <c r="N141" s="225" t="s">
        <v>41</v>
      </c>
      <c r="O141" s="91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8" t="s">
        <v>150</v>
      </c>
      <c r="AT141" s="228" t="s">
        <v>145</v>
      </c>
      <c r="AU141" s="228" t="s">
        <v>151</v>
      </c>
      <c r="AY141" s="17" t="s">
        <v>142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7" t="s">
        <v>151</v>
      </c>
      <c r="BK141" s="229">
        <f>ROUND(I141*H141,2)</f>
        <v>0</v>
      </c>
      <c r="BL141" s="17" t="s">
        <v>150</v>
      </c>
      <c r="BM141" s="228" t="s">
        <v>2237</v>
      </c>
    </row>
    <row r="142" s="13" customFormat="1">
      <c r="A142" s="13"/>
      <c r="B142" s="230"/>
      <c r="C142" s="231"/>
      <c r="D142" s="232" t="s">
        <v>153</v>
      </c>
      <c r="E142" s="233" t="s">
        <v>1</v>
      </c>
      <c r="F142" s="234" t="s">
        <v>2238</v>
      </c>
      <c r="G142" s="231"/>
      <c r="H142" s="233" t="s">
        <v>1</v>
      </c>
      <c r="I142" s="235"/>
      <c r="J142" s="231"/>
      <c r="K142" s="231"/>
      <c r="L142" s="236"/>
      <c r="M142" s="237"/>
      <c r="N142" s="238"/>
      <c r="O142" s="238"/>
      <c r="P142" s="238"/>
      <c r="Q142" s="238"/>
      <c r="R142" s="238"/>
      <c r="S142" s="238"/>
      <c r="T142" s="23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0" t="s">
        <v>153</v>
      </c>
      <c r="AU142" s="240" t="s">
        <v>151</v>
      </c>
      <c r="AV142" s="13" t="s">
        <v>83</v>
      </c>
      <c r="AW142" s="13" t="s">
        <v>31</v>
      </c>
      <c r="AX142" s="13" t="s">
        <v>75</v>
      </c>
      <c r="AY142" s="240" t="s">
        <v>142</v>
      </c>
    </row>
    <row r="143" s="14" customFormat="1">
      <c r="A143" s="14"/>
      <c r="B143" s="241"/>
      <c r="C143" s="242"/>
      <c r="D143" s="232" t="s">
        <v>153</v>
      </c>
      <c r="E143" s="243" t="s">
        <v>1</v>
      </c>
      <c r="F143" s="244" t="s">
        <v>2239</v>
      </c>
      <c r="G143" s="242"/>
      <c r="H143" s="245">
        <v>52.700000000000003</v>
      </c>
      <c r="I143" s="246"/>
      <c r="J143" s="242"/>
      <c r="K143" s="242"/>
      <c r="L143" s="247"/>
      <c r="M143" s="248"/>
      <c r="N143" s="249"/>
      <c r="O143" s="249"/>
      <c r="P143" s="249"/>
      <c r="Q143" s="249"/>
      <c r="R143" s="249"/>
      <c r="S143" s="249"/>
      <c r="T143" s="25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1" t="s">
        <v>153</v>
      </c>
      <c r="AU143" s="251" t="s">
        <v>151</v>
      </c>
      <c r="AV143" s="14" t="s">
        <v>151</v>
      </c>
      <c r="AW143" s="14" t="s">
        <v>31</v>
      </c>
      <c r="AX143" s="14" t="s">
        <v>83</v>
      </c>
      <c r="AY143" s="251" t="s">
        <v>142</v>
      </c>
    </row>
    <row r="144" s="2" customFormat="1" ht="24.15" customHeight="1">
      <c r="A144" s="38"/>
      <c r="B144" s="39"/>
      <c r="C144" s="218" t="s">
        <v>230</v>
      </c>
      <c r="D144" s="218" t="s">
        <v>145</v>
      </c>
      <c r="E144" s="219" t="s">
        <v>1263</v>
      </c>
      <c r="F144" s="220" t="s">
        <v>1264</v>
      </c>
      <c r="G144" s="221" t="s">
        <v>169</v>
      </c>
      <c r="H144" s="222">
        <v>34.100000000000001</v>
      </c>
      <c r="I144" s="223"/>
      <c r="J144" s="222">
        <f>ROUND(I144*H144,2)</f>
        <v>0</v>
      </c>
      <c r="K144" s="220" t="s">
        <v>149</v>
      </c>
      <c r="L144" s="44"/>
      <c r="M144" s="224" t="s">
        <v>1</v>
      </c>
      <c r="N144" s="225" t="s">
        <v>41</v>
      </c>
      <c r="O144" s="91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8" t="s">
        <v>150</v>
      </c>
      <c r="AT144" s="228" t="s">
        <v>145</v>
      </c>
      <c r="AU144" s="228" t="s">
        <v>151</v>
      </c>
      <c r="AY144" s="17" t="s">
        <v>142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7" t="s">
        <v>151</v>
      </c>
      <c r="BK144" s="229">
        <f>ROUND(I144*H144,2)</f>
        <v>0</v>
      </c>
      <c r="BL144" s="17" t="s">
        <v>150</v>
      </c>
      <c r="BM144" s="228" t="s">
        <v>2240</v>
      </c>
    </row>
    <row r="145" s="13" customFormat="1">
      <c r="A145" s="13"/>
      <c r="B145" s="230"/>
      <c r="C145" s="231"/>
      <c r="D145" s="232" t="s">
        <v>153</v>
      </c>
      <c r="E145" s="233" t="s">
        <v>1</v>
      </c>
      <c r="F145" s="234" t="s">
        <v>2241</v>
      </c>
      <c r="G145" s="231"/>
      <c r="H145" s="233" t="s">
        <v>1</v>
      </c>
      <c r="I145" s="235"/>
      <c r="J145" s="231"/>
      <c r="K145" s="231"/>
      <c r="L145" s="236"/>
      <c r="M145" s="237"/>
      <c r="N145" s="238"/>
      <c r="O145" s="238"/>
      <c r="P145" s="238"/>
      <c r="Q145" s="238"/>
      <c r="R145" s="238"/>
      <c r="S145" s="238"/>
      <c r="T145" s="23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0" t="s">
        <v>153</v>
      </c>
      <c r="AU145" s="240" t="s">
        <v>151</v>
      </c>
      <c r="AV145" s="13" t="s">
        <v>83</v>
      </c>
      <c r="AW145" s="13" t="s">
        <v>31</v>
      </c>
      <c r="AX145" s="13" t="s">
        <v>75</v>
      </c>
      <c r="AY145" s="240" t="s">
        <v>142</v>
      </c>
    </row>
    <row r="146" s="14" customFormat="1">
      <c r="A146" s="14"/>
      <c r="B146" s="241"/>
      <c r="C146" s="242"/>
      <c r="D146" s="232" t="s">
        <v>153</v>
      </c>
      <c r="E146" s="243" t="s">
        <v>1</v>
      </c>
      <c r="F146" s="244" t="s">
        <v>2242</v>
      </c>
      <c r="G146" s="242"/>
      <c r="H146" s="245">
        <v>34.100000000000001</v>
      </c>
      <c r="I146" s="246"/>
      <c r="J146" s="242"/>
      <c r="K146" s="242"/>
      <c r="L146" s="247"/>
      <c r="M146" s="248"/>
      <c r="N146" s="249"/>
      <c r="O146" s="249"/>
      <c r="P146" s="249"/>
      <c r="Q146" s="249"/>
      <c r="R146" s="249"/>
      <c r="S146" s="249"/>
      <c r="T146" s="25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1" t="s">
        <v>153</v>
      </c>
      <c r="AU146" s="251" t="s">
        <v>151</v>
      </c>
      <c r="AV146" s="14" t="s">
        <v>151</v>
      </c>
      <c r="AW146" s="14" t="s">
        <v>31</v>
      </c>
      <c r="AX146" s="14" t="s">
        <v>83</v>
      </c>
      <c r="AY146" s="251" t="s">
        <v>142</v>
      </c>
    </row>
    <row r="147" s="2" customFormat="1" ht="37.8" customHeight="1">
      <c r="A147" s="38"/>
      <c r="B147" s="39"/>
      <c r="C147" s="218" t="s">
        <v>237</v>
      </c>
      <c r="D147" s="218" t="s">
        <v>145</v>
      </c>
      <c r="E147" s="219" t="s">
        <v>1292</v>
      </c>
      <c r="F147" s="220" t="s">
        <v>1293</v>
      </c>
      <c r="G147" s="221" t="s">
        <v>169</v>
      </c>
      <c r="H147" s="222">
        <v>18.600000000000001</v>
      </c>
      <c r="I147" s="223"/>
      <c r="J147" s="222">
        <f>ROUND(I147*H147,2)</f>
        <v>0</v>
      </c>
      <c r="K147" s="220" t="s">
        <v>149</v>
      </c>
      <c r="L147" s="44"/>
      <c r="M147" s="224" t="s">
        <v>1</v>
      </c>
      <c r="N147" s="225" t="s">
        <v>41</v>
      </c>
      <c r="O147" s="91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8" t="s">
        <v>150</v>
      </c>
      <c r="AT147" s="228" t="s">
        <v>145</v>
      </c>
      <c r="AU147" s="228" t="s">
        <v>151</v>
      </c>
      <c r="AY147" s="17" t="s">
        <v>142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7" t="s">
        <v>151</v>
      </c>
      <c r="BK147" s="229">
        <f>ROUND(I147*H147,2)</f>
        <v>0</v>
      </c>
      <c r="BL147" s="17" t="s">
        <v>150</v>
      </c>
      <c r="BM147" s="228" t="s">
        <v>2243</v>
      </c>
    </row>
    <row r="148" s="13" customFormat="1">
      <c r="A148" s="13"/>
      <c r="B148" s="230"/>
      <c r="C148" s="231"/>
      <c r="D148" s="232" t="s">
        <v>153</v>
      </c>
      <c r="E148" s="233" t="s">
        <v>1</v>
      </c>
      <c r="F148" s="234" t="s">
        <v>2244</v>
      </c>
      <c r="G148" s="231"/>
      <c r="H148" s="233" t="s">
        <v>1</v>
      </c>
      <c r="I148" s="235"/>
      <c r="J148" s="231"/>
      <c r="K148" s="231"/>
      <c r="L148" s="236"/>
      <c r="M148" s="237"/>
      <c r="N148" s="238"/>
      <c r="O148" s="238"/>
      <c r="P148" s="238"/>
      <c r="Q148" s="238"/>
      <c r="R148" s="238"/>
      <c r="S148" s="238"/>
      <c r="T148" s="23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0" t="s">
        <v>153</v>
      </c>
      <c r="AU148" s="240" t="s">
        <v>151</v>
      </c>
      <c r="AV148" s="13" t="s">
        <v>83</v>
      </c>
      <c r="AW148" s="13" t="s">
        <v>31</v>
      </c>
      <c r="AX148" s="13" t="s">
        <v>75</v>
      </c>
      <c r="AY148" s="240" t="s">
        <v>142</v>
      </c>
    </row>
    <row r="149" s="14" customFormat="1">
      <c r="A149" s="14"/>
      <c r="B149" s="241"/>
      <c r="C149" s="242"/>
      <c r="D149" s="232" t="s">
        <v>153</v>
      </c>
      <c r="E149" s="243" t="s">
        <v>1</v>
      </c>
      <c r="F149" s="244" t="s">
        <v>2245</v>
      </c>
      <c r="G149" s="242"/>
      <c r="H149" s="245">
        <v>18.600000000000001</v>
      </c>
      <c r="I149" s="246"/>
      <c r="J149" s="242"/>
      <c r="K149" s="242"/>
      <c r="L149" s="247"/>
      <c r="M149" s="248"/>
      <c r="N149" s="249"/>
      <c r="O149" s="249"/>
      <c r="P149" s="249"/>
      <c r="Q149" s="249"/>
      <c r="R149" s="249"/>
      <c r="S149" s="249"/>
      <c r="T149" s="25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1" t="s">
        <v>153</v>
      </c>
      <c r="AU149" s="251" t="s">
        <v>151</v>
      </c>
      <c r="AV149" s="14" t="s">
        <v>151</v>
      </c>
      <c r="AW149" s="14" t="s">
        <v>31</v>
      </c>
      <c r="AX149" s="14" t="s">
        <v>83</v>
      </c>
      <c r="AY149" s="251" t="s">
        <v>142</v>
      </c>
    </row>
    <row r="150" s="2" customFormat="1" ht="37.8" customHeight="1">
      <c r="A150" s="38"/>
      <c r="B150" s="39"/>
      <c r="C150" s="218" t="s">
        <v>8</v>
      </c>
      <c r="D150" s="218" t="s">
        <v>145</v>
      </c>
      <c r="E150" s="219" t="s">
        <v>1300</v>
      </c>
      <c r="F150" s="220" t="s">
        <v>1301</v>
      </c>
      <c r="G150" s="221" t="s">
        <v>169</v>
      </c>
      <c r="H150" s="222">
        <v>186</v>
      </c>
      <c r="I150" s="223"/>
      <c r="J150" s="222">
        <f>ROUND(I150*H150,2)</f>
        <v>0</v>
      </c>
      <c r="K150" s="220" t="s">
        <v>149</v>
      </c>
      <c r="L150" s="44"/>
      <c r="M150" s="224" t="s">
        <v>1</v>
      </c>
      <c r="N150" s="225" t="s">
        <v>41</v>
      </c>
      <c r="O150" s="91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8" t="s">
        <v>150</v>
      </c>
      <c r="AT150" s="228" t="s">
        <v>145</v>
      </c>
      <c r="AU150" s="228" t="s">
        <v>151</v>
      </c>
      <c r="AY150" s="17" t="s">
        <v>142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7" t="s">
        <v>151</v>
      </c>
      <c r="BK150" s="229">
        <f>ROUND(I150*H150,2)</f>
        <v>0</v>
      </c>
      <c r="BL150" s="17" t="s">
        <v>150</v>
      </c>
      <c r="BM150" s="228" t="s">
        <v>2246</v>
      </c>
    </row>
    <row r="151" s="13" customFormat="1">
      <c r="A151" s="13"/>
      <c r="B151" s="230"/>
      <c r="C151" s="231"/>
      <c r="D151" s="232" t="s">
        <v>153</v>
      </c>
      <c r="E151" s="233" t="s">
        <v>1</v>
      </c>
      <c r="F151" s="234" t="s">
        <v>1303</v>
      </c>
      <c r="G151" s="231"/>
      <c r="H151" s="233" t="s">
        <v>1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0" t="s">
        <v>153</v>
      </c>
      <c r="AU151" s="240" t="s">
        <v>151</v>
      </c>
      <c r="AV151" s="13" t="s">
        <v>83</v>
      </c>
      <c r="AW151" s="13" t="s">
        <v>31</v>
      </c>
      <c r="AX151" s="13" t="s">
        <v>75</v>
      </c>
      <c r="AY151" s="240" t="s">
        <v>142</v>
      </c>
    </row>
    <row r="152" s="14" customFormat="1">
      <c r="A152" s="14"/>
      <c r="B152" s="241"/>
      <c r="C152" s="242"/>
      <c r="D152" s="232" t="s">
        <v>153</v>
      </c>
      <c r="E152" s="243" t="s">
        <v>1</v>
      </c>
      <c r="F152" s="244" t="s">
        <v>2247</v>
      </c>
      <c r="G152" s="242"/>
      <c r="H152" s="245">
        <v>186</v>
      </c>
      <c r="I152" s="246"/>
      <c r="J152" s="242"/>
      <c r="K152" s="242"/>
      <c r="L152" s="247"/>
      <c r="M152" s="248"/>
      <c r="N152" s="249"/>
      <c r="O152" s="249"/>
      <c r="P152" s="249"/>
      <c r="Q152" s="249"/>
      <c r="R152" s="249"/>
      <c r="S152" s="249"/>
      <c r="T152" s="25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1" t="s">
        <v>153</v>
      </c>
      <c r="AU152" s="251" t="s">
        <v>151</v>
      </c>
      <c r="AV152" s="14" t="s">
        <v>151</v>
      </c>
      <c r="AW152" s="14" t="s">
        <v>31</v>
      </c>
      <c r="AX152" s="14" t="s">
        <v>83</v>
      </c>
      <c r="AY152" s="251" t="s">
        <v>142</v>
      </c>
    </row>
    <row r="153" s="2" customFormat="1" ht="16.5" customHeight="1">
      <c r="A153" s="38"/>
      <c r="B153" s="39"/>
      <c r="C153" s="218" t="s">
        <v>245</v>
      </c>
      <c r="D153" s="218" t="s">
        <v>145</v>
      </c>
      <c r="E153" s="219" t="s">
        <v>1305</v>
      </c>
      <c r="F153" s="220" t="s">
        <v>1306</v>
      </c>
      <c r="G153" s="221" t="s">
        <v>169</v>
      </c>
      <c r="H153" s="222">
        <v>18.600000000000001</v>
      </c>
      <c r="I153" s="223"/>
      <c r="J153" s="222">
        <f>ROUND(I153*H153,2)</f>
        <v>0</v>
      </c>
      <c r="K153" s="220" t="s">
        <v>149</v>
      </c>
      <c r="L153" s="44"/>
      <c r="M153" s="224" t="s">
        <v>1</v>
      </c>
      <c r="N153" s="225" t="s">
        <v>41</v>
      </c>
      <c r="O153" s="91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8" t="s">
        <v>150</v>
      </c>
      <c r="AT153" s="228" t="s">
        <v>145</v>
      </c>
      <c r="AU153" s="228" t="s">
        <v>151</v>
      </c>
      <c r="AY153" s="17" t="s">
        <v>142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7" t="s">
        <v>151</v>
      </c>
      <c r="BK153" s="229">
        <f>ROUND(I153*H153,2)</f>
        <v>0</v>
      </c>
      <c r="BL153" s="17" t="s">
        <v>150</v>
      </c>
      <c r="BM153" s="228" t="s">
        <v>2248</v>
      </c>
    </row>
    <row r="154" s="2" customFormat="1" ht="33" customHeight="1">
      <c r="A154" s="38"/>
      <c r="B154" s="39"/>
      <c r="C154" s="218" t="s">
        <v>214</v>
      </c>
      <c r="D154" s="218" t="s">
        <v>145</v>
      </c>
      <c r="E154" s="219" t="s">
        <v>1308</v>
      </c>
      <c r="F154" s="220" t="s">
        <v>1309</v>
      </c>
      <c r="G154" s="221" t="s">
        <v>281</v>
      </c>
      <c r="H154" s="222">
        <v>37.200000000000003</v>
      </c>
      <c r="I154" s="223"/>
      <c r="J154" s="222">
        <f>ROUND(I154*H154,2)</f>
        <v>0</v>
      </c>
      <c r="K154" s="220" t="s">
        <v>149</v>
      </c>
      <c r="L154" s="44"/>
      <c r="M154" s="224" t="s">
        <v>1</v>
      </c>
      <c r="N154" s="225" t="s">
        <v>41</v>
      </c>
      <c r="O154" s="91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8" t="s">
        <v>150</v>
      </c>
      <c r="AT154" s="228" t="s">
        <v>145</v>
      </c>
      <c r="AU154" s="228" t="s">
        <v>151</v>
      </c>
      <c r="AY154" s="17" t="s">
        <v>142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7" t="s">
        <v>151</v>
      </c>
      <c r="BK154" s="229">
        <f>ROUND(I154*H154,2)</f>
        <v>0</v>
      </c>
      <c r="BL154" s="17" t="s">
        <v>150</v>
      </c>
      <c r="BM154" s="228" t="s">
        <v>2249</v>
      </c>
    </row>
    <row r="155" s="14" customFormat="1">
      <c r="A155" s="14"/>
      <c r="B155" s="241"/>
      <c r="C155" s="242"/>
      <c r="D155" s="232" t="s">
        <v>153</v>
      </c>
      <c r="E155" s="243" t="s">
        <v>1</v>
      </c>
      <c r="F155" s="244" t="s">
        <v>2250</v>
      </c>
      <c r="G155" s="242"/>
      <c r="H155" s="245">
        <v>37.200000000000003</v>
      </c>
      <c r="I155" s="246"/>
      <c r="J155" s="242"/>
      <c r="K155" s="242"/>
      <c r="L155" s="247"/>
      <c r="M155" s="248"/>
      <c r="N155" s="249"/>
      <c r="O155" s="249"/>
      <c r="P155" s="249"/>
      <c r="Q155" s="249"/>
      <c r="R155" s="249"/>
      <c r="S155" s="249"/>
      <c r="T155" s="25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1" t="s">
        <v>153</v>
      </c>
      <c r="AU155" s="251" t="s">
        <v>151</v>
      </c>
      <c r="AV155" s="14" t="s">
        <v>151</v>
      </c>
      <c r="AW155" s="14" t="s">
        <v>31</v>
      </c>
      <c r="AX155" s="14" t="s">
        <v>83</v>
      </c>
      <c r="AY155" s="251" t="s">
        <v>142</v>
      </c>
    </row>
    <row r="156" s="2" customFormat="1" ht="37.8" customHeight="1">
      <c r="A156" s="38"/>
      <c r="B156" s="39"/>
      <c r="C156" s="218" t="s">
        <v>254</v>
      </c>
      <c r="D156" s="218" t="s">
        <v>145</v>
      </c>
      <c r="E156" s="219" t="s">
        <v>1287</v>
      </c>
      <c r="F156" s="220" t="s">
        <v>1288</v>
      </c>
      <c r="G156" s="221" t="s">
        <v>169</v>
      </c>
      <c r="H156" s="222">
        <v>18.600000000000001</v>
      </c>
      <c r="I156" s="223"/>
      <c r="J156" s="222">
        <f>ROUND(I156*H156,2)</f>
        <v>0</v>
      </c>
      <c r="K156" s="220" t="s">
        <v>149</v>
      </c>
      <c r="L156" s="44"/>
      <c r="M156" s="224" t="s">
        <v>1</v>
      </c>
      <c r="N156" s="225" t="s">
        <v>41</v>
      </c>
      <c r="O156" s="91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8" t="s">
        <v>150</v>
      </c>
      <c r="AT156" s="228" t="s">
        <v>145</v>
      </c>
      <c r="AU156" s="228" t="s">
        <v>151</v>
      </c>
      <c r="AY156" s="17" t="s">
        <v>142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7" t="s">
        <v>151</v>
      </c>
      <c r="BK156" s="229">
        <f>ROUND(I156*H156,2)</f>
        <v>0</v>
      </c>
      <c r="BL156" s="17" t="s">
        <v>150</v>
      </c>
      <c r="BM156" s="228" t="s">
        <v>2251</v>
      </c>
    </row>
    <row r="157" s="13" customFormat="1">
      <c r="A157" s="13"/>
      <c r="B157" s="230"/>
      <c r="C157" s="231"/>
      <c r="D157" s="232" t="s">
        <v>153</v>
      </c>
      <c r="E157" s="233" t="s">
        <v>1</v>
      </c>
      <c r="F157" s="234" t="s">
        <v>2252</v>
      </c>
      <c r="G157" s="231"/>
      <c r="H157" s="233" t="s">
        <v>1</v>
      </c>
      <c r="I157" s="235"/>
      <c r="J157" s="231"/>
      <c r="K157" s="231"/>
      <c r="L157" s="236"/>
      <c r="M157" s="237"/>
      <c r="N157" s="238"/>
      <c r="O157" s="238"/>
      <c r="P157" s="238"/>
      <c r="Q157" s="238"/>
      <c r="R157" s="238"/>
      <c r="S157" s="238"/>
      <c r="T157" s="23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0" t="s">
        <v>153</v>
      </c>
      <c r="AU157" s="240" t="s">
        <v>151</v>
      </c>
      <c r="AV157" s="13" t="s">
        <v>83</v>
      </c>
      <c r="AW157" s="13" t="s">
        <v>31</v>
      </c>
      <c r="AX157" s="13" t="s">
        <v>75</v>
      </c>
      <c r="AY157" s="240" t="s">
        <v>142</v>
      </c>
    </row>
    <row r="158" s="13" customFormat="1">
      <c r="A158" s="13"/>
      <c r="B158" s="230"/>
      <c r="C158" s="231"/>
      <c r="D158" s="232" t="s">
        <v>153</v>
      </c>
      <c r="E158" s="233" t="s">
        <v>1</v>
      </c>
      <c r="F158" s="234" t="s">
        <v>2253</v>
      </c>
      <c r="G158" s="231"/>
      <c r="H158" s="233" t="s">
        <v>1</v>
      </c>
      <c r="I158" s="235"/>
      <c r="J158" s="231"/>
      <c r="K158" s="231"/>
      <c r="L158" s="236"/>
      <c r="M158" s="237"/>
      <c r="N158" s="238"/>
      <c r="O158" s="238"/>
      <c r="P158" s="238"/>
      <c r="Q158" s="238"/>
      <c r="R158" s="238"/>
      <c r="S158" s="238"/>
      <c r="T158" s="23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0" t="s">
        <v>153</v>
      </c>
      <c r="AU158" s="240" t="s">
        <v>151</v>
      </c>
      <c r="AV158" s="13" t="s">
        <v>83</v>
      </c>
      <c r="AW158" s="13" t="s">
        <v>31</v>
      </c>
      <c r="AX158" s="13" t="s">
        <v>75</v>
      </c>
      <c r="AY158" s="240" t="s">
        <v>142</v>
      </c>
    </row>
    <row r="159" s="13" customFormat="1">
      <c r="A159" s="13"/>
      <c r="B159" s="230"/>
      <c r="C159" s="231"/>
      <c r="D159" s="232" t="s">
        <v>153</v>
      </c>
      <c r="E159" s="233" t="s">
        <v>1</v>
      </c>
      <c r="F159" s="234" t="s">
        <v>2254</v>
      </c>
      <c r="G159" s="231"/>
      <c r="H159" s="233" t="s">
        <v>1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0" t="s">
        <v>153</v>
      </c>
      <c r="AU159" s="240" t="s">
        <v>151</v>
      </c>
      <c r="AV159" s="13" t="s">
        <v>83</v>
      </c>
      <c r="AW159" s="13" t="s">
        <v>31</v>
      </c>
      <c r="AX159" s="13" t="s">
        <v>75</v>
      </c>
      <c r="AY159" s="240" t="s">
        <v>142</v>
      </c>
    </row>
    <row r="160" s="13" customFormat="1">
      <c r="A160" s="13"/>
      <c r="B160" s="230"/>
      <c r="C160" s="231"/>
      <c r="D160" s="232" t="s">
        <v>153</v>
      </c>
      <c r="E160" s="233" t="s">
        <v>1</v>
      </c>
      <c r="F160" s="234" t="s">
        <v>2255</v>
      </c>
      <c r="G160" s="231"/>
      <c r="H160" s="233" t="s">
        <v>1</v>
      </c>
      <c r="I160" s="235"/>
      <c r="J160" s="231"/>
      <c r="K160" s="231"/>
      <c r="L160" s="236"/>
      <c r="M160" s="237"/>
      <c r="N160" s="238"/>
      <c r="O160" s="238"/>
      <c r="P160" s="238"/>
      <c r="Q160" s="238"/>
      <c r="R160" s="238"/>
      <c r="S160" s="238"/>
      <c r="T160" s="23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0" t="s">
        <v>153</v>
      </c>
      <c r="AU160" s="240" t="s">
        <v>151</v>
      </c>
      <c r="AV160" s="13" t="s">
        <v>83</v>
      </c>
      <c r="AW160" s="13" t="s">
        <v>31</v>
      </c>
      <c r="AX160" s="13" t="s">
        <v>75</v>
      </c>
      <c r="AY160" s="240" t="s">
        <v>142</v>
      </c>
    </row>
    <row r="161" s="14" customFormat="1">
      <c r="A161" s="14"/>
      <c r="B161" s="241"/>
      <c r="C161" s="242"/>
      <c r="D161" s="232" t="s">
        <v>153</v>
      </c>
      <c r="E161" s="243" t="s">
        <v>1</v>
      </c>
      <c r="F161" s="244" t="s">
        <v>2256</v>
      </c>
      <c r="G161" s="242"/>
      <c r="H161" s="245">
        <v>18.600000000000001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1" t="s">
        <v>153</v>
      </c>
      <c r="AU161" s="251" t="s">
        <v>151</v>
      </c>
      <c r="AV161" s="14" t="s">
        <v>151</v>
      </c>
      <c r="AW161" s="14" t="s">
        <v>31</v>
      </c>
      <c r="AX161" s="14" t="s">
        <v>83</v>
      </c>
      <c r="AY161" s="251" t="s">
        <v>142</v>
      </c>
    </row>
    <row r="162" s="2" customFormat="1" ht="24.15" customHeight="1">
      <c r="A162" s="38"/>
      <c r="B162" s="39"/>
      <c r="C162" s="218" t="s">
        <v>210</v>
      </c>
      <c r="D162" s="218" t="s">
        <v>145</v>
      </c>
      <c r="E162" s="219" t="s">
        <v>1325</v>
      </c>
      <c r="F162" s="220" t="s">
        <v>1326</v>
      </c>
      <c r="G162" s="221" t="s">
        <v>148</v>
      </c>
      <c r="H162" s="222">
        <v>26</v>
      </c>
      <c r="I162" s="223"/>
      <c r="J162" s="222">
        <f>ROUND(I162*H162,2)</f>
        <v>0</v>
      </c>
      <c r="K162" s="220" t="s">
        <v>149</v>
      </c>
      <c r="L162" s="44"/>
      <c r="M162" s="224" t="s">
        <v>1</v>
      </c>
      <c r="N162" s="225" t="s">
        <v>41</v>
      </c>
      <c r="O162" s="91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8" t="s">
        <v>150</v>
      </c>
      <c r="AT162" s="228" t="s">
        <v>145</v>
      </c>
      <c r="AU162" s="228" t="s">
        <v>151</v>
      </c>
      <c r="AY162" s="17" t="s">
        <v>142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7" t="s">
        <v>151</v>
      </c>
      <c r="BK162" s="229">
        <f>ROUND(I162*H162,2)</f>
        <v>0</v>
      </c>
      <c r="BL162" s="17" t="s">
        <v>150</v>
      </c>
      <c r="BM162" s="228" t="s">
        <v>2257</v>
      </c>
    </row>
    <row r="163" s="13" customFormat="1">
      <c r="A163" s="13"/>
      <c r="B163" s="230"/>
      <c r="C163" s="231"/>
      <c r="D163" s="232" t="s">
        <v>153</v>
      </c>
      <c r="E163" s="233" t="s">
        <v>1</v>
      </c>
      <c r="F163" s="234" t="s">
        <v>2258</v>
      </c>
      <c r="G163" s="231"/>
      <c r="H163" s="233" t="s">
        <v>1</v>
      </c>
      <c r="I163" s="235"/>
      <c r="J163" s="231"/>
      <c r="K163" s="231"/>
      <c r="L163" s="236"/>
      <c r="M163" s="237"/>
      <c r="N163" s="238"/>
      <c r="O163" s="238"/>
      <c r="P163" s="238"/>
      <c r="Q163" s="238"/>
      <c r="R163" s="238"/>
      <c r="S163" s="238"/>
      <c r="T163" s="23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0" t="s">
        <v>153</v>
      </c>
      <c r="AU163" s="240" t="s">
        <v>151</v>
      </c>
      <c r="AV163" s="13" t="s">
        <v>83</v>
      </c>
      <c r="AW163" s="13" t="s">
        <v>31</v>
      </c>
      <c r="AX163" s="13" t="s">
        <v>75</v>
      </c>
      <c r="AY163" s="240" t="s">
        <v>142</v>
      </c>
    </row>
    <row r="164" s="14" customFormat="1">
      <c r="A164" s="14"/>
      <c r="B164" s="241"/>
      <c r="C164" s="242"/>
      <c r="D164" s="232" t="s">
        <v>153</v>
      </c>
      <c r="E164" s="243" t="s">
        <v>1</v>
      </c>
      <c r="F164" s="244" t="s">
        <v>2259</v>
      </c>
      <c r="G164" s="242"/>
      <c r="H164" s="245">
        <v>26</v>
      </c>
      <c r="I164" s="246"/>
      <c r="J164" s="242"/>
      <c r="K164" s="242"/>
      <c r="L164" s="247"/>
      <c r="M164" s="248"/>
      <c r="N164" s="249"/>
      <c r="O164" s="249"/>
      <c r="P164" s="249"/>
      <c r="Q164" s="249"/>
      <c r="R164" s="249"/>
      <c r="S164" s="249"/>
      <c r="T164" s="25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1" t="s">
        <v>153</v>
      </c>
      <c r="AU164" s="251" t="s">
        <v>151</v>
      </c>
      <c r="AV164" s="14" t="s">
        <v>151</v>
      </c>
      <c r="AW164" s="14" t="s">
        <v>31</v>
      </c>
      <c r="AX164" s="14" t="s">
        <v>83</v>
      </c>
      <c r="AY164" s="251" t="s">
        <v>142</v>
      </c>
    </row>
    <row r="165" s="2" customFormat="1" ht="16.5" customHeight="1">
      <c r="A165" s="38"/>
      <c r="B165" s="39"/>
      <c r="C165" s="267" t="s">
        <v>266</v>
      </c>
      <c r="D165" s="267" t="s">
        <v>225</v>
      </c>
      <c r="E165" s="268" t="s">
        <v>1328</v>
      </c>
      <c r="F165" s="269" t="s">
        <v>1329</v>
      </c>
      <c r="G165" s="270" t="s">
        <v>1101</v>
      </c>
      <c r="H165" s="271">
        <v>1.3400000000000001</v>
      </c>
      <c r="I165" s="272"/>
      <c r="J165" s="271">
        <f>ROUND(I165*H165,2)</f>
        <v>0</v>
      </c>
      <c r="K165" s="269" t="s">
        <v>149</v>
      </c>
      <c r="L165" s="273"/>
      <c r="M165" s="274" t="s">
        <v>1</v>
      </c>
      <c r="N165" s="275" t="s">
        <v>41</v>
      </c>
      <c r="O165" s="91"/>
      <c r="P165" s="226">
        <f>O165*H165</f>
        <v>0</v>
      </c>
      <c r="Q165" s="226">
        <v>0.001</v>
      </c>
      <c r="R165" s="226">
        <f>Q165*H165</f>
        <v>0.0013400000000000001</v>
      </c>
      <c r="S165" s="226">
        <v>0</v>
      </c>
      <c r="T165" s="22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8" t="s">
        <v>218</v>
      </c>
      <c r="AT165" s="228" t="s">
        <v>225</v>
      </c>
      <c r="AU165" s="228" t="s">
        <v>151</v>
      </c>
      <c r="AY165" s="17" t="s">
        <v>142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7" t="s">
        <v>151</v>
      </c>
      <c r="BK165" s="229">
        <f>ROUND(I165*H165,2)</f>
        <v>0</v>
      </c>
      <c r="BL165" s="17" t="s">
        <v>150</v>
      </c>
      <c r="BM165" s="228" t="s">
        <v>2260</v>
      </c>
    </row>
    <row r="166" s="14" customFormat="1">
      <c r="A166" s="14"/>
      <c r="B166" s="241"/>
      <c r="C166" s="242"/>
      <c r="D166" s="232" t="s">
        <v>153</v>
      </c>
      <c r="E166" s="243" t="s">
        <v>1</v>
      </c>
      <c r="F166" s="244" t="s">
        <v>2261</v>
      </c>
      <c r="G166" s="242"/>
      <c r="H166" s="245">
        <v>1.3400000000000001</v>
      </c>
      <c r="I166" s="246"/>
      <c r="J166" s="242"/>
      <c r="K166" s="242"/>
      <c r="L166" s="247"/>
      <c r="M166" s="248"/>
      <c r="N166" s="249"/>
      <c r="O166" s="249"/>
      <c r="P166" s="249"/>
      <c r="Q166" s="249"/>
      <c r="R166" s="249"/>
      <c r="S166" s="249"/>
      <c r="T166" s="25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1" t="s">
        <v>153</v>
      </c>
      <c r="AU166" s="251" t="s">
        <v>151</v>
      </c>
      <c r="AV166" s="14" t="s">
        <v>151</v>
      </c>
      <c r="AW166" s="14" t="s">
        <v>31</v>
      </c>
      <c r="AX166" s="14" t="s">
        <v>83</v>
      </c>
      <c r="AY166" s="251" t="s">
        <v>142</v>
      </c>
    </row>
    <row r="167" s="12" customFormat="1" ht="22.8" customHeight="1">
      <c r="A167" s="12"/>
      <c r="B167" s="202"/>
      <c r="C167" s="203"/>
      <c r="D167" s="204" t="s">
        <v>74</v>
      </c>
      <c r="E167" s="216" t="s">
        <v>435</v>
      </c>
      <c r="F167" s="216" t="s">
        <v>2262</v>
      </c>
      <c r="G167" s="203"/>
      <c r="H167" s="203"/>
      <c r="I167" s="206"/>
      <c r="J167" s="217">
        <f>BK167</f>
        <v>0</v>
      </c>
      <c r="K167" s="203"/>
      <c r="L167" s="208"/>
      <c r="M167" s="209"/>
      <c r="N167" s="210"/>
      <c r="O167" s="210"/>
      <c r="P167" s="211">
        <f>SUM(P168:P170)</f>
        <v>0</v>
      </c>
      <c r="Q167" s="210"/>
      <c r="R167" s="211">
        <f>SUM(R168:R170)</f>
        <v>0</v>
      </c>
      <c r="S167" s="210"/>
      <c r="T167" s="212">
        <f>SUM(T168:T170)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3" t="s">
        <v>83</v>
      </c>
      <c r="AT167" s="214" t="s">
        <v>74</v>
      </c>
      <c r="AU167" s="214" t="s">
        <v>83</v>
      </c>
      <c r="AY167" s="213" t="s">
        <v>142</v>
      </c>
      <c r="BK167" s="215">
        <f>SUM(BK168:BK170)</f>
        <v>0</v>
      </c>
    </row>
    <row r="168" s="2" customFormat="1" ht="24.15" customHeight="1">
      <c r="A168" s="38"/>
      <c r="B168" s="39"/>
      <c r="C168" s="218" t="s">
        <v>270</v>
      </c>
      <c r="D168" s="218" t="s">
        <v>145</v>
      </c>
      <c r="E168" s="219" t="s">
        <v>2263</v>
      </c>
      <c r="F168" s="220" t="s">
        <v>2264</v>
      </c>
      <c r="G168" s="221" t="s">
        <v>169</v>
      </c>
      <c r="H168" s="222">
        <v>3.1000000000000001</v>
      </c>
      <c r="I168" s="223"/>
      <c r="J168" s="222">
        <f>ROUND(I168*H168,2)</f>
        <v>0</v>
      </c>
      <c r="K168" s="220" t="s">
        <v>149</v>
      </c>
      <c r="L168" s="44"/>
      <c r="M168" s="224" t="s">
        <v>1</v>
      </c>
      <c r="N168" s="225" t="s">
        <v>41</v>
      </c>
      <c r="O168" s="91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8" t="s">
        <v>150</v>
      </c>
      <c r="AT168" s="228" t="s">
        <v>145</v>
      </c>
      <c r="AU168" s="228" t="s">
        <v>151</v>
      </c>
      <c r="AY168" s="17" t="s">
        <v>142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7" t="s">
        <v>151</v>
      </c>
      <c r="BK168" s="229">
        <f>ROUND(I168*H168,2)</f>
        <v>0</v>
      </c>
      <c r="BL168" s="17" t="s">
        <v>150</v>
      </c>
      <c r="BM168" s="228" t="s">
        <v>2265</v>
      </c>
    </row>
    <row r="169" s="13" customFormat="1">
      <c r="A169" s="13"/>
      <c r="B169" s="230"/>
      <c r="C169" s="231"/>
      <c r="D169" s="232" t="s">
        <v>153</v>
      </c>
      <c r="E169" s="233" t="s">
        <v>1</v>
      </c>
      <c r="F169" s="234" t="s">
        <v>2266</v>
      </c>
      <c r="G169" s="231"/>
      <c r="H169" s="233" t="s">
        <v>1</v>
      </c>
      <c r="I169" s="235"/>
      <c r="J169" s="231"/>
      <c r="K169" s="231"/>
      <c r="L169" s="236"/>
      <c r="M169" s="237"/>
      <c r="N169" s="238"/>
      <c r="O169" s="238"/>
      <c r="P169" s="238"/>
      <c r="Q169" s="238"/>
      <c r="R169" s="238"/>
      <c r="S169" s="238"/>
      <c r="T169" s="23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0" t="s">
        <v>153</v>
      </c>
      <c r="AU169" s="240" t="s">
        <v>151</v>
      </c>
      <c r="AV169" s="13" t="s">
        <v>83</v>
      </c>
      <c r="AW169" s="13" t="s">
        <v>31</v>
      </c>
      <c r="AX169" s="13" t="s">
        <v>75</v>
      </c>
      <c r="AY169" s="240" t="s">
        <v>142</v>
      </c>
    </row>
    <row r="170" s="14" customFormat="1">
      <c r="A170" s="14"/>
      <c r="B170" s="241"/>
      <c r="C170" s="242"/>
      <c r="D170" s="232" t="s">
        <v>153</v>
      </c>
      <c r="E170" s="243" t="s">
        <v>1</v>
      </c>
      <c r="F170" s="244" t="s">
        <v>2267</v>
      </c>
      <c r="G170" s="242"/>
      <c r="H170" s="245">
        <v>3.1000000000000001</v>
      </c>
      <c r="I170" s="246"/>
      <c r="J170" s="242"/>
      <c r="K170" s="242"/>
      <c r="L170" s="247"/>
      <c r="M170" s="248"/>
      <c r="N170" s="249"/>
      <c r="O170" s="249"/>
      <c r="P170" s="249"/>
      <c r="Q170" s="249"/>
      <c r="R170" s="249"/>
      <c r="S170" s="249"/>
      <c r="T170" s="25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1" t="s">
        <v>153</v>
      </c>
      <c r="AU170" s="251" t="s">
        <v>151</v>
      </c>
      <c r="AV170" s="14" t="s">
        <v>151</v>
      </c>
      <c r="AW170" s="14" t="s">
        <v>31</v>
      </c>
      <c r="AX170" s="14" t="s">
        <v>83</v>
      </c>
      <c r="AY170" s="251" t="s">
        <v>142</v>
      </c>
    </row>
    <row r="171" s="12" customFormat="1" ht="22.8" customHeight="1">
      <c r="A171" s="12"/>
      <c r="B171" s="202"/>
      <c r="C171" s="203"/>
      <c r="D171" s="204" t="s">
        <v>74</v>
      </c>
      <c r="E171" s="216" t="s">
        <v>711</v>
      </c>
      <c r="F171" s="216" t="s">
        <v>2268</v>
      </c>
      <c r="G171" s="203"/>
      <c r="H171" s="203"/>
      <c r="I171" s="206"/>
      <c r="J171" s="217">
        <f>BK171</f>
        <v>0</v>
      </c>
      <c r="K171" s="203"/>
      <c r="L171" s="208"/>
      <c r="M171" s="209"/>
      <c r="N171" s="210"/>
      <c r="O171" s="210"/>
      <c r="P171" s="211">
        <f>SUM(P172:P182)</f>
        <v>0</v>
      </c>
      <c r="Q171" s="210"/>
      <c r="R171" s="211">
        <f>SUM(R172:R182)</f>
        <v>0.28199999999999997</v>
      </c>
      <c r="S171" s="210"/>
      <c r="T171" s="212">
        <f>SUM(T172:T182)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3" t="s">
        <v>83</v>
      </c>
      <c r="AT171" s="214" t="s">
        <v>74</v>
      </c>
      <c r="AU171" s="214" t="s">
        <v>83</v>
      </c>
      <c r="AY171" s="213" t="s">
        <v>142</v>
      </c>
      <c r="BK171" s="215">
        <f>SUM(BK172:BK182)</f>
        <v>0</v>
      </c>
    </row>
    <row r="172" s="2" customFormat="1" ht="24.15" customHeight="1">
      <c r="A172" s="38"/>
      <c r="B172" s="39"/>
      <c r="C172" s="218" t="s">
        <v>275</v>
      </c>
      <c r="D172" s="218" t="s">
        <v>145</v>
      </c>
      <c r="E172" s="219" t="s">
        <v>2269</v>
      </c>
      <c r="F172" s="220" t="s">
        <v>2270</v>
      </c>
      <c r="G172" s="221" t="s">
        <v>303</v>
      </c>
      <c r="H172" s="222">
        <v>2</v>
      </c>
      <c r="I172" s="223"/>
      <c r="J172" s="222">
        <f>ROUND(I172*H172,2)</f>
        <v>0</v>
      </c>
      <c r="K172" s="220" t="s">
        <v>149</v>
      </c>
      <c r="L172" s="44"/>
      <c r="M172" s="224" t="s">
        <v>1</v>
      </c>
      <c r="N172" s="225" t="s">
        <v>41</v>
      </c>
      <c r="O172" s="91"/>
      <c r="P172" s="226">
        <f>O172*H172</f>
        <v>0</v>
      </c>
      <c r="Q172" s="226">
        <v>0.068959999999999994</v>
      </c>
      <c r="R172" s="226">
        <f>Q172*H172</f>
        <v>0.13791999999999999</v>
      </c>
      <c r="S172" s="226">
        <v>0</v>
      </c>
      <c r="T172" s="22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8" t="s">
        <v>150</v>
      </c>
      <c r="AT172" s="228" t="s">
        <v>145</v>
      </c>
      <c r="AU172" s="228" t="s">
        <v>151</v>
      </c>
      <c r="AY172" s="17" t="s">
        <v>142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7" t="s">
        <v>151</v>
      </c>
      <c r="BK172" s="229">
        <f>ROUND(I172*H172,2)</f>
        <v>0</v>
      </c>
      <c r="BL172" s="17" t="s">
        <v>150</v>
      </c>
      <c r="BM172" s="228" t="s">
        <v>2271</v>
      </c>
    </row>
    <row r="173" s="13" customFormat="1">
      <c r="A173" s="13"/>
      <c r="B173" s="230"/>
      <c r="C173" s="231"/>
      <c r="D173" s="232" t="s">
        <v>153</v>
      </c>
      <c r="E173" s="233" t="s">
        <v>1</v>
      </c>
      <c r="F173" s="234" t="s">
        <v>2272</v>
      </c>
      <c r="G173" s="231"/>
      <c r="H173" s="233" t="s">
        <v>1</v>
      </c>
      <c r="I173" s="235"/>
      <c r="J173" s="231"/>
      <c r="K173" s="231"/>
      <c r="L173" s="236"/>
      <c r="M173" s="237"/>
      <c r="N173" s="238"/>
      <c r="O173" s="238"/>
      <c r="P173" s="238"/>
      <c r="Q173" s="238"/>
      <c r="R173" s="238"/>
      <c r="S173" s="238"/>
      <c r="T173" s="23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0" t="s">
        <v>153</v>
      </c>
      <c r="AU173" s="240" t="s">
        <v>151</v>
      </c>
      <c r="AV173" s="13" t="s">
        <v>83</v>
      </c>
      <c r="AW173" s="13" t="s">
        <v>31</v>
      </c>
      <c r="AX173" s="13" t="s">
        <v>75</v>
      </c>
      <c r="AY173" s="240" t="s">
        <v>142</v>
      </c>
    </row>
    <row r="174" s="14" customFormat="1">
      <c r="A174" s="14"/>
      <c r="B174" s="241"/>
      <c r="C174" s="242"/>
      <c r="D174" s="232" t="s">
        <v>153</v>
      </c>
      <c r="E174" s="243" t="s">
        <v>1</v>
      </c>
      <c r="F174" s="244" t="s">
        <v>151</v>
      </c>
      <c r="G174" s="242"/>
      <c r="H174" s="245">
        <v>2</v>
      </c>
      <c r="I174" s="246"/>
      <c r="J174" s="242"/>
      <c r="K174" s="242"/>
      <c r="L174" s="247"/>
      <c r="M174" s="248"/>
      <c r="N174" s="249"/>
      <c r="O174" s="249"/>
      <c r="P174" s="249"/>
      <c r="Q174" s="249"/>
      <c r="R174" s="249"/>
      <c r="S174" s="249"/>
      <c r="T174" s="25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1" t="s">
        <v>153</v>
      </c>
      <c r="AU174" s="251" t="s">
        <v>151</v>
      </c>
      <c r="AV174" s="14" t="s">
        <v>151</v>
      </c>
      <c r="AW174" s="14" t="s">
        <v>31</v>
      </c>
      <c r="AX174" s="14" t="s">
        <v>83</v>
      </c>
      <c r="AY174" s="251" t="s">
        <v>142</v>
      </c>
    </row>
    <row r="175" s="2" customFormat="1" ht="33" customHeight="1">
      <c r="A175" s="38"/>
      <c r="B175" s="39"/>
      <c r="C175" s="218" t="s">
        <v>192</v>
      </c>
      <c r="D175" s="218" t="s">
        <v>145</v>
      </c>
      <c r="E175" s="219" t="s">
        <v>2273</v>
      </c>
      <c r="F175" s="220" t="s">
        <v>2274</v>
      </c>
      <c r="G175" s="221" t="s">
        <v>303</v>
      </c>
      <c r="H175" s="222">
        <v>2</v>
      </c>
      <c r="I175" s="223"/>
      <c r="J175" s="222">
        <f>ROUND(I175*H175,2)</f>
        <v>0</v>
      </c>
      <c r="K175" s="220" t="s">
        <v>149</v>
      </c>
      <c r="L175" s="44"/>
      <c r="M175" s="224" t="s">
        <v>1</v>
      </c>
      <c r="N175" s="225" t="s">
        <v>41</v>
      </c>
      <c r="O175" s="91"/>
      <c r="P175" s="226">
        <f>O175*H175</f>
        <v>0</v>
      </c>
      <c r="Q175" s="226">
        <v>0.01136</v>
      </c>
      <c r="R175" s="226">
        <f>Q175*H175</f>
        <v>0.022720000000000001</v>
      </c>
      <c r="S175" s="226">
        <v>0</v>
      </c>
      <c r="T175" s="227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8" t="s">
        <v>150</v>
      </c>
      <c r="AT175" s="228" t="s">
        <v>145</v>
      </c>
      <c r="AU175" s="228" t="s">
        <v>151</v>
      </c>
      <c r="AY175" s="17" t="s">
        <v>142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7" t="s">
        <v>151</v>
      </c>
      <c r="BK175" s="229">
        <f>ROUND(I175*H175,2)</f>
        <v>0</v>
      </c>
      <c r="BL175" s="17" t="s">
        <v>150</v>
      </c>
      <c r="BM175" s="228" t="s">
        <v>2275</v>
      </c>
    </row>
    <row r="176" s="13" customFormat="1">
      <c r="A176" s="13"/>
      <c r="B176" s="230"/>
      <c r="C176" s="231"/>
      <c r="D176" s="232" t="s">
        <v>153</v>
      </c>
      <c r="E176" s="233" t="s">
        <v>1</v>
      </c>
      <c r="F176" s="234" t="s">
        <v>2276</v>
      </c>
      <c r="G176" s="231"/>
      <c r="H176" s="233" t="s">
        <v>1</v>
      </c>
      <c r="I176" s="235"/>
      <c r="J176" s="231"/>
      <c r="K176" s="231"/>
      <c r="L176" s="236"/>
      <c r="M176" s="237"/>
      <c r="N176" s="238"/>
      <c r="O176" s="238"/>
      <c r="P176" s="238"/>
      <c r="Q176" s="238"/>
      <c r="R176" s="238"/>
      <c r="S176" s="238"/>
      <c r="T176" s="23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0" t="s">
        <v>153</v>
      </c>
      <c r="AU176" s="240" t="s">
        <v>151</v>
      </c>
      <c r="AV176" s="13" t="s">
        <v>83</v>
      </c>
      <c r="AW176" s="13" t="s">
        <v>31</v>
      </c>
      <c r="AX176" s="13" t="s">
        <v>75</v>
      </c>
      <c r="AY176" s="240" t="s">
        <v>142</v>
      </c>
    </row>
    <row r="177" s="14" customFormat="1">
      <c r="A177" s="14"/>
      <c r="B177" s="241"/>
      <c r="C177" s="242"/>
      <c r="D177" s="232" t="s">
        <v>153</v>
      </c>
      <c r="E177" s="243" t="s">
        <v>1</v>
      </c>
      <c r="F177" s="244" t="s">
        <v>151</v>
      </c>
      <c r="G177" s="242"/>
      <c r="H177" s="245">
        <v>2</v>
      </c>
      <c r="I177" s="246"/>
      <c r="J177" s="242"/>
      <c r="K177" s="242"/>
      <c r="L177" s="247"/>
      <c r="M177" s="248"/>
      <c r="N177" s="249"/>
      <c r="O177" s="249"/>
      <c r="P177" s="249"/>
      <c r="Q177" s="249"/>
      <c r="R177" s="249"/>
      <c r="S177" s="249"/>
      <c r="T177" s="25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1" t="s">
        <v>153</v>
      </c>
      <c r="AU177" s="251" t="s">
        <v>151</v>
      </c>
      <c r="AV177" s="14" t="s">
        <v>151</v>
      </c>
      <c r="AW177" s="14" t="s">
        <v>31</v>
      </c>
      <c r="AX177" s="14" t="s">
        <v>83</v>
      </c>
      <c r="AY177" s="251" t="s">
        <v>142</v>
      </c>
    </row>
    <row r="178" s="2" customFormat="1" ht="24.15" customHeight="1">
      <c r="A178" s="38"/>
      <c r="B178" s="39"/>
      <c r="C178" s="218" t="s">
        <v>7</v>
      </c>
      <c r="D178" s="218" t="s">
        <v>145</v>
      </c>
      <c r="E178" s="219" t="s">
        <v>2277</v>
      </c>
      <c r="F178" s="220" t="s">
        <v>2278</v>
      </c>
      <c r="G178" s="221" t="s">
        <v>303</v>
      </c>
      <c r="H178" s="222">
        <v>2</v>
      </c>
      <c r="I178" s="223"/>
      <c r="J178" s="222">
        <f>ROUND(I178*H178,2)</f>
        <v>0</v>
      </c>
      <c r="K178" s="220" t="s">
        <v>149</v>
      </c>
      <c r="L178" s="44"/>
      <c r="M178" s="224" t="s">
        <v>1</v>
      </c>
      <c r="N178" s="225" t="s">
        <v>41</v>
      </c>
      <c r="O178" s="91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8" t="s">
        <v>150</v>
      </c>
      <c r="AT178" s="228" t="s">
        <v>145</v>
      </c>
      <c r="AU178" s="228" t="s">
        <v>151</v>
      </c>
      <c r="AY178" s="17" t="s">
        <v>142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7" t="s">
        <v>151</v>
      </c>
      <c r="BK178" s="229">
        <f>ROUND(I178*H178,2)</f>
        <v>0</v>
      </c>
      <c r="BL178" s="17" t="s">
        <v>150</v>
      </c>
      <c r="BM178" s="228" t="s">
        <v>2279</v>
      </c>
    </row>
    <row r="179" s="2" customFormat="1" ht="33" customHeight="1">
      <c r="A179" s="38"/>
      <c r="B179" s="39"/>
      <c r="C179" s="218" t="s">
        <v>290</v>
      </c>
      <c r="D179" s="218" t="s">
        <v>145</v>
      </c>
      <c r="E179" s="219" t="s">
        <v>2280</v>
      </c>
      <c r="F179" s="220" t="s">
        <v>2281</v>
      </c>
      <c r="G179" s="221" t="s">
        <v>303</v>
      </c>
      <c r="H179" s="222">
        <v>2</v>
      </c>
      <c r="I179" s="223"/>
      <c r="J179" s="222">
        <f>ROUND(I179*H179,2)</f>
        <v>0</v>
      </c>
      <c r="K179" s="220" t="s">
        <v>149</v>
      </c>
      <c r="L179" s="44"/>
      <c r="M179" s="224" t="s">
        <v>1</v>
      </c>
      <c r="N179" s="225" t="s">
        <v>41</v>
      </c>
      <c r="O179" s="91"/>
      <c r="P179" s="226">
        <f>O179*H179</f>
        <v>0</v>
      </c>
      <c r="Q179" s="226">
        <v>0.054539999999999998</v>
      </c>
      <c r="R179" s="226">
        <f>Q179*H179</f>
        <v>0.10908</v>
      </c>
      <c r="S179" s="226">
        <v>0</v>
      </c>
      <c r="T179" s="227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8" t="s">
        <v>150</v>
      </c>
      <c r="AT179" s="228" t="s">
        <v>145</v>
      </c>
      <c r="AU179" s="228" t="s">
        <v>151</v>
      </c>
      <c r="AY179" s="17" t="s">
        <v>142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7" t="s">
        <v>151</v>
      </c>
      <c r="BK179" s="229">
        <f>ROUND(I179*H179,2)</f>
        <v>0</v>
      </c>
      <c r="BL179" s="17" t="s">
        <v>150</v>
      </c>
      <c r="BM179" s="228" t="s">
        <v>2282</v>
      </c>
    </row>
    <row r="180" s="13" customFormat="1">
      <c r="A180" s="13"/>
      <c r="B180" s="230"/>
      <c r="C180" s="231"/>
      <c r="D180" s="232" t="s">
        <v>153</v>
      </c>
      <c r="E180" s="233" t="s">
        <v>1</v>
      </c>
      <c r="F180" s="234" t="s">
        <v>2283</v>
      </c>
      <c r="G180" s="231"/>
      <c r="H180" s="233" t="s">
        <v>1</v>
      </c>
      <c r="I180" s="235"/>
      <c r="J180" s="231"/>
      <c r="K180" s="231"/>
      <c r="L180" s="236"/>
      <c r="M180" s="237"/>
      <c r="N180" s="238"/>
      <c r="O180" s="238"/>
      <c r="P180" s="238"/>
      <c r="Q180" s="238"/>
      <c r="R180" s="238"/>
      <c r="S180" s="238"/>
      <c r="T180" s="23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0" t="s">
        <v>153</v>
      </c>
      <c r="AU180" s="240" t="s">
        <v>151</v>
      </c>
      <c r="AV180" s="13" t="s">
        <v>83</v>
      </c>
      <c r="AW180" s="13" t="s">
        <v>31</v>
      </c>
      <c r="AX180" s="13" t="s">
        <v>75</v>
      </c>
      <c r="AY180" s="240" t="s">
        <v>142</v>
      </c>
    </row>
    <row r="181" s="14" customFormat="1">
      <c r="A181" s="14"/>
      <c r="B181" s="241"/>
      <c r="C181" s="242"/>
      <c r="D181" s="232" t="s">
        <v>153</v>
      </c>
      <c r="E181" s="243" t="s">
        <v>1</v>
      </c>
      <c r="F181" s="244" t="s">
        <v>151</v>
      </c>
      <c r="G181" s="242"/>
      <c r="H181" s="245">
        <v>2</v>
      </c>
      <c r="I181" s="246"/>
      <c r="J181" s="242"/>
      <c r="K181" s="242"/>
      <c r="L181" s="247"/>
      <c r="M181" s="248"/>
      <c r="N181" s="249"/>
      <c r="O181" s="249"/>
      <c r="P181" s="249"/>
      <c r="Q181" s="249"/>
      <c r="R181" s="249"/>
      <c r="S181" s="249"/>
      <c r="T181" s="25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1" t="s">
        <v>153</v>
      </c>
      <c r="AU181" s="251" t="s">
        <v>151</v>
      </c>
      <c r="AV181" s="14" t="s">
        <v>151</v>
      </c>
      <c r="AW181" s="14" t="s">
        <v>31</v>
      </c>
      <c r="AX181" s="14" t="s">
        <v>83</v>
      </c>
      <c r="AY181" s="251" t="s">
        <v>142</v>
      </c>
    </row>
    <row r="182" s="2" customFormat="1" ht="24.15" customHeight="1">
      <c r="A182" s="38"/>
      <c r="B182" s="39"/>
      <c r="C182" s="267" t="s">
        <v>294</v>
      </c>
      <c r="D182" s="267" t="s">
        <v>225</v>
      </c>
      <c r="E182" s="268" t="s">
        <v>2284</v>
      </c>
      <c r="F182" s="269" t="s">
        <v>2285</v>
      </c>
      <c r="G182" s="270" t="s">
        <v>303</v>
      </c>
      <c r="H182" s="271">
        <v>2</v>
      </c>
      <c r="I182" s="272"/>
      <c r="J182" s="271">
        <f>ROUND(I182*H182,2)</f>
        <v>0</v>
      </c>
      <c r="K182" s="269" t="s">
        <v>149</v>
      </c>
      <c r="L182" s="273"/>
      <c r="M182" s="274" t="s">
        <v>1</v>
      </c>
      <c r="N182" s="275" t="s">
        <v>41</v>
      </c>
      <c r="O182" s="91"/>
      <c r="P182" s="226">
        <f>O182*H182</f>
        <v>0</v>
      </c>
      <c r="Q182" s="226">
        <v>0.0061399999999999996</v>
      </c>
      <c r="R182" s="226">
        <f>Q182*H182</f>
        <v>0.012279999999999999</v>
      </c>
      <c r="S182" s="226">
        <v>0</v>
      </c>
      <c r="T182" s="227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8" t="s">
        <v>218</v>
      </c>
      <c r="AT182" s="228" t="s">
        <v>225</v>
      </c>
      <c r="AU182" s="228" t="s">
        <v>151</v>
      </c>
      <c r="AY182" s="17" t="s">
        <v>142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7" t="s">
        <v>151</v>
      </c>
      <c r="BK182" s="229">
        <f>ROUND(I182*H182,2)</f>
        <v>0</v>
      </c>
      <c r="BL182" s="17" t="s">
        <v>150</v>
      </c>
      <c r="BM182" s="228" t="s">
        <v>2286</v>
      </c>
    </row>
    <row r="183" s="12" customFormat="1" ht="22.8" customHeight="1">
      <c r="A183" s="12"/>
      <c r="B183" s="202"/>
      <c r="C183" s="203"/>
      <c r="D183" s="204" t="s">
        <v>74</v>
      </c>
      <c r="E183" s="216" t="s">
        <v>387</v>
      </c>
      <c r="F183" s="216" t="s">
        <v>388</v>
      </c>
      <c r="G183" s="203"/>
      <c r="H183" s="203"/>
      <c r="I183" s="206"/>
      <c r="J183" s="217">
        <f>BK183</f>
        <v>0</v>
      </c>
      <c r="K183" s="203"/>
      <c r="L183" s="208"/>
      <c r="M183" s="209"/>
      <c r="N183" s="210"/>
      <c r="O183" s="210"/>
      <c r="P183" s="211">
        <f>P184</f>
        <v>0</v>
      </c>
      <c r="Q183" s="210"/>
      <c r="R183" s="211">
        <f>R184</f>
        <v>0</v>
      </c>
      <c r="S183" s="210"/>
      <c r="T183" s="212">
        <f>T184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3" t="s">
        <v>83</v>
      </c>
      <c r="AT183" s="214" t="s">
        <v>74</v>
      </c>
      <c r="AU183" s="214" t="s">
        <v>83</v>
      </c>
      <c r="AY183" s="213" t="s">
        <v>142</v>
      </c>
      <c r="BK183" s="215">
        <f>BK184</f>
        <v>0</v>
      </c>
    </row>
    <row r="184" s="2" customFormat="1" ht="24.15" customHeight="1">
      <c r="A184" s="38"/>
      <c r="B184" s="39"/>
      <c r="C184" s="218" t="s">
        <v>209</v>
      </c>
      <c r="D184" s="218" t="s">
        <v>145</v>
      </c>
      <c r="E184" s="219" t="s">
        <v>2287</v>
      </c>
      <c r="F184" s="220" t="s">
        <v>2288</v>
      </c>
      <c r="G184" s="221" t="s">
        <v>281</v>
      </c>
      <c r="H184" s="222">
        <v>0.52000000000000002</v>
      </c>
      <c r="I184" s="223"/>
      <c r="J184" s="222">
        <f>ROUND(I184*H184,2)</f>
        <v>0</v>
      </c>
      <c r="K184" s="220" t="s">
        <v>149</v>
      </c>
      <c r="L184" s="44"/>
      <c r="M184" s="224" t="s">
        <v>1</v>
      </c>
      <c r="N184" s="225" t="s">
        <v>41</v>
      </c>
      <c r="O184" s="91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8" t="s">
        <v>150</v>
      </c>
      <c r="AT184" s="228" t="s">
        <v>145</v>
      </c>
      <c r="AU184" s="228" t="s">
        <v>151</v>
      </c>
      <c r="AY184" s="17" t="s">
        <v>142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7" t="s">
        <v>151</v>
      </c>
      <c r="BK184" s="229">
        <f>ROUND(I184*H184,2)</f>
        <v>0</v>
      </c>
      <c r="BL184" s="17" t="s">
        <v>150</v>
      </c>
      <c r="BM184" s="228" t="s">
        <v>2289</v>
      </c>
    </row>
    <row r="185" s="12" customFormat="1" ht="25.92" customHeight="1">
      <c r="A185" s="12"/>
      <c r="B185" s="202"/>
      <c r="C185" s="203"/>
      <c r="D185" s="204" t="s">
        <v>74</v>
      </c>
      <c r="E185" s="205" t="s">
        <v>393</v>
      </c>
      <c r="F185" s="205" t="s">
        <v>394</v>
      </c>
      <c r="G185" s="203"/>
      <c r="H185" s="203"/>
      <c r="I185" s="206"/>
      <c r="J185" s="207">
        <f>BK185</f>
        <v>0</v>
      </c>
      <c r="K185" s="203"/>
      <c r="L185" s="208"/>
      <c r="M185" s="209"/>
      <c r="N185" s="210"/>
      <c r="O185" s="210"/>
      <c r="P185" s="211">
        <f>P186</f>
        <v>0</v>
      </c>
      <c r="Q185" s="210"/>
      <c r="R185" s="211">
        <f>R186</f>
        <v>0.098330000000000001</v>
      </c>
      <c r="S185" s="210"/>
      <c r="T185" s="212">
        <f>T186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3" t="s">
        <v>151</v>
      </c>
      <c r="AT185" s="214" t="s">
        <v>74</v>
      </c>
      <c r="AU185" s="214" t="s">
        <v>75</v>
      </c>
      <c r="AY185" s="213" t="s">
        <v>142</v>
      </c>
      <c r="BK185" s="215">
        <f>BK186</f>
        <v>0</v>
      </c>
    </row>
    <row r="186" s="12" customFormat="1" ht="22.8" customHeight="1">
      <c r="A186" s="12"/>
      <c r="B186" s="202"/>
      <c r="C186" s="203"/>
      <c r="D186" s="204" t="s">
        <v>74</v>
      </c>
      <c r="E186" s="216" t="s">
        <v>1875</v>
      </c>
      <c r="F186" s="216" t="s">
        <v>1876</v>
      </c>
      <c r="G186" s="203"/>
      <c r="H186" s="203"/>
      <c r="I186" s="206"/>
      <c r="J186" s="217">
        <f>BK186</f>
        <v>0</v>
      </c>
      <c r="K186" s="203"/>
      <c r="L186" s="208"/>
      <c r="M186" s="209"/>
      <c r="N186" s="210"/>
      <c r="O186" s="210"/>
      <c r="P186" s="211">
        <f>SUM(P187:P197)</f>
        <v>0</v>
      </c>
      <c r="Q186" s="210"/>
      <c r="R186" s="211">
        <f>SUM(R187:R197)</f>
        <v>0.098330000000000001</v>
      </c>
      <c r="S186" s="210"/>
      <c r="T186" s="212">
        <f>SUM(T187:T197)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3" t="s">
        <v>151</v>
      </c>
      <c r="AT186" s="214" t="s">
        <v>74</v>
      </c>
      <c r="AU186" s="214" t="s">
        <v>83</v>
      </c>
      <c r="AY186" s="213" t="s">
        <v>142</v>
      </c>
      <c r="BK186" s="215">
        <f>SUM(BK187:BK197)</f>
        <v>0</v>
      </c>
    </row>
    <row r="187" s="2" customFormat="1" ht="21.75" customHeight="1">
      <c r="A187" s="38"/>
      <c r="B187" s="39"/>
      <c r="C187" s="218" t="s">
        <v>307</v>
      </c>
      <c r="D187" s="218" t="s">
        <v>145</v>
      </c>
      <c r="E187" s="219" t="s">
        <v>2290</v>
      </c>
      <c r="F187" s="220" t="s">
        <v>2291</v>
      </c>
      <c r="G187" s="221" t="s">
        <v>189</v>
      </c>
      <c r="H187" s="222">
        <v>2</v>
      </c>
      <c r="I187" s="223"/>
      <c r="J187" s="222">
        <f>ROUND(I187*H187,2)</f>
        <v>0</v>
      </c>
      <c r="K187" s="220" t="s">
        <v>149</v>
      </c>
      <c r="L187" s="44"/>
      <c r="M187" s="224" t="s">
        <v>1</v>
      </c>
      <c r="N187" s="225" t="s">
        <v>41</v>
      </c>
      <c r="O187" s="91"/>
      <c r="P187" s="226">
        <f>O187*H187</f>
        <v>0</v>
      </c>
      <c r="Q187" s="226">
        <v>0.0016800000000000001</v>
      </c>
      <c r="R187" s="226">
        <f>Q187*H187</f>
        <v>0.0033600000000000001</v>
      </c>
      <c r="S187" s="226">
        <v>0</v>
      </c>
      <c r="T187" s="227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8" t="s">
        <v>210</v>
      </c>
      <c r="AT187" s="228" t="s">
        <v>145</v>
      </c>
      <c r="AU187" s="228" t="s">
        <v>151</v>
      </c>
      <c r="AY187" s="17" t="s">
        <v>142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7" t="s">
        <v>151</v>
      </c>
      <c r="BK187" s="229">
        <f>ROUND(I187*H187,2)</f>
        <v>0</v>
      </c>
      <c r="BL187" s="17" t="s">
        <v>210</v>
      </c>
      <c r="BM187" s="228" t="s">
        <v>2292</v>
      </c>
    </row>
    <row r="188" s="13" customFormat="1">
      <c r="A188" s="13"/>
      <c r="B188" s="230"/>
      <c r="C188" s="231"/>
      <c r="D188" s="232" t="s">
        <v>153</v>
      </c>
      <c r="E188" s="233" t="s">
        <v>1</v>
      </c>
      <c r="F188" s="234" t="s">
        <v>2293</v>
      </c>
      <c r="G188" s="231"/>
      <c r="H188" s="233" t="s">
        <v>1</v>
      </c>
      <c r="I188" s="235"/>
      <c r="J188" s="231"/>
      <c r="K188" s="231"/>
      <c r="L188" s="236"/>
      <c r="M188" s="237"/>
      <c r="N188" s="238"/>
      <c r="O188" s="238"/>
      <c r="P188" s="238"/>
      <c r="Q188" s="238"/>
      <c r="R188" s="238"/>
      <c r="S188" s="238"/>
      <c r="T188" s="23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0" t="s">
        <v>153</v>
      </c>
      <c r="AU188" s="240" t="s">
        <v>151</v>
      </c>
      <c r="AV188" s="13" t="s">
        <v>83</v>
      </c>
      <c r="AW188" s="13" t="s">
        <v>31</v>
      </c>
      <c r="AX188" s="13" t="s">
        <v>75</v>
      </c>
      <c r="AY188" s="240" t="s">
        <v>142</v>
      </c>
    </row>
    <row r="189" s="14" customFormat="1">
      <c r="A189" s="14"/>
      <c r="B189" s="241"/>
      <c r="C189" s="242"/>
      <c r="D189" s="232" t="s">
        <v>153</v>
      </c>
      <c r="E189" s="243" t="s">
        <v>1</v>
      </c>
      <c r="F189" s="244" t="s">
        <v>2294</v>
      </c>
      <c r="G189" s="242"/>
      <c r="H189" s="245">
        <v>2</v>
      </c>
      <c r="I189" s="246"/>
      <c r="J189" s="242"/>
      <c r="K189" s="242"/>
      <c r="L189" s="247"/>
      <c r="M189" s="248"/>
      <c r="N189" s="249"/>
      <c r="O189" s="249"/>
      <c r="P189" s="249"/>
      <c r="Q189" s="249"/>
      <c r="R189" s="249"/>
      <c r="S189" s="249"/>
      <c r="T189" s="25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1" t="s">
        <v>153</v>
      </c>
      <c r="AU189" s="251" t="s">
        <v>151</v>
      </c>
      <c r="AV189" s="14" t="s">
        <v>151</v>
      </c>
      <c r="AW189" s="14" t="s">
        <v>31</v>
      </c>
      <c r="AX189" s="14" t="s">
        <v>83</v>
      </c>
      <c r="AY189" s="251" t="s">
        <v>142</v>
      </c>
    </row>
    <row r="190" s="2" customFormat="1" ht="21.75" customHeight="1">
      <c r="A190" s="38"/>
      <c r="B190" s="39"/>
      <c r="C190" s="218" t="s">
        <v>311</v>
      </c>
      <c r="D190" s="218" t="s">
        <v>145</v>
      </c>
      <c r="E190" s="219" t="s">
        <v>2295</v>
      </c>
      <c r="F190" s="220" t="s">
        <v>2296</v>
      </c>
      <c r="G190" s="221" t="s">
        <v>189</v>
      </c>
      <c r="H190" s="222">
        <v>3</v>
      </c>
      <c r="I190" s="223"/>
      <c r="J190" s="222">
        <f>ROUND(I190*H190,2)</f>
        <v>0</v>
      </c>
      <c r="K190" s="220" t="s">
        <v>149</v>
      </c>
      <c r="L190" s="44"/>
      <c r="M190" s="224" t="s">
        <v>1</v>
      </c>
      <c r="N190" s="225" t="s">
        <v>41</v>
      </c>
      <c r="O190" s="91"/>
      <c r="P190" s="226">
        <f>O190*H190</f>
        <v>0</v>
      </c>
      <c r="Q190" s="226">
        <v>0.00191</v>
      </c>
      <c r="R190" s="226">
        <f>Q190*H190</f>
        <v>0.0057299999999999999</v>
      </c>
      <c r="S190" s="226">
        <v>0</v>
      </c>
      <c r="T190" s="227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8" t="s">
        <v>210</v>
      </c>
      <c r="AT190" s="228" t="s">
        <v>145</v>
      </c>
      <c r="AU190" s="228" t="s">
        <v>151</v>
      </c>
      <c r="AY190" s="17" t="s">
        <v>142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7" t="s">
        <v>151</v>
      </c>
      <c r="BK190" s="229">
        <f>ROUND(I190*H190,2)</f>
        <v>0</v>
      </c>
      <c r="BL190" s="17" t="s">
        <v>210</v>
      </c>
      <c r="BM190" s="228" t="s">
        <v>2297</v>
      </c>
    </row>
    <row r="191" s="14" customFormat="1">
      <c r="A191" s="14"/>
      <c r="B191" s="241"/>
      <c r="C191" s="242"/>
      <c r="D191" s="232" t="s">
        <v>153</v>
      </c>
      <c r="E191" s="243" t="s">
        <v>1</v>
      </c>
      <c r="F191" s="244" t="s">
        <v>2298</v>
      </c>
      <c r="G191" s="242"/>
      <c r="H191" s="245">
        <v>3</v>
      </c>
      <c r="I191" s="246"/>
      <c r="J191" s="242"/>
      <c r="K191" s="242"/>
      <c r="L191" s="247"/>
      <c r="M191" s="248"/>
      <c r="N191" s="249"/>
      <c r="O191" s="249"/>
      <c r="P191" s="249"/>
      <c r="Q191" s="249"/>
      <c r="R191" s="249"/>
      <c r="S191" s="249"/>
      <c r="T191" s="25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1" t="s">
        <v>153</v>
      </c>
      <c r="AU191" s="251" t="s">
        <v>151</v>
      </c>
      <c r="AV191" s="14" t="s">
        <v>151</v>
      </c>
      <c r="AW191" s="14" t="s">
        <v>31</v>
      </c>
      <c r="AX191" s="14" t="s">
        <v>83</v>
      </c>
      <c r="AY191" s="251" t="s">
        <v>142</v>
      </c>
    </row>
    <row r="192" s="2" customFormat="1" ht="21.75" customHeight="1">
      <c r="A192" s="38"/>
      <c r="B192" s="39"/>
      <c r="C192" s="218" t="s">
        <v>315</v>
      </c>
      <c r="D192" s="218" t="s">
        <v>145</v>
      </c>
      <c r="E192" s="219" t="s">
        <v>2299</v>
      </c>
      <c r="F192" s="220" t="s">
        <v>2300</v>
      </c>
      <c r="G192" s="221" t="s">
        <v>189</v>
      </c>
      <c r="H192" s="222">
        <v>28</v>
      </c>
      <c r="I192" s="223"/>
      <c r="J192" s="222">
        <f>ROUND(I192*H192,2)</f>
        <v>0</v>
      </c>
      <c r="K192" s="220" t="s">
        <v>149</v>
      </c>
      <c r="L192" s="44"/>
      <c r="M192" s="224" t="s">
        <v>1</v>
      </c>
      <c r="N192" s="225" t="s">
        <v>41</v>
      </c>
      <c r="O192" s="91"/>
      <c r="P192" s="226">
        <f>O192*H192</f>
        <v>0</v>
      </c>
      <c r="Q192" s="226">
        <v>0.0030799999999999998</v>
      </c>
      <c r="R192" s="226">
        <f>Q192*H192</f>
        <v>0.086239999999999997</v>
      </c>
      <c r="S192" s="226">
        <v>0</v>
      </c>
      <c r="T192" s="227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8" t="s">
        <v>210</v>
      </c>
      <c r="AT192" s="228" t="s">
        <v>145</v>
      </c>
      <c r="AU192" s="228" t="s">
        <v>151</v>
      </c>
      <c r="AY192" s="17" t="s">
        <v>142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7" t="s">
        <v>151</v>
      </c>
      <c r="BK192" s="229">
        <f>ROUND(I192*H192,2)</f>
        <v>0</v>
      </c>
      <c r="BL192" s="17" t="s">
        <v>210</v>
      </c>
      <c r="BM192" s="228" t="s">
        <v>2301</v>
      </c>
    </row>
    <row r="193" s="14" customFormat="1">
      <c r="A193" s="14"/>
      <c r="B193" s="241"/>
      <c r="C193" s="242"/>
      <c r="D193" s="232" t="s">
        <v>153</v>
      </c>
      <c r="E193" s="243" t="s">
        <v>1</v>
      </c>
      <c r="F193" s="244" t="s">
        <v>2302</v>
      </c>
      <c r="G193" s="242"/>
      <c r="H193" s="245">
        <v>28</v>
      </c>
      <c r="I193" s="246"/>
      <c r="J193" s="242"/>
      <c r="K193" s="242"/>
      <c r="L193" s="247"/>
      <c r="M193" s="248"/>
      <c r="N193" s="249"/>
      <c r="O193" s="249"/>
      <c r="P193" s="249"/>
      <c r="Q193" s="249"/>
      <c r="R193" s="249"/>
      <c r="S193" s="249"/>
      <c r="T193" s="25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1" t="s">
        <v>153</v>
      </c>
      <c r="AU193" s="251" t="s">
        <v>151</v>
      </c>
      <c r="AV193" s="14" t="s">
        <v>151</v>
      </c>
      <c r="AW193" s="14" t="s">
        <v>31</v>
      </c>
      <c r="AX193" s="14" t="s">
        <v>83</v>
      </c>
      <c r="AY193" s="251" t="s">
        <v>142</v>
      </c>
    </row>
    <row r="194" s="2" customFormat="1" ht="24.15" customHeight="1">
      <c r="A194" s="38"/>
      <c r="B194" s="39"/>
      <c r="C194" s="218" t="s">
        <v>321</v>
      </c>
      <c r="D194" s="218" t="s">
        <v>145</v>
      </c>
      <c r="E194" s="219" t="s">
        <v>1877</v>
      </c>
      <c r="F194" s="220" t="s">
        <v>1878</v>
      </c>
      <c r="G194" s="221" t="s">
        <v>303</v>
      </c>
      <c r="H194" s="222">
        <v>2</v>
      </c>
      <c r="I194" s="223"/>
      <c r="J194" s="222">
        <f>ROUND(I194*H194,2)</f>
        <v>0</v>
      </c>
      <c r="K194" s="220" t="s">
        <v>149</v>
      </c>
      <c r="L194" s="44"/>
      <c r="M194" s="224" t="s">
        <v>1</v>
      </c>
      <c r="N194" s="225" t="s">
        <v>41</v>
      </c>
      <c r="O194" s="91"/>
      <c r="P194" s="226">
        <f>O194*H194</f>
        <v>0</v>
      </c>
      <c r="Q194" s="226">
        <v>0.0015</v>
      </c>
      <c r="R194" s="226">
        <f>Q194*H194</f>
        <v>0.0030000000000000001</v>
      </c>
      <c r="S194" s="226">
        <v>0</v>
      </c>
      <c r="T194" s="227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8" t="s">
        <v>210</v>
      </c>
      <c r="AT194" s="228" t="s">
        <v>145</v>
      </c>
      <c r="AU194" s="228" t="s">
        <v>151</v>
      </c>
      <c r="AY194" s="17" t="s">
        <v>142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7" t="s">
        <v>151</v>
      </c>
      <c r="BK194" s="229">
        <f>ROUND(I194*H194,2)</f>
        <v>0</v>
      </c>
      <c r="BL194" s="17" t="s">
        <v>210</v>
      </c>
      <c r="BM194" s="228" t="s">
        <v>2303</v>
      </c>
    </row>
    <row r="195" s="2" customFormat="1" ht="21.75" customHeight="1">
      <c r="A195" s="38"/>
      <c r="B195" s="39"/>
      <c r="C195" s="218" t="s">
        <v>326</v>
      </c>
      <c r="D195" s="218" t="s">
        <v>145</v>
      </c>
      <c r="E195" s="219" t="s">
        <v>2304</v>
      </c>
      <c r="F195" s="220" t="s">
        <v>2305</v>
      </c>
      <c r="G195" s="221" t="s">
        <v>189</v>
      </c>
      <c r="H195" s="222">
        <v>5</v>
      </c>
      <c r="I195" s="223"/>
      <c r="J195" s="222">
        <f>ROUND(I195*H195,2)</f>
        <v>0</v>
      </c>
      <c r="K195" s="220" t="s">
        <v>149</v>
      </c>
      <c r="L195" s="44"/>
      <c r="M195" s="224" t="s">
        <v>1</v>
      </c>
      <c r="N195" s="225" t="s">
        <v>41</v>
      </c>
      <c r="O195" s="91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8" t="s">
        <v>210</v>
      </c>
      <c r="AT195" s="228" t="s">
        <v>145</v>
      </c>
      <c r="AU195" s="228" t="s">
        <v>151</v>
      </c>
      <c r="AY195" s="17" t="s">
        <v>142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7" t="s">
        <v>151</v>
      </c>
      <c r="BK195" s="229">
        <f>ROUND(I195*H195,2)</f>
        <v>0</v>
      </c>
      <c r="BL195" s="17" t="s">
        <v>210</v>
      </c>
      <c r="BM195" s="228" t="s">
        <v>2306</v>
      </c>
    </row>
    <row r="196" s="2" customFormat="1" ht="24.15" customHeight="1">
      <c r="A196" s="38"/>
      <c r="B196" s="39"/>
      <c r="C196" s="218" t="s">
        <v>332</v>
      </c>
      <c r="D196" s="218" t="s">
        <v>145</v>
      </c>
      <c r="E196" s="219" t="s">
        <v>2307</v>
      </c>
      <c r="F196" s="220" t="s">
        <v>2308</v>
      </c>
      <c r="G196" s="221" t="s">
        <v>189</v>
      </c>
      <c r="H196" s="222">
        <v>28</v>
      </c>
      <c r="I196" s="223"/>
      <c r="J196" s="222">
        <f>ROUND(I196*H196,2)</f>
        <v>0</v>
      </c>
      <c r="K196" s="220" t="s">
        <v>149</v>
      </c>
      <c r="L196" s="44"/>
      <c r="M196" s="224" t="s">
        <v>1</v>
      </c>
      <c r="N196" s="225" t="s">
        <v>41</v>
      </c>
      <c r="O196" s="91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8" t="s">
        <v>210</v>
      </c>
      <c r="AT196" s="228" t="s">
        <v>145</v>
      </c>
      <c r="AU196" s="228" t="s">
        <v>151</v>
      </c>
      <c r="AY196" s="17" t="s">
        <v>142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7" t="s">
        <v>151</v>
      </c>
      <c r="BK196" s="229">
        <f>ROUND(I196*H196,2)</f>
        <v>0</v>
      </c>
      <c r="BL196" s="17" t="s">
        <v>210</v>
      </c>
      <c r="BM196" s="228" t="s">
        <v>2309</v>
      </c>
    </row>
    <row r="197" s="2" customFormat="1" ht="24.15" customHeight="1">
      <c r="A197" s="38"/>
      <c r="B197" s="39"/>
      <c r="C197" s="218" t="s">
        <v>340</v>
      </c>
      <c r="D197" s="218" t="s">
        <v>145</v>
      </c>
      <c r="E197" s="219" t="s">
        <v>2310</v>
      </c>
      <c r="F197" s="220" t="s">
        <v>2311</v>
      </c>
      <c r="G197" s="221" t="s">
        <v>281</v>
      </c>
      <c r="H197" s="222">
        <v>0.10000000000000001</v>
      </c>
      <c r="I197" s="223"/>
      <c r="J197" s="222">
        <f>ROUND(I197*H197,2)</f>
        <v>0</v>
      </c>
      <c r="K197" s="220" t="s">
        <v>149</v>
      </c>
      <c r="L197" s="44"/>
      <c r="M197" s="283" t="s">
        <v>1</v>
      </c>
      <c r="N197" s="284" t="s">
        <v>41</v>
      </c>
      <c r="O197" s="281"/>
      <c r="P197" s="285">
        <f>O197*H197</f>
        <v>0</v>
      </c>
      <c r="Q197" s="285">
        <v>0</v>
      </c>
      <c r="R197" s="285">
        <f>Q197*H197</f>
        <v>0</v>
      </c>
      <c r="S197" s="285">
        <v>0</v>
      </c>
      <c r="T197" s="28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8" t="s">
        <v>210</v>
      </c>
      <c r="AT197" s="228" t="s">
        <v>145</v>
      </c>
      <c r="AU197" s="228" t="s">
        <v>151</v>
      </c>
      <c r="AY197" s="17" t="s">
        <v>142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7" t="s">
        <v>151</v>
      </c>
      <c r="BK197" s="229">
        <f>ROUND(I197*H197,2)</f>
        <v>0</v>
      </c>
      <c r="BL197" s="17" t="s">
        <v>210</v>
      </c>
      <c r="BM197" s="228" t="s">
        <v>2312</v>
      </c>
    </row>
    <row r="198" s="2" customFormat="1" ht="6.96" customHeight="1">
      <c r="A198" s="38"/>
      <c r="B198" s="66"/>
      <c r="C198" s="67"/>
      <c r="D198" s="67"/>
      <c r="E198" s="67"/>
      <c r="F198" s="67"/>
      <c r="G198" s="67"/>
      <c r="H198" s="67"/>
      <c r="I198" s="67"/>
      <c r="J198" s="67"/>
      <c r="K198" s="67"/>
      <c r="L198" s="44"/>
      <c r="M198" s="38"/>
      <c r="O198" s="38"/>
      <c r="P198" s="38"/>
      <c r="Q198" s="38"/>
      <c r="R198" s="38"/>
      <c r="S198" s="38"/>
      <c r="T198" s="38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</row>
  </sheetData>
  <sheetProtection sheet="1" autoFilter="0" formatColumns="0" formatRows="0" objects="1" scenarios="1" spinCount="100000" saltValue="EvAb7nbBXa7/opgoo8/cZ7PJc9+2O6rYxVjc8yFkDKxODYvXxsH8zdlY5TEiJ3RMqkcqhfxR5jSiGMaaqjK9TQ==" hashValue="G3H3/1X5MwYjmGVr8+r6jnNKE39AGKLH4gpjK3aW+yREeC1LZTRwR6ru68uiJrX2adpX1JaxLwTVkItm2DvBMQ==" algorithmName="SHA-512" password="CC35"/>
  <autoFilter ref="C122:K197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100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15</v>
      </c>
      <c r="L6" s="20"/>
    </row>
    <row r="7" s="1" customFormat="1" ht="16.5" customHeight="1">
      <c r="B7" s="20"/>
      <c r="E7" s="141" t="str">
        <f>'Rekapitulace stavby'!K6</f>
        <v>Zateplení budovy dětského domova Plesná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2313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17</v>
      </c>
      <c r="E11" s="38"/>
      <c r="F11" s="143" t="s">
        <v>1</v>
      </c>
      <c r="G11" s="38"/>
      <c r="H11" s="38"/>
      <c r="I11" s="140" t="s">
        <v>18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19</v>
      </c>
      <c r="E12" s="38"/>
      <c r="F12" s="143" t="s">
        <v>20</v>
      </c>
      <c r="G12" s="38"/>
      <c r="H12" s="38"/>
      <c r="I12" s="140" t="s">
        <v>21</v>
      </c>
      <c r="J12" s="144" t="str">
        <f>'Rekapitulace stavby'!AN8</f>
        <v>10. 1. 2024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23</v>
      </c>
      <c r="E14" s="38"/>
      <c r="F14" s="38"/>
      <c r="G14" s="38"/>
      <c r="H14" s="38"/>
      <c r="I14" s="140" t="s">
        <v>24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25</v>
      </c>
      <c r="F15" s="38"/>
      <c r="G15" s="38"/>
      <c r="H15" s="38"/>
      <c r="I15" s="140" t="s">
        <v>26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24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24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30</v>
      </c>
      <c r="F21" s="38"/>
      <c r="G21" s="38"/>
      <c r="H21" s="38"/>
      <c r="I21" s="140" t="s">
        <v>26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24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20</v>
      </c>
      <c r="F24" s="38"/>
      <c r="G24" s="38"/>
      <c r="H24" s="38"/>
      <c r="I24" s="140" t="s">
        <v>26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ROUND((SUM(BE118:BE121)),  2)</f>
        <v>0</v>
      </c>
      <c r="G33" s="38"/>
      <c r="H33" s="38"/>
      <c r="I33" s="155">
        <v>0.20999999999999999</v>
      </c>
      <c r="J33" s="154">
        <f>ROUND(((SUM(BE118:BE121))*I33),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ROUND((SUM(BF118:BF121)),  2)</f>
        <v>0</v>
      </c>
      <c r="G34" s="38"/>
      <c r="H34" s="38"/>
      <c r="I34" s="155">
        <v>0.12</v>
      </c>
      <c r="J34" s="154">
        <f>ROUND(((SUM(BF118:BF121))*I34),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ROUND((SUM(BG118:BG121)),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ROUND((SUM(BH118:BH121)),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ROUND((SUM(BI118:BI121)),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15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Zateplení budovy dětského domova Plesná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05 - Hromosvod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19</v>
      </c>
      <c r="D89" s="40"/>
      <c r="E89" s="40"/>
      <c r="F89" s="27" t="str">
        <f>F12</f>
        <v xml:space="preserve"> </v>
      </c>
      <c r="G89" s="40"/>
      <c r="H89" s="40"/>
      <c r="I89" s="32" t="s">
        <v>21</v>
      </c>
      <c r="J89" s="79" t="str">
        <f>IF(J12="","",J12)</f>
        <v>10. 1. 2024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23</v>
      </c>
      <c r="D91" s="40"/>
      <c r="E91" s="40"/>
      <c r="F91" s="27" t="str">
        <f>E15</f>
        <v>Obec Plesná</v>
      </c>
      <c r="G91" s="40"/>
      <c r="H91" s="40"/>
      <c r="I91" s="32" t="s">
        <v>29</v>
      </c>
      <c r="J91" s="36" t="str">
        <f>E21</f>
        <v>DPT s.r.o.Ostrov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104</v>
      </c>
      <c r="D94" s="176"/>
      <c r="E94" s="176"/>
      <c r="F94" s="176"/>
      <c r="G94" s="176"/>
      <c r="H94" s="176"/>
      <c r="I94" s="176"/>
      <c r="J94" s="177" t="s">
        <v>105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106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107</v>
      </c>
    </row>
    <row r="97" s="9" customFormat="1" ht="24.96" customHeight="1">
      <c r="A97" s="9"/>
      <c r="B97" s="179"/>
      <c r="C97" s="180"/>
      <c r="D97" s="181" t="s">
        <v>2314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2315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127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15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Zateplení budovy dětského domova Plesná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101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05 - Hromosvod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19</v>
      </c>
      <c r="D112" s="40"/>
      <c r="E112" s="40"/>
      <c r="F112" s="27" t="str">
        <f>F12</f>
        <v xml:space="preserve"> </v>
      </c>
      <c r="G112" s="40"/>
      <c r="H112" s="40"/>
      <c r="I112" s="32" t="s">
        <v>21</v>
      </c>
      <c r="J112" s="79" t="str">
        <f>IF(J12="","",J12)</f>
        <v>10. 1. 2024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23</v>
      </c>
      <c r="D114" s="40"/>
      <c r="E114" s="40"/>
      <c r="F114" s="27" t="str">
        <f>E15</f>
        <v>Obec Plesná</v>
      </c>
      <c r="G114" s="40"/>
      <c r="H114" s="40"/>
      <c r="I114" s="32" t="s">
        <v>29</v>
      </c>
      <c r="J114" s="36" t="str">
        <f>E21</f>
        <v>DPT s.r.o.Ostrov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27</v>
      </c>
      <c r="D115" s="40"/>
      <c r="E115" s="40"/>
      <c r="F115" s="27" t="str">
        <f>IF(E18="","",E18)</f>
        <v>Vyplň údaj</v>
      </c>
      <c r="G115" s="40"/>
      <c r="H115" s="40"/>
      <c r="I115" s="32" t="s">
        <v>32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128</v>
      </c>
      <c r="D117" s="194" t="s">
        <v>60</v>
      </c>
      <c r="E117" s="194" t="s">
        <v>56</v>
      </c>
      <c r="F117" s="194" t="s">
        <v>57</v>
      </c>
      <c r="G117" s="194" t="s">
        <v>129</v>
      </c>
      <c r="H117" s="194" t="s">
        <v>130</v>
      </c>
      <c r="I117" s="194" t="s">
        <v>131</v>
      </c>
      <c r="J117" s="194" t="s">
        <v>105</v>
      </c>
      <c r="K117" s="195" t="s">
        <v>132</v>
      </c>
      <c r="L117" s="196"/>
      <c r="M117" s="100" t="s">
        <v>1</v>
      </c>
      <c r="N117" s="101" t="s">
        <v>39</v>
      </c>
      <c r="O117" s="101" t="s">
        <v>133</v>
      </c>
      <c r="P117" s="101" t="s">
        <v>134</v>
      </c>
      <c r="Q117" s="101" t="s">
        <v>135</v>
      </c>
      <c r="R117" s="101" t="s">
        <v>136</v>
      </c>
      <c r="S117" s="101" t="s">
        <v>137</v>
      </c>
      <c r="T117" s="102" t="s">
        <v>138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139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0</v>
      </c>
      <c r="S118" s="104"/>
      <c r="T118" s="200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74</v>
      </c>
      <c r="AU118" s="17" t="s">
        <v>107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74</v>
      </c>
      <c r="E119" s="205" t="s">
        <v>225</v>
      </c>
      <c r="F119" s="205" t="s">
        <v>2316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143</v>
      </c>
      <c r="AT119" s="214" t="s">
        <v>74</v>
      </c>
      <c r="AU119" s="214" t="s">
        <v>75</v>
      </c>
      <c r="AY119" s="213" t="s">
        <v>142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74</v>
      </c>
      <c r="E120" s="216" t="s">
        <v>2317</v>
      </c>
      <c r="F120" s="216" t="s">
        <v>95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P121</f>
        <v>0</v>
      </c>
      <c r="Q120" s="210"/>
      <c r="R120" s="211">
        <f>R121</f>
        <v>0</v>
      </c>
      <c r="S120" s="210"/>
      <c r="T120" s="212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143</v>
      </c>
      <c r="AT120" s="214" t="s">
        <v>74</v>
      </c>
      <c r="AU120" s="214" t="s">
        <v>83</v>
      </c>
      <c r="AY120" s="213" t="s">
        <v>142</v>
      </c>
      <c r="BK120" s="215">
        <f>BK121</f>
        <v>0</v>
      </c>
    </row>
    <row r="121" s="2" customFormat="1" ht="16.5" customHeight="1">
      <c r="A121" s="38"/>
      <c r="B121" s="39"/>
      <c r="C121" s="218" t="s">
        <v>83</v>
      </c>
      <c r="D121" s="218" t="s">
        <v>145</v>
      </c>
      <c r="E121" s="219" t="s">
        <v>2318</v>
      </c>
      <c r="F121" s="220" t="s">
        <v>2319</v>
      </c>
      <c r="G121" s="221" t="s">
        <v>2320</v>
      </c>
      <c r="H121" s="222">
        <v>1</v>
      </c>
      <c r="I121" s="223"/>
      <c r="J121" s="222">
        <f>ROUND(I121*H121,2)</f>
        <v>0</v>
      </c>
      <c r="K121" s="220" t="s">
        <v>1</v>
      </c>
      <c r="L121" s="44"/>
      <c r="M121" s="283" t="s">
        <v>1</v>
      </c>
      <c r="N121" s="284" t="s">
        <v>41</v>
      </c>
      <c r="O121" s="281"/>
      <c r="P121" s="285">
        <f>O121*H121</f>
        <v>0</v>
      </c>
      <c r="Q121" s="285">
        <v>0</v>
      </c>
      <c r="R121" s="285">
        <f>Q121*H121</f>
        <v>0</v>
      </c>
      <c r="S121" s="285">
        <v>0</v>
      </c>
      <c r="T121" s="28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8" t="s">
        <v>547</v>
      </c>
      <c r="AT121" s="228" t="s">
        <v>145</v>
      </c>
      <c r="AU121" s="228" t="s">
        <v>151</v>
      </c>
      <c r="AY121" s="17" t="s">
        <v>142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7" t="s">
        <v>151</v>
      </c>
      <c r="BK121" s="229">
        <f>ROUND(I121*H121,2)</f>
        <v>0</v>
      </c>
      <c r="BL121" s="17" t="s">
        <v>547</v>
      </c>
      <c r="BM121" s="228" t="s">
        <v>2321</v>
      </c>
    </row>
    <row r="122" s="2" customFormat="1" ht="6.96" customHeight="1">
      <c r="A122" s="38"/>
      <c r="B122" s="66"/>
      <c r="C122" s="67"/>
      <c r="D122" s="67"/>
      <c r="E122" s="67"/>
      <c r="F122" s="67"/>
      <c r="G122" s="67"/>
      <c r="H122" s="67"/>
      <c r="I122" s="67"/>
      <c r="J122" s="67"/>
      <c r="K122" s="67"/>
      <c r="L122" s="44"/>
      <c r="M122" s="38"/>
      <c r="O122" s="38"/>
      <c r="P122" s="38"/>
      <c r="Q122" s="38"/>
      <c r="R122" s="38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</sheetData>
  <sheetProtection sheet="1" autoFilter="0" formatColumns="0" formatRows="0" objects="1" scenarios="1" spinCount="100000" saltValue="/kgawJluL+M7rJi3yEtdbA5oKPUWDy142xbXHr7d9dl6112d3TNZbKlYC409WrfzQ9R8h0VfvApGBRagY84uIA==" hashValue="r0thWl+uANuyiziD5vOIKnRGKf/WGEpq35RrQHzJ6yHFZ9H+i0PBWJIHn50vcROCsrklVk5M6M38yiNvLepwCg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100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15</v>
      </c>
      <c r="L6" s="20"/>
    </row>
    <row r="7" s="1" customFormat="1" ht="16.5" customHeight="1">
      <c r="B7" s="20"/>
      <c r="E7" s="141" t="str">
        <f>'Rekapitulace stavby'!K6</f>
        <v>Zateplení budovy dětského domova Plesná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2322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17</v>
      </c>
      <c r="E11" s="38"/>
      <c r="F11" s="143" t="s">
        <v>1</v>
      </c>
      <c r="G11" s="38"/>
      <c r="H11" s="38"/>
      <c r="I11" s="140" t="s">
        <v>18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19</v>
      </c>
      <c r="E12" s="38"/>
      <c r="F12" s="143" t="s">
        <v>20</v>
      </c>
      <c r="G12" s="38"/>
      <c r="H12" s="38"/>
      <c r="I12" s="140" t="s">
        <v>21</v>
      </c>
      <c r="J12" s="144" t="str">
        <f>'Rekapitulace stavby'!AN8</f>
        <v>10. 1. 2024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23</v>
      </c>
      <c r="E14" s="38"/>
      <c r="F14" s="38"/>
      <c r="G14" s="38"/>
      <c r="H14" s="38"/>
      <c r="I14" s="140" t="s">
        <v>24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25</v>
      </c>
      <c r="F15" s="38"/>
      <c r="G15" s="38"/>
      <c r="H15" s="38"/>
      <c r="I15" s="140" t="s">
        <v>26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24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24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30</v>
      </c>
      <c r="F21" s="38"/>
      <c r="G21" s="38"/>
      <c r="H21" s="38"/>
      <c r="I21" s="140" t="s">
        <v>26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24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26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ROUND((SUM(BE117:BE130)),  2)</f>
        <v>0</v>
      </c>
      <c r="G33" s="38"/>
      <c r="H33" s="38"/>
      <c r="I33" s="155">
        <v>0.20999999999999999</v>
      </c>
      <c r="J33" s="154">
        <f>ROUND(((SUM(BE117:BE130))*I33),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ROUND((SUM(BF117:BF130)),  2)</f>
        <v>0</v>
      </c>
      <c r="G34" s="38"/>
      <c r="H34" s="38"/>
      <c r="I34" s="155">
        <v>0.12</v>
      </c>
      <c r="J34" s="154">
        <f>ROUND(((SUM(BF117:BF130))*I34),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ROUND((SUM(BG117:BG130)),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ROUND((SUM(BH117:BH130)),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ROUND((SUM(BI117:BI130)),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15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Zateplení budovy dětského domova Plesná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06 - Vedlejší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19</v>
      </c>
      <c r="D89" s="40"/>
      <c r="E89" s="40"/>
      <c r="F89" s="27" t="str">
        <f>F12</f>
        <v xml:space="preserve"> </v>
      </c>
      <c r="G89" s="40"/>
      <c r="H89" s="40"/>
      <c r="I89" s="32" t="s">
        <v>21</v>
      </c>
      <c r="J89" s="79" t="str">
        <f>IF(J12="","",J12)</f>
        <v>10. 1. 2024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23</v>
      </c>
      <c r="D91" s="40"/>
      <c r="E91" s="40"/>
      <c r="F91" s="27" t="str">
        <f>E15</f>
        <v>Obec Plesná</v>
      </c>
      <c r="G91" s="40"/>
      <c r="H91" s="40"/>
      <c r="I91" s="32" t="s">
        <v>29</v>
      </c>
      <c r="J91" s="36" t="str">
        <f>E21</f>
        <v>DPT s.r.o.Ostrov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Neubauerová Soňa, SK-Projekt Ostrov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104</v>
      </c>
      <c r="D94" s="176"/>
      <c r="E94" s="176"/>
      <c r="F94" s="176"/>
      <c r="G94" s="176"/>
      <c r="H94" s="176"/>
      <c r="I94" s="176"/>
      <c r="J94" s="177" t="s">
        <v>105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106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107</v>
      </c>
    </row>
    <row r="97" s="9" customFormat="1" ht="24.96" customHeight="1">
      <c r="A97" s="9"/>
      <c r="B97" s="179"/>
      <c r="C97" s="180"/>
      <c r="D97" s="181" t="s">
        <v>2323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127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15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4" t="str">
        <f>E7</f>
        <v>Zateplení budovy dětského domova Plesná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101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06 - Vedlejší náklady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19</v>
      </c>
      <c r="D111" s="40"/>
      <c r="E111" s="40"/>
      <c r="F111" s="27" t="str">
        <f>F12</f>
        <v xml:space="preserve"> </v>
      </c>
      <c r="G111" s="40"/>
      <c r="H111" s="40"/>
      <c r="I111" s="32" t="s">
        <v>21</v>
      </c>
      <c r="J111" s="79" t="str">
        <f>IF(J12="","",J12)</f>
        <v>10. 1. 2024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23</v>
      </c>
      <c r="D113" s="40"/>
      <c r="E113" s="40"/>
      <c r="F113" s="27" t="str">
        <f>E15</f>
        <v>Obec Plesná</v>
      </c>
      <c r="G113" s="40"/>
      <c r="H113" s="40"/>
      <c r="I113" s="32" t="s">
        <v>29</v>
      </c>
      <c r="J113" s="36" t="str">
        <f>E21</f>
        <v>DPT s.r.o.Ostrov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5.65" customHeight="1">
      <c r="A114" s="38"/>
      <c r="B114" s="39"/>
      <c r="C114" s="32" t="s">
        <v>27</v>
      </c>
      <c r="D114" s="40"/>
      <c r="E114" s="40"/>
      <c r="F114" s="27" t="str">
        <f>IF(E18="","",E18)</f>
        <v>Vyplň údaj</v>
      </c>
      <c r="G114" s="40"/>
      <c r="H114" s="40"/>
      <c r="I114" s="32" t="s">
        <v>32</v>
      </c>
      <c r="J114" s="36" t="str">
        <f>E24</f>
        <v>Neubauerová Soňa, SK-Projekt Ostrov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91"/>
      <c r="B116" s="192"/>
      <c r="C116" s="193" t="s">
        <v>128</v>
      </c>
      <c r="D116" s="194" t="s">
        <v>60</v>
      </c>
      <c r="E116" s="194" t="s">
        <v>56</v>
      </c>
      <c r="F116" s="194" t="s">
        <v>57</v>
      </c>
      <c r="G116" s="194" t="s">
        <v>129</v>
      </c>
      <c r="H116" s="194" t="s">
        <v>130</v>
      </c>
      <c r="I116" s="194" t="s">
        <v>131</v>
      </c>
      <c r="J116" s="194" t="s">
        <v>105</v>
      </c>
      <c r="K116" s="195" t="s">
        <v>132</v>
      </c>
      <c r="L116" s="196"/>
      <c r="M116" s="100" t="s">
        <v>1</v>
      </c>
      <c r="N116" s="101" t="s">
        <v>39</v>
      </c>
      <c r="O116" s="101" t="s">
        <v>133</v>
      </c>
      <c r="P116" s="101" t="s">
        <v>134</v>
      </c>
      <c r="Q116" s="101" t="s">
        <v>135</v>
      </c>
      <c r="R116" s="101" t="s">
        <v>136</v>
      </c>
      <c r="S116" s="101" t="s">
        <v>137</v>
      </c>
      <c r="T116" s="102" t="s">
        <v>138</v>
      </c>
      <c r="U116" s="191"/>
      <c r="V116" s="191"/>
      <c r="W116" s="191"/>
      <c r="X116" s="191"/>
      <c r="Y116" s="191"/>
      <c r="Z116" s="191"/>
      <c r="AA116" s="191"/>
      <c r="AB116" s="191"/>
      <c r="AC116" s="191"/>
      <c r="AD116" s="191"/>
      <c r="AE116" s="191"/>
    </row>
    <row r="117" s="2" customFormat="1" ht="22.8" customHeight="1">
      <c r="A117" s="38"/>
      <c r="B117" s="39"/>
      <c r="C117" s="107" t="s">
        <v>139</v>
      </c>
      <c r="D117" s="40"/>
      <c r="E117" s="40"/>
      <c r="F117" s="40"/>
      <c r="G117" s="40"/>
      <c r="H117" s="40"/>
      <c r="I117" s="40"/>
      <c r="J117" s="197">
        <f>BK117</f>
        <v>0</v>
      </c>
      <c r="K117" s="40"/>
      <c r="L117" s="44"/>
      <c r="M117" s="103"/>
      <c r="N117" s="198"/>
      <c r="O117" s="104"/>
      <c r="P117" s="199">
        <f>P118</f>
        <v>0</v>
      </c>
      <c r="Q117" s="104"/>
      <c r="R117" s="199">
        <f>R118</f>
        <v>0</v>
      </c>
      <c r="S117" s="104"/>
      <c r="T117" s="200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74</v>
      </c>
      <c r="AU117" s="17" t="s">
        <v>107</v>
      </c>
      <c r="BK117" s="201">
        <f>BK118</f>
        <v>0</v>
      </c>
    </row>
    <row r="118" s="12" customFormat="1" ht="25.92" customHeight="1">
      <c r="A118" s="12"/>
      <c r="B118" s="202"/>
      <c r="C118" s="203"/>
      <c r="D118" s="204" t="s">
        <v>74</v>
      </c>
      <c r="E118" s="205" t="s">
        <v>2324</v>
      </c>
      <c r="F118" s="205" t="s">
        <v>2325</v>
      </c>
      <c r="G118" s="203"/>
      <c r="H118" s="203"/>
      <c r="I118" s="206"/>
      <c r="J118" s="207">
        <f>BK118</f>
        <v>0</v>
      </c>
      <c r="K118" s="203"/>
      <c r="L118" s="208"/>
      <c r="M118" s="209"/>
      <c r="N118" s="210"/>
      <c r="O118" s="210"/>
      <c r="P118" s="211">
        <f>SUM(P119:P130)</f>
        <v>0</v>
      </c>
      <c r="Q118" s="210"/>
      <c r="R118" s="211">
        <f>SUM(R119:R130)</f>
        <v>0</v>
      </c>
      <c r="S118" s="210"/>
      <c r="T118" s="212">
        <f>SUM(T119:T130)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3" t="s">
        <v>186</v>
      </c>
      <c r="AT118" s="214" t="s">
        <v>74</v>
      </c>
      <c r="AU118" s="214" t="s">
        <v>75</v>
      </c>
      <c r="AY118" s="213" t="s">
        <v>142</v>
      </c>
      <c r="BK118" s="215">
        <f>SUM(BK119:BK130)</f>
        <v>0</v>
      </c>
    </row>
    <row r="119" s="2" customFormat="1" ht="24.15" customHeight="1">
      <c r="A119" s="38"/>
      <c r="B119" s="39"/>
      <c r="C119" s="218" t="s">
        <v>83</v>
      </c>
      <c r="D119" s="218" t="s">
        <v>145</v>
      </c>
      <c r="E119" s="219" t="s">
        <v>2326</v>
      </c>
      <c r="F119" s="220" t="s">
        <v>2327</v>
      </c>
      <c r="G119" s="221" t="s">
        <v>494</v>
      </c>
      <c r="H119" s="222">
        <v>1</v>
      </c>
      <c r="I119" s="223"/>
      <c r="J119" s="222">
        <f>ROUND(I119*H119,2)</f>
        <v>0</v>
      </c>
      <c r="K119" s="220" t="s">
        <v>1</v>
      </c>
      <c r="L119" s="44"/>
      <c r="M119" s="224" t="s">
        <v>1</v>
      </c>
      <c r="N119" s="225" t="s">
        <v>41</v>
      </c>
      <c r="O119" s="91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8" t="s">
        <v>2328</v>
      </c>
      <c r="AT119" s="228" t="s">
        <v>145</v>
      </c>
      <c r="AU119" s="228" t="s">
        <v>83</v>
      </c>
      <c r="AY119" s="17" t="s">
        <v>142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17" t="s">
        <v>151</v>
      </c>
      <c r="BK119" s="229">
        <f>ROUND(I119*H119,2)</f>
        <v>0</v>
      </c>
      <c r="BL119" s="17" t="s">
        <v>2328</v>
      </c>
      <c r="BM119" s="228" t="s">
        <v>2329</v>
      </c>
    </row>
    <row r="120" s="2" customFormat="1" ht="24.15" customHeight="1">
      <c r="A120" s="38"/>
      <c r="B120" s="39"/>
      <c r="C120" s="218" t="s">
        <v>151</v>
      </c>
      <c r="D120" s="218" t="s">
        <v>145</v>
      </c>
      <c r="E120" s="219" t="s">
        <v>2330</v>
      </c>
      <c r="F120" s="220" t="s">
        <v>2331</v>
      </c>
      <c r="G120" s="221" t="s">
        <v>494</v>
      </c>
      <c r="H120" s="222">
        <v>1</v>
      </c>
      <c r="I120" s="223"/>
      <c r="J120" s="222">
        <f>ROUND(I120*H120,2)</f>
        <v>0</v>
      </c>
      <c r="K120" s="220" t="s">
        <v>1</v>
      </c>
      <c r="L120" s="44"/>
      <c r="M120" s="224" t="s">
        <v>1</v>
      </c>
      <c r="N120" s="225" t="s">
        <v>41</v>
      </c>
      <c r="O120" s="91"/>
      <c r="P120" s="226">
        <f>O120*H120</f>
        <v>0</v>
      </c>
      <c r="Q120" s="226">
        <v>0</v>
      </c>
      <c r="R120" s="226">
        <f>Q120*H120</f>
        <v>0</v>
      </c>
      <c r="S120" s="226">
        <v>0</v>
      </c>
      <c r="T120" s="227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8" t="s">
        <v>2328</v>
      </c>
      <c r="AT120" s="228" t="s">
        <v>145</v>
      </c>
      <c r="AU120" s="228" t="s">
        <v>83</v>
      </c>
      <c r="AY120" s="17" t="s">
        <v>142</v>
      </c>
      <c r="BE120" s="229">
        <f>IF(N120="základní",J120,0)</f>
        <v>0</v>
      </c>
      <c r="BF120" s="229">
        <f>IF(N120="snížená",J120,0)</f>
        <v>0</v>
      </c>
      <c r="BG120" s="229">
        <f>IF(N120="zákl. přenesená",J120,0)</f>
        <v>0</v>
      </c>
      <c r="BH120" s="229">
        <f>IF(N120="sníž. přenesená",J120,0)</f>
        <v>0</v>
      </c>
      <c r="BI120" s="229">
        <f>IF(N120="nulová",J120,0)</f>
        <v>0</v>
      </c>
      <c r="BJ120" s="17" t="s">
        <v>151</v>
      </c>
      <c r="BK120" s="229">
        <f>ROUND(I120*H120,2)</f>
        <v>0</v>
      </c>
      <c r="BL120" s="17" t="s">
        <v>2328</v>
      </c>
      <c r="BM120" s="228" t="s">
        <v>2332</v>
      </c>
    </row>
    <row r="121" s="2" customFormat="1">
      <c r="A121" s="38"/>
      <c r="B121" s="39"/>
      <c r="C121" s="40"/>
      <c r="D121" s="232" t="s">
        <v>200</v>
      </c>
      <c r="E121" s="40"/>
      <c r="F121" s="263" t="s">
        <v>1909</v>
      </c>
      <c r="G121" s="40"/>
      <c r="H121" s="40"/>
      <c r="I121" s="264"/>
      <c r="J121" s="40"/>
      <c r="K121" s="40"/>
      <c r="L121" s="44"/>
      <c r="M121" s="265"/>
      <c r="N121" s="266"/>
      <c r="O121" s="91"/>
      <c r="P121" s="91"/>
      <c r="Q121" s="91"/>
      <c r="R121" s="91"/>
      <c r="S121" s="91"/>
      <c r="T121" s="92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200</v>
      </c>
      <c r="AU121" s="17" t="s">
        <v>83</v>
      </c>
    </row>
    <row r="122" s="2" customFormat="1" ht="21.75" customHeight="1">
      <c r="A122" s="38"/>
      <c r="B122" s="39"/>
      <c r="C122" s="218" t="s">
        <v>143</v>
      </c>
      <c r="D122" s="218" t="s">
        <v>145</v>
      </c>
      <c r="E122" s="219" t="s">
        <v>2333</v>
      </c>
      <c r="F122" s="220" t="s">
        <v>2334</v>
      </c>
      <c r="G122" s="221" t="s">
        <v>494</v>
      </c>
      <c r="H122" s="222">
        <v>1</v>
      </c>
      <c r="I122" s="223"/>
      <c r="J122" s="222">
        <f>ROUND(I122*H122,2)</f>
        <v>0</v>
      </c>
      <c r="K122" s="220" t="s">
        <v>1</v>
      </c>
      <c r="L122" s="44"/>
      <c r="M122" s="224" t="s">
        <v>1</v>
      </c>
      <c r="N122" s="225" t="s">
        <v>41</v>
      </c>
      <c r="O122" s="91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8" t="s">
        <v>2328</v>
      </c>
      <c r="AT122" s="228" t="s">
        <v>145</v>
      </c>
      <c r="AU122" s="228" t="s">
        <v>83</v>
      </c>
      <c r="AY122" s="17" t="s">
        <v>142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7" t="s">
        <v>151</v>
      </c>
      <c r="BK122" s="229">
        <f>ROUND(I122*H122,2)</f>
        <v>0</v>
      </c>
      <c r="BL122" s="17" t="s">
        <v>2328</v>
      </c>
      <c r="BM122" s="228" t="s">
        <v>2335</v>
      </c>
    </row>
    <row r="123" s="2" customFormat="1">
      <c r="A123" s="38"/>
      <c r="B123" s="39"/>
      <c r="C123" s="40"/>
      <c r="D123" s="232" t="s">
        <v>200</v>
      </c>
      <c r="E123" s="40"/>
      <c r="F123" s="263" t="s">
        <v>1909</v>
      </c>
      <c r="G123" s="40"/>
      <c r="H123" s="40"/>
      <c r="I123" s="264"/>
      <c r="J123" s="40"/>
      <c r="K123" s="40"/>
      <c r="L123" s="44"/>
      <c r="M123" s="265"/>
      <c r="N123" s="266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200</v>
      </c>
      <c r="AU123" s="17" t="s">
        <v>83</v>
      </c>
    </row>
    <row r="124" s="2" customFormat="1" ht="24.15" customHeight="1">
      <c r="A124" s="38"/>
      <c r="B124" s="39"/>
      <c r="C124" s="218" t="s">
        <v>150</v>
      </c>
      <c r="D124" s="218" t="s">
        <v>145</v>
      </c>
      <c r="E124" s="219" t="s">
        <v>2336</v>
      </c>
      <c r="F124" s="220" t="s">
        <v>2337</v>
      </c>
      <c r="G124" s="221" t="s">
        <v>494</v>
      </c>
      <c r="H124" s="222">
        <v>1</v>
      </c>
      <c r="I124" s="223"/>
      <c r="J124" s="222">
        <f>ROUND(I124*H124,2)</f>
        <v>0</v>
      </c>
      <c r="K124" s="220" t="s">
        <v>1</v>
      </c>
      <c r="L124" s="44"/>
      <c r="M124" s="224" t="s">
        <v>1</v>
      </c>
      <c r="N124" s="225" t="s">
        <v>41</v>
      </c>
      <c r="O124" s="91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8" t="s">
        <v>2328</v>
      </c>
      <c r="AT124" s="228" t="s">
        <v>145</v>
      </c>
      <c r="AU124" s="228" t="s">
        <v>83</v>
      </c>
      <c r="AY124" s="17" t="s">
        <v>142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7" t="s">
        <v>151</v>
      </c>
      <c r="BK124" s="229">
        <f>ROUND(I124*H124,2)</f>
        <v>0</v>
      </c>
      <c r="BL124" s="17" t="s">
        <v>2328</v>
      </c>
      <c r="BM124" s="228" t="s">
        <v>2338</v>
      </c>
    </row>
    <row r="125" s="2" customFormat="1">
      <c r="A125" s="38"/>
      <c r="B125" s="39"/>
      <c r="C125" s="40"/>
      <c r="D125" s="232" t="s">
        <v>200</v>
      </c>
      <c r="E125" s="40"/>
      <c r="F125" s="263" t="s">
        <v>2339</v>
      </c>
      <c r="G125" s="40"/>
      <c r="H125" s="40"/>
      <c r="I125" s="264"/>
      <c r="J125" s="40"/>
      <c r="K125" s="40"/>
      <c r="L125" s="44"/>
      <c r="M125" s="265"/>
      <c r="N125" s="266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200</v>
      </c>
      <c r="AU125" s="17" t="s">
        <v>83</v>
      </c>
    </row>
    <row r="126" s="2" customFormat="1" ht="24.15" customHeight="1">
      <c r="A126" s="38"/>
      <c r="B126" s="39"/>
      <c r="C126" s="218" t="s">
        <v>186</v>
      </c>
      <c r="D126" s="218" t="s">
        <v>145</v>
      </c>
      <c r="E126" s="219" t="s">
        <v>2340</v>
      </c>
      <c r="F126" s="220" t="s">
        <v>2341</v>
      </c>
      <c r="G126" s="221" t="s">
        <v>494</v>
      </c>
      <c r="H126" s="222">
        <v>1</v>
      </c>
      <c r="I126" s="223"/>
      <c r="J126" s="222">
        <f>ROUND(I126*H126,2)</f>
        <v>0</v>
      </c>
      <c r="K126" s="220" t="s">
        <v>1</v>
      </c>
      <c r="L126" s="44"/>
      <c r="M126" s="224" t="s">
        <v>1</v>
      </c>
      <c r="N126" s="225" t="s">
        <v>41</v>
      </c>
      <c r="O126" s="91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8" t="s">
        <v>2328</v>
      </c>
      <c r="AT126" s="228" t="s">
        <v>145</v>
      </c>
      <c r="AU126" s="228" t="s">
        <v>83</v>
      </c>
      <c r="AY126" s="17" t="s">
        <v>142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7" t="s">
        <v>151</v>
      </c>
      <c r="BK126" s="229">
        <f>ROUND(I126*H126,2)</f>
        <v>0</v>
      </c>
      <c r="BL126" s="17" t="s">
        <v>2328</v>
      </c>
      <c r="BM126" s="228" t="s">
        <v>2342</v>
      </c>
    </row>
    <row r="127" s="2" customFormat="1" ht="24.15" customHeight="1">
      <c r="A127" s="38"/>
      <c r="B127" s="39"/>
      <c r="C127" s="218" t="s">
        <v>184</v>
      </c>
      <c r="D127" s="218" t="s">
        <v>145</v>
      </c>
      <c r="E127" s="219" t="s">
        <v>2343</v>
      </c>
      <c r="F127" s="220" t="s">
        <v>2344</v>
      </c>
      <c r="G127" s="221" t="s">
        <v>494</v>
      </c>
      <c r="H127" s="222">
        <v>1</v>
      </c>
      <c r="I127" s="223"/>
      <c r="J127" s="222">
        <f>ROUND(I127*H127,2)</f>
        <v>0</v>
      </c>
      <c r="K127" s="220" t="s">
        <v>1</v>
      </c>
      <c r="L127" s="44"/>
      <c r="M127" s="224" t="s">
        <v>1</v>
      </c>
      <c r="N127" s="225" t="s">
        <v>41</v>
      </c>
      <c r="O127" s="91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8" t="s">
        <v>2328</v>
      </c>
      <c r="AT127" s="228" t="s">
        <v>145</v>
      </c>
      <c r="AU127" s="228" t="s">
        <v>83</v>
      </c>
      <c r="AY127" s="17" t="s">
        <v>142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7" t="s">
        <v>151</v>
      </c>
      <c r="BK127" s="229">
        <f>ROUND(I127*H127,2)</f>
        <v>0</v>
      </c>
      <c r="BL127" s="17" t="s">
        <v>2328</v>
      </c>
      <c r="BM127" s="228" t="s">
        <v>2345</v>
      </c>
    </row>
    <row r="128" s="2" customFormat="1" ht="24.15" customHeight="1">
      <c r="A128" s="38"/>
      <c r="B128" s="39"/>
      <c r="C128" s="218" t="s">
        <v>203</v>
      </c>
      <c r="D128" s="218" t="s">
        <v>145</v>
      </c>
      <c r="E128" s="219" t="s">
        <v>2346</v>
      </c>
      <c r="F128" s="220" t="s">
        <v>2347</v>
      </c>
      <c r="G128" s="221" t="s">
        <v>494</v>
      </c>
      <c r="H128" s="222">
        <v>1</v>
      </c>
      <c r="I128" s="223"/>
      <c r="J128" s="222">
        <f>ROUND(I128*H128,2)</f>
        <v>0</v>
      </c>
      <c r="K128" s="220" t="s">
        <v>1</v>
      </c>
      <c r="L128" s="44"/>
      <c r="M128" s="224" t="s">
        <v>1</v>
      </c>
      <c r="N128" s="225" t="s">
        <v>41</v>
      </c>
      <c r="O128" s="91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8" t="s">
        <v>2328</v>
      </c>
      <c r="AT128" s="228" t="s">
        <v>145</v>
      </c>
      <c r="AU128" s="228" t="s">
        <v>83</v>
      </c>
      <c r="AY128" s="17" t="s">
        <v>142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7" t="s">
        <v>151</v>
      </c>
      <c r="BK128" s="229">
        <f>ROUND(I128*H128,2)</f>
        <v>0</v>
      </c>
      <c r="BL128" s="17" t="s">
        <v>2328</v>
      </c>
      <c r="BM128" s="228" t="s">
        <v>2348</v>
      </c>
    </row>
    <row r="129" s="2" customFormat="1" ht="16.5" customHeight="1">
      <c r="A129" s="38"/>
      <c r="B129" s="39"/>
      <c r="C129" s="218" t="s">
        <v>218</v>
      </c>
      <c r="D129" s="218" t="s">
        <v>145</v>
      </c>
      <c r="E129" s="219" t="s">
        <v>2349</v>
      </c>
      <c r="F129" s="220" t="s">
        <v>2350</v>
      </c>
      <c r="G129" s="221" t="s">
        <v>494</v>
      </c>
      <c r="H129" s="222">
        <v>1</v>
      </c>
      <c r="I129" s="223"/>
      <c r="J129" s="222">
        <f>ROUND(I129*H129,2)</f>
        <v>0</v>
      </c>
      <c r="K129" s="220" t="s">
        <v>1</v>
      </c>
      <c r="L129" s="44"/>
      <c r="M129" s="224" t="s">
        <v>1</v>
      </c>
      <c r="N129" s="225" t="s">
        <v>41</v>
      </c>
      <c r="O129" s="91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8" t="s">
        <v>2328</v>
      </c>
      <c r="AT129" s="228" t="s">
        <v>145</v>
      </c>
      <c r="AU129" s="228" t="s">
        <v>83</v>
      </c>
      <c r="AY129" s="17" t="s">
        <v>142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7" t="s">
        <v>151</v>
      </c>
      <c r="BK129" s="229">
        <f>ROUND(I129*H129,2)</f>
        <v>0</v>
      </c>
      <c r="BL129" s="17" t="s">
        <v>2328</v>
      </c>
      <c r="BM129" s="228" t="s">
        <v>2351</v>
      </c>
    </row>
    <row r="130" s="2" customFormat="1" ht="24.15" customHeight="1">
      <c r="A130" s="38"/>
      <c r="B130" s="39"/>
      <c r="C130" s="218" t="s">
        <v>224</v>
      </c>
      <c r="D130" s="218" t="s">
        <v>145</v>
      </c>
      <c r="E130" s="219" t="s">
        <v>2352</v>
      </c>
      <c r="F130" s="220" t="s">
        <v>2353</v>
      </c>
      <c r="G130" s="221" t="s">
        <v>494</v>
      </c>
      <c r="H130" s="222">
        <v>1</v>
      </c>
      <c r="I130" s="223"/>
      <c r="J130" s="222">
        <f>ROUND(I130*H130,2)</f>
        <v>0</v>
      </c>
      <c r="K130" s="220" t="s">
        <v>1</v>
      </c>
      <c r="L130" s="44"/>
      <c r="M130" s="283" t="s">
        <v>1</v>
      </c>
      <c r="N130" s="284" t="s">
        <v>41</v>
      </c>
      <c r="O130" s="281"/>
      <c r="P130" s="285">
        <f>O130*H130</f>
        <v>0</v>
      </c>
      <c r="Q130" s="285">
        <v>0</v>
      </c>
      <c r="R130" s="285">
        <f>Q130*H130</f>
        <v>0</v>
      </c>
      <c r="S130" s="285">
        <v>0</v>
      </c>
      <c r="T130" s="28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8" t="s">
        <v>2328</v>
      </c>
      <c r="AT130" s="228" t="s">
        <v>145</v>
      </c>
      <c r="AU130" s="228" t="s">
        <v>83</v>
      </c>
      <c r="AY130" s="17" t="s">
        <v>142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7" t="s">
        <v>151</v>
      </c>
      <c r="BK130" s="229">
        <f>ROUND(I130*H130,2)</f>
        <v>0</v>
      </c>
      <c r="BL130" s="17" t="s">
        <v>2328</v>
      </c>
      <c r="BM130" s="228" t="s">
        <v>2354</v>
      </c>
    </row>
    <row r="131" s="2" customFormat="1" ht="6.96" customHeight="1">
      <c r="A131" s="38"/>
      <c r="B131" s="66"/>
      <c r="C131" s="67"/>
      <c r="D131" s="67"/>
      <c r="E131" s="67"/>
      <c r="F131" s="67"/>
      <c r="G131" s="67"/>
      <c r="H131" s="67"/>
      <c r="I131" s="67"/>
      <c r="J131" s="67"/>
      <c r="K131" s="67"/>
      <c r="L131" s="44"/>
      <c r="M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</sheetData>
  <sheetProtection sheet="1" autoFilter="0" formatColumns="0" formatRows="0" objects="1" scenarios="1" spinCount="100000" saltValue="vZuDSGRVYnfkZKU4ZMcHNBwaO2YP0LRzop7mpaLzOsHinLfVdLNVJnKw5aUyRYN2l4oJuQyt71wC5MFx4D65OA==" hashValue="5bxVxroBB6w/44cGTxbzbuRTfrKLb3zFxbw8qJrHuPh/pYefBj8Q7T2ABRJkxC34zXgExy4rC0Az40C5AAy3Ww==" algorithmName="SHA-512" password="CC35"/>
  <autoFilter ref="C116:K13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SN-PC\SN</dc:creator>
  <cp:lastModifiedBy>SN-PC\SN</cp:lastModifiedBy>
  <dcterms:created xsi:type="dcterms:W3CDTF">2024-03-05T13:24:15Z</dcterms:created>
  <dcterms:modified xsi:type="dcterms:W3CDTF">2024-03-05T13:24:30Z</dcterms:modified>
</cp:coreProperties>
</file>