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<sst xmlns="http://schemas.openxmlformats.org/spreadsheetml/2006/main" count="68" uniqueCount="53">
  <si>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Položka</t>
  </si>
  <si>
    <t>Název výrobku</t>
  </si>
  <si>
    <t>Internetový odkaz na daný výrobek</t>
  </si>
  <si>
    <t>Měrná jednotka</t>
  </si>
  <si>
    <t>Požadovaný počet</t>
  </si>
  <si>
    <t>Cena za 1 měrnou jednotku bez DPH</t>
  </si>
  <si>
    <t xml:space="preserve">DPH v Kč </t>
  </si>
  <si>
    <t>Celková cena vč. DPH</t>
  </si>
  <si>
    <t>Houbičky, rozměry 8 x 4,5 x 2,5 cm, baleno po 10 ks</t>
  </si>
  <si>
    <t>balení</t>
  </si>
  <si>
    <t>Sáček 60 l, rozměry 74 x 63 cm/50 ks na roli</t>
  </si>
  <si>
    <t>role</t>
  </si>
  <si>
    <t>Pytle 120 l, rozměry 70 x 1100 cm, černé barvy, 100 micr./15 ks na roli</t>
  </si>
  <si>
    <t>Dezinfekční prostředek, 1 l, účinná látka chlornan sodný 47g/kg (4,7%)</t>
  </si>
  <si>
    <t>ks</t>
  </si>
  <si>
    <t>Všestranný parfemovaný čistící prostředek na úklid všech typů voděodolných podlah, obkladů stěn, dveří, rámů, parapetů, nábytku (i dřevěného), plastových, nerezových i skleněných ploch. Použití sprejovou metodou i pro dávkování do vědra. Dávkování pro sprejové čištění: ml/1 l  - 4 ml (0,4 %) až 16 ml (1,6%) podle míry znečištění. Dávkování pro mokré čištění: ml/10 l - 4 ml (0,4 %) až 16 ml (1,6%) podle míry znečištění. pH koncentrátu min. 13. Koncentrát - 5 l</t>
  </si>
  <si>
    <t>Tekutý prostředek pro mytí podlah, bez obsahu chloru určený k likvidaci vitálních bakterií, virů a nežádoucích zápachů. Baktericidní (př.: ČSN EN 1276, ČSN EN 13727+A2, ČSN EN 14561), fungicidní (př.: ČSN EN 1650, ČSN EN 13624, ČSN EN 14562), mykobaktericidní (ČSN EN 14348, ČSN EN 14563), virucidní (ČSN EN 14476+A2). Dávkování: pro běžný úklid 50 ml na 5 l vody, k desinfekci v koncentraci 1 - 3 %, 50 - 150 ml na 5 l vody, pH min. 10, Koncentrát - 5l</t>
  </si>
  <si>
    <t>Osvěžovač a neutralizátor pachů vhodný pro rozprašování do prostoru, na stěny, závěsy, žaluzie, bytové textilie, k provonění odpadových košů. Přípravek nesmí zanechávat stopy ani skvrny. Při použití v mycím roztoku, lze použít i s jiným čistícím prostředkem. Použití sprejovou metodou i pro dávkování do vědra. Zadavatel požaduje 4 různé varianty vůní*. Dávkování: při aplikaci sprejem na 1 l 200 ml, 400 ml nebo neředěný, při dávkování do vědra na 10 l od 3 ml nebo 4 ml do 30 ml, pH koncentrátu 6 - 7, Koncentrát - 5 l</t>
  </si>
  <si>
    <t>Prostředek na nádobí, pro ruční mytí, ekologický</t>
  </si>
  <si>
    <t>l (litr)</t>
  </si>
  <si>
    <t xml:space="preserve">ks </t>
  </si>
  <si>
    <t>Prášek na praní, praní při teplotách 30° - 90°, velké balení  8 - 10 kg</t>
  </si>
  <si>
    <t>Ochranný hydratační krém na ruce, 100 ml</t>
  </si>
  <si>
    <t>Dezinfekční prostředek na ruce s dávkovačem, baktericidní, fungicidní, virucidní, bezoplachový, 250 ml</t>
  </si>
  <si>
    <t>Sazba DPH (%)</t>
  </si>
  <si>
    <t>Celková cena bez DPH</t>
  </si>
  <si>
    <t>Celková cena DPH</t>
  </si>
  <si>
    <t>Celková cena včetně DPH</t>
  </si>
  <si>
    <t>*dodavatel musí být schopen dodat 6 ks osvěžovačů a neutralizátorů pachů ve čtyřech variantách vůní. Zadavatel vybraného dodavatele uvědomí ještě před odesláním objednávky, kolik kusů ve které variantě bude požadovat.</t>
  </si>
  <si>
    <t xml:space="preserve">pozn.: Pokud je uveden požadovaný objem či váha výrobku, jedná se o minimální hodnotu. V případě, že dodavatel nemá k dispozici internetový odkaz, ze kterého by bylo možné dohledat požadované parametry, předloží spolu s cenovou nabídkou technické listy produktu. </t>
  </si>
  <si>
    <t>Dodavatelé jsou oprávněni výše uvedené normy nahradit jinými normami splňujícími dané podmínky.</t>
  </si>
  <si>
    <t>Parfemovaný prostředek určený pro strojní a ruční mytí podlah s omezenou pěnivostí na podlahy typu vinyl, žula, teraco, mramor, pískovec, dlažba, marmoleum, terakota. Využití i na mytí svislých ploch obkladů pomocí mopů. Dávkování prostředku na 10l od 20 ml do 50 ml dle míry znečištění povrchu, pH koncentrátu min. 9,8, Koncentrát - 5l</t>
  </si>
  <si>
    <t>Tekutý písek na nádobí, abrazivní, 500 ml</t>
  </si>
  <si>
    <t>Dezinfekční prostředek proti plísním ve spreji, 1 l, rozprašovač</t>
  </si>
  <si>
    <t>Mycí a čistící prostředek, který odstraňuje rez a vodní kámen, poradí si i s dlouhodobými nánosy mechanických nečistot. Je vhodný pro čištění toalet, sanitární keramiky, nerezových ploch a obkladů. V toaletních mísách působí nad i pod vodní hladinou a pod okrajem toalety, dlouhodobě působí proti usazování vodního kamene. Vhodný i na nerez. 750 ml</t>
  </si>
  <si>
    <t>Pisoárové sítko, z ohebného gumového materiálu, dlouhodobě uvolňuje vůni, ekologické</t>
  </si>
  <si>
    <t>Termín dodání výrobku</t>
  </si>
  <si>
    <t>3 ks během 10. týdne 2024</t>
  </si>
  <si>
    <t>Koncentrovaný čistící a dezinfekční prostředek určený pro vlhký úklid. Zabezpečení dezinfekce i dokonalého umytí povrchů. Široké spektrum účinku - baktericidní (př.: ČSN EN 13727+A2), fungicidní (př.: ČSN EN 1650, ČSN EN 13624), mykobaktericidní (př.: ČSN EN 14348), virucidní (př.: ČSN EN 14476+A2). Koncentrace max. 0,6 %, doba působení max. 1 minuta. Bez obsahu chlóru, šetrný k povrchům i materiálům, pH roztoku min. 5. Koncentrát - 5l</t>
  </si>
  <si>
    <t>Příloha č. 1 - Cenová nabídka k VZ: Dodávka čisticích prostředků 2024</t>
  </si>
  <si>
    <t>30 balení do 4 pracovních dnů od potvrzení objednávky, 30 balení během 10. týdne 2024</t>
  </si>
  <si>
    <t>40 rolí do 4 pracovních dnů od potvrzení objednávky, 50 rolí během 10. týdne 2024</t>
  </si>
  <si>
    <t>50 rolí do 4 pracovních dnů od potvrzení objednávky, 50 rolí během 10. týdne 2024</t>
  </si>
  <si>
    <t>20 ks do 4 pracovních dnů od potvrzení objednávky</t>
  </si>
  <si>
    <t>15 ks do 4 pracovních dnů od potvrzení objednávky, 15 ks během 10. týdne 2024</t>
  </si>
  <si>
    <t>8 ks do 4 pracovních dnů od potvrzení objednávky, 4 ks během 10. týdne 2024</t>
  </si>
  <si>
    <t>4 ks do 4 pracovních dnů od potvrzení objednávky, 4 ks během 10. týdne 2024</t>
  </si>
  <si>
    <t>2 ks do 4 pracovních dnů od potvrzení objednávky, 4 ks během 10. týdne 2024</t>
  </si>
  <si>
    <t>30 l do 4 pracovních dnů od potvrzení objednávky, 45 l během 10. týdne 2024</t>
  </si>
  <si>
    <t>10 ks do 4 pracovních dnů od potvrzení objednávky, 10 ks během 10. týdne 2024</t>
  </si>
  <si>
    <t>30 ks do 4 pracovních dnů od potvrzení objednávky</t>
  </si>
  <si>
    <t>1 ks do 4 pracovních dnů od potvrzení objednávky, 1 ks během 10. týdne 2024</t>
  </si>
  <si>
    <t>3 ks do 4 pracovních dnů od potvrzení objednávky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</si>
</sst>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2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4" fontId="2" fillId="3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44" fontId="2" fillId="3" borderId="1" xfId="20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6E91-49C3-46A4-A774-7ED336D69B78}">
  <dimension ref="B1:J28"/>
  <sheetViews>
    <sheetView tabSelected="1" workbookViewId="0" topLeftCell="A1">
      <selection activeCell="L5" sqref="L5"/>
    </sheetView>
  </sheetViews>
  <sheetFormatPr defaultColWidth="9.140625" defaultRowHeight="15"/>
  <cols>
    <col min="2" max="2" width="44.57421875" style="0" customWidth="1"/>
    <col min="3" max="3" width="36.00390625" style="0" customWidth="1"/>
    <col min="4" max="4" width="37.7109375" style="0" customWidth="1"/>
    <col min="5" max="5" width="31.7109375" style="0" customWidth="1"/>
    <col min="6" max="6" width="12.140625" style="0" customWidth="1"/>
    <col min="7" max="7" width="13.00390625" style="0" customWidth="1"/>
    <col min="8" max="8" width="19.57421875" style="0" customWidth="1"/>
    <col min="9" max="9" width="15.28125" style="0" customWidth="1"/>
    <col min="10" max="10" width="15.7109375" style="0" customWidth="1"/>
  </cols>
  <sheetData>
    <row r="1" spans="2:10" ht="18.75">
      <c r="B1" s="26" t="s">
        <v>39</v>
      </c>
      <c r="C1" s="26"/>
      <c r="D1" s="26"/>
      <c r="E1" s="26"/>
      <c r="F1" s="26"/>
      <c r="G1" s="26"/>
      <c r="H1" s="26"/>
      <c r="I1" s="26"/>
      <c r="J1" s="26"/>
    </row>
    <row r="2" spans="2:3" ht="9" customHeight="1" thickBot="1">
      <c r="B2" s="27"/>
      <c r="C2" s="27"/>
    </row>
    <row r="3" spans="2:10" ht="15">
      <c r="B3" s="28" t="s">
        <v>0</v>
      </c>
      <c r="C3" s="28" t="s">
        <v>1</v>
      </c>
      <c r="D3" s="30" t="s">
        <v>2</v>
      </c>
      <c r="E3" s="28" t="s">
        <v>36</v>
      </c>
      <c r="F3" s="32" t="s">
        <v>3</v>
      </c>
      <c r="G3" s="28" t="s">
        <v>4</v>
      </c>
      <c r="H3" s="32" t="s">
        <v>5</v>
      </c>
      <c r="I3" s="32" t="s">
        <v>6</v>
      </c>
      <c r="J3" s="34" t="s">
        <v>7</v>
      </c>
    </row>
    <row r="4" spans="2:10" ht="15.75" thickBot="1">
      <c r="B4" s="29"/>
      <c r="C4" s="29"/>
      <c r="D4" s="31"/>
      <c r="E4" s="29"/>
      <c r="F4" s="33"/>
      <c r="G4" s="29"/>
      <c r="H4" s="33"/>
      <c r="I4" s="33"/>
      <c r="J4" s="35"/>
    </row>
    <row r="5" spans="2:10" ht="45">
      <c r="B5" s="1" t="s">
        <v>8</v>
      </c>
      <c r="C5" s="36"/>
      <c r="D5" s="37"/>
      <c r="E5" s="22" t="s">
        <v>40</v>
      </c>
      <c r="F5" s="15" t="s">
        <v>9</v>
      </c>
      <c r="G5" s="15">
        <v>60</v>
      </c>
      <c r="H5" s="38"/>
      <c r="I5" s="16">
        <f>H5*60*D24/100</f>
        <v>0</v>
      </c>
      <c r="J5" s="16">
        <f>H5*60+I5</f>
        <v>0</v>
      </c>
    </row>
    <row r="6" spans="2:10" ht="45">
      <c r="B6" s="2" t="s">
        <v>10</v>
      </c>
      <c r="C6" s="36"/>
      <c r="D6" s="37"/>
      <c r="E6" s="22" t="s">
        <v>41</v>
      </c>
      <c r="F6" s="15" t="s">
        <v>11</v>
      </c>
      <c r="G6" s="15">
        <v>90</v>
      </c>
      <c r="H6" s="38"/>
      <c r="I6" s="16">
        <f>H6*90*D24/100</f>
        <v>0</v>
      </c>
      <c r="J6" s="16">
        <f>H6*90+I6</f>
        <v>0</v>
      </c>
    </row>
    <row r="7" spans="2:10" ht="45">
      <c r="B7" s="1" t="s">
        <v>12</v>
      </c>
      <c r="C7" s="36"/>
      <c r="D7" s="37"/>
      <c r="E7" s="22" t="s">
        <v>42</v>
      </c>
      <c r="F7" s="17" t="s">
        <v>11</v>
      </c>
      <c r="G7" s="17">
        <v>100</v>
      </c>
      <c r="H7" s="38"/>
      <c r="I7" s="16">
        <f>H7*100*D24/100</f>
        <v>0</v>
      </c>
      <c r="J7" s="16">
        <f>H7*100+I7</f>
        <v>0</v>
      </c>
    </row>
    <row r="8" spans="2:10" ht="40.5" customHeight="1">
      <c r="B8" s="1" t="s">
        <v>13</v>
      </c>
      <c r="C8" s="36"/>
      <c r="D8" s="37"/>
      <c r="E8" s="22" t="s">
        <v>43</v>
      </c>
      <c r="F8" s="15" t="s">
        <v>14</v>
      </c>
      <c r="G8" s="15">
        <v>20</v>
      </c>
      <c r="H8" s="38"/>
      <c r="I8" s="16">
        <f>H8*20*D24/100</f>
        <v>0</v>
      </c>
      <c r="J8" s="16">
        <f>H8*20+I8</f>
        <v>0</v>
      </c>
    </row>
    <row r="9" spans="2:10" ht="121.5" customHeight="1">
      <c r="B9" s="3" t="s">
        <v>34</v>
      </c>
      <c r="C9" s="36"/>
      <c r="D9" s="37"/>
      <c r="E9" s="22" t="s">
        <v>44</v>
      </c>
      <c r="F9" s="15" t="s">
        <v>14</v>
      </c>
      <c r="G9" s="15">
        <v>30</v>
      </c>
      <c r="H9" s="38"/>
      <c r="I9" s="16">
        <f>H9*30*D24/100</f>
        <v>0</v>
      </c>
      <c r="J9" s="16">
        <f>H9*30+I9</f>
        <v>0</v>
      </c>
    </row>
    <row r="10" spans="2:10" ht="120">
      <c r="B10" s="4" t="s">
        <v>31</v>
      </c>
      <c r="C10" s="36"/>
      <c r="D10" s="37"/>
      <c r="E10" s="22" t="s">
        <v>45</v>
      </c>
      <c r="F10" s="15" t="s">
        <v>14</v>
      </c>
      <c r="G10" s="15">
        <v>12</v>
      </c>
      <c r="H10" s="38"/>
      <c r="I10" s="16">
        <f>H10*12*D24/100</f>
        <v>0</v>
      </c>
      <c r="J10" s="16">
        <f>H10*12+I10</f>
        <v>0</v>
      </c>
    </row>
    <row r="11" spans="2:10" ht="165">
      <c r="B11" s="5" t="s">
        <v>15</v>
      </c>
      <c r="C11" s="36"/>
      <c r="D11" s="37"/>
      <c r="E11" s="22" t="s">
        <v>46</v>
      </c>
      <c r="F11" s="15" t="s">
        <v>14</v>
      </c>
      <c r="G11" s="15">
        <v>8</v>
      </c>
      <c r="H11" s="38"/>
      <c r="I11" s="16">
        <f>H11*8*D24/100</f>
        <v>0</v>
      </c>
      <c r="J11" s="16">
        <f>H11*8+I11</f>
        <v>0</v>
      </c>
    </row>
    <row r="12" spans="2:10" ht="150">
      <c r="B12" s="6" t="s">
        <v>38</v>
      </c>
      <c r="C12" s="36"/>
      <c r="D12" s="37"/>
      <c r="E12" s="22" t="s">
        <v>37</v>
      </c>
      <c r="F12" s="15" t="s">
        <v>14</v>
      </c>
      <c r="G12" s="15">
        <v>3</v>
      </c>
      <c r="H12" s="38"/>
      <c r="I12" s="16">
        <f>H12*3*D24/100</f>
        <v>0</v>
      </c>
      <c r="J12" s="16">
        <f>H12*3+I12</f>
        <v>0</v>
      </c>
    </row>
    <row r="13" spans="2:10" ht="150">
      <c r="B13" s="4" t="s">
        <v>16</v>
      </c>
      <c r="C13" s="36"/>
      <c r="D13" s="37"/>
      <c r="E13" s="22" t="s">
        <v>37</v>
      </c>
      <c r="F13" s="15" t="s">
        <v>14</v>
      </c>
      <c r="G13" s="15">
        <v>3</v>
      </c>
      <c r="H13" s="38"/>
      <c r="I13" s="16">
        <f>H13*3*D24/100</f>
        <v>0</v>
      </c>
      <c r="J13" s="16">
        <f>H13*3+I13</f>
        <v>0</v>
      </c>
    </row>
    <row r="14" spans="2:10" ht="180">
      <c r="B14" s="3" t="s">
        <v>17</v>
      </c>
      <c r="C14" s="36"/>
      <c r="D14" s="37"/>
      <c r="E14" s="22" t="s">
        <v>47</v>
      </c>
      <c r="F14" s="15" t="s">
        <v>14</v>
      </c>
      <c r="G14" s="15">
        <v>6</v>
      </c>
      <c r="H14" s="38"/>
      <c r="I14" s="16">
        <f>H14*6*D24/100</f>
        <v>0</v>
      </c>
      <c r="J14" s="16">
        <f>H14*6+I14</f>
        <v>0</v>
      </c>
    </row>
    <row r="15" spans="2:10" ht="45">
      <c r="B15" s="7" t="s">
        <v>18</v>
      </c>
      <c r="C15" s="36"/>
      <c r="D15" s="37"/>
      <c r="E15" s="22" t="s">
        <v>48</v>
      </c>
      <c r="F15" s="15" t="s">
        <v>19</v>
      </c>
      <c r="G15" s="15">
        <v>75</v>
      </c>
      <c r="H15" s="38"/>
      <c r="I15" s="16">
        <f>H15*75*D24/100</f>
        <v>0</v>
      </c>
      <c r="J15" s="16">
        <f>H15*75+I15</f>
        <v>0</v>
      </c>
    </row>
    <row r="16" spans="2:10" ht="48" customHeight="1">
      <c r="B16" s="1" t="s">
        <v>32</v>
      </c>
      <c r="C16" s="36"/>
      <c r="D16" s="37"/>
      <c r="E16" s="22" t="s">
        <v>49</v>
      </c>
      <c r="F16" s="15" t="s">
        <v>14</v>
      </c>
      <c r="G16" s="15">
        <v>20</v>
      </c>
      <c r="H16" s="38"/>
      <c r="I16" s="16">
        <f>H16*20*D24/100</f>
        <v>0</v>
      </c>
      <c r="J16" s="16">
        <f>H16*20+I16</f>
        <v>0</v>
      </c>
    </row>
    <row r="17" spans="2:10" ht="45">
      <c r="B17" s="1" t="s">
        <v>35</v>
      </c>
      <c r="C17" s="36"/>
      <c r="D17" s="37"/>
      <c r="E17" s="22" t="s">
        <v>50</v>
      </c>
      <c r="F17" s="15" t="s">
        <v>20</v>
      </c>
      <c r="G17" s="15">
        <v>30</v>
      </c>
      <c r="H17" s="38"/>
      <c r="I17" s="16">
        <f>H17*30*D24/100</f>
        <v>0</v>
      </c>
      <c r="J17" s="16">
        <f>H17*30+I17</f>
        <v>0</v>
      </c>
    </row>
    <row r="18" spans="2:10" ht="45">
      <c r="B18" s="1" t="s">
        <v>21</v>
      </c>
      <c r="C18" s="36"/>
      <c r="D18" s="37"/>
      <c r="E18" s="22" t="s">
        <v>51</v>
      </c>
      <c r="F18" s="15" t="s">
        <v>14</v>
      </c>
      <c r="G18" s="15">
        <v>2</v>
      </c>
      <c r="H18" s="38"/>
      <c r="I18" s="16">
        <f>H18*2*D24/100</f>
        <v>0</v>
      </c>
      <c r="J18" s="16">
        <f>H18*2+I18</f>
        <v>0</v>
      </c>
    </row>
    <row r="19" spans="2:10" ht="46.5" customHeight="1">
      <c r="B19" s="1" t="s">
        <v>22</v>
      </c>
      <c r="C19" s="36"/>
      <c r="D19" s="37"/>
      <c r="E19" s="22" t="s">
        <v>49</v>
      </c>
      <c r="F19" s="15" t="s">
        <v>14</v>
      </c>
      <c r="G19" s="15">
        <v>20</v>
      </c>
      <c r="H19" s="38"/>
      <c r="I19" s="16">
        <f>H19*20*D24/100</f>
        <v>0</v>
      </c>
      <c r="J19" s="16">
        <f>H19*20+I19</f>
        <v>0</v>
      </c>
    </row>
    <row r="20" spans="2:10" ht="36" customHeight="1">
      <c r="B20" s="1" t="s">
        <v>33</v>
      </c>
      <c r="C20" s="36"/>
      <c r="D20" s="37"/>
      <c r="E20" s="22" t="s">
        <v>52</v>
      </c>
      <c r="F20" s="15" t="s">
        <v>14</v>
      </c>
      <c r="G20" s="15">
        <v>3</v>
      </c>
      <c r="H20" s="38"/>
      <c r="I20" s="16">
        <f>H20*3*D24/100</f>
        <v>0</v>
      </c>
      <c r="J20" s="16">
        <f>H20*3+I20</f>
        <v>0</v>
      </c>
    </row>
    <row r="21" spans="2:10" ht="45">
      <c r="B21" s="1" t="s">
        <v>23</v>
      </c>
      <c r="C21" s="36"/>
      <c r="D21" s="37"/>
      <c r="E21" s="22" t="s">
        <v>43</v>
      </c>
      <c r="F21" s="15" t="s">
        <v>14</v>
      </c>
      <c r="G21" s="15">
        <v>20</v>
      </c>
      <c r="H21" s="38"/>
      <c r="I21" s="16">
        <f>H21*20*D24/100</f>
        <v>0</v>
      </c>
      <c r="J21" s="16">
        <f>H21*20+I21</f>
        <v>0</v>
      </c>
    </row>
    <row r="22" spans="2:10" ht="15.75" thickBot="1">
      <c r="B22" s="8"/>
      <c r="C22" s="8"/>
      <c r="D22" s="8"/>
      <c r="E22" s="8"/>
      <c r="F22" s="8"/>
      <c r="G22" s="8"/>
      <c r="H22" s="8"/>
      <c r="I22" s="8"/>
      <c r="J22" s="8"/>
    </row>
    <row r="23" spans="2:10" ht="30">
      <c r="B23" s="23" t="s">
        <v>29</v>
      </c>
      <c r="C23" s="24"/>
      <c r="D23" s="9" t="s">
        <v>24</v>
      </c>
      <c r="E23" s="20"/>
      <c r="F23" s="8"/>
      <c r="G23" s="8"/>
      <c r="H23" s="10" t="s">
        <v>25</v>
      </c>
      <c r="I23" s="11" t="s">
        <v>26</v>
      </c>
      <c r="J23" s="12" t="s">
        <v>27</v>
      </c>
    </row>
    <row r="24" spans="2:10" ht="48.75" customHeight="1" thickBot="1">
      <c r="B24" s="23"/>
      <c r="C24" s="24"/>
      <c r="D24" s="19">
        <v>21</v>
      </c>
      <c r="E24" s="21"/>
      <c r="F24" s="8"/>
      <c r="G24" s="8"/>
      <c r="H24" s="13">
        <f>J24-I24</f>
        <v>0</v>
      </c>
      <c r="I24" s="14">
        <f>SUM(I5:I21)</f>
        <v>0</v>
      </c>
      <c r="J24" s="18">
        <f>SUM(J5:J21)</f>
        <v>0</v>
      </c>
    </row>
    <row r="25" spans="2:10" ht="33" customHeight="1">
      <c r="B25" s="23" t="s">
        <v>30</v>
      </c>
      <c r="C25" s="23"/>
      <c r="D25" s="8"/>
      <c r="E25" s="8"/>
      <c r="F25" s="8"/>
      <c r="G25" s="8"/>
      <c r="H25" s="8"/>
      <c r="I25" s="8"/>
      <c r="J25" s="8"/>
    </row>
    <row r="26" spans="2:10" ht="15">
      <c r="B26" s="25" t="s">
        <v>28</v>
      </c>
      <c r="C26" s="25"/>
      <c r="D26" s="8"/>
      <c r="E26" s="8"/>
      <c r="F26" s="8"/>
      <c r="G26" s="8"/>
      <c r="H26" s="8"/>
      <c r="I26" s="8"/>
      <c r="J26" s="8"/>
    </row>
    <row r="27" spans="2:10" ht="15">
      <c r="B27" s="25"/>
      <c r="C27" s="25"/>
      <c r="D27" s="8"/>
      <c r="E27" s="8"/>
      <c r="F27" s="8"/>
      <c r="G27" s="8"/>
      <c r="H27" s="8"/>
      <c r="I27" s="8"/>
      <c r="J27" s="8"/>
    </row>
    <row r="28" spans="2:10" ht="29.25" customHeight="1">
      <c r="B28" s="25"/>
      <c r="C28" s="25"/>
      <c r="D28" s="8"/>
      <c r="E28" s="8"/>
      <c r="F28" s="8"/>
      <c r="G28" s="8"/>
      <c r="H28" s="8"/>
      <c r="I28" s="8"/>
      <c r="J28" s="8"/>
    </row>
  </sheetData>
  <sheetProtection algorithmName="SHA-512" hashValue="5ArTaLidlME6/PDi7aRThwglOYc7vhRAJhPvktfnqmVKBRGyO1FNUjtUmcsoMNfjdXvFidAssTh//Zfgvi8z7w==" saltValue="tfwxZeHcWxUzb7BU+wpjWA==" spinCount="100000" sheet="1" objects="1" scenarios="1"/>
  <mergeCells count="14">
    <mergeCell ref="B23:C24"/>
    <mergeCell ref="B26:C28"/>
    <mergeCell ref="B25:C25"/>
    <mergeCell ref="B1:J1"/>
    <mergeCell ref="B2:C2"/>
    <mergeCell ref="B3:B4"/>
    <mergeCell ref="C3:C4"/>
    <mergeCell ref="D3:D4"/>
    <mergeCell ref="F3:F4"/>
    <mergeCell ref="G3:G4"/>
    <mergeCell ref="H3:H4"/>
    <mergeCell ref="I3:I4"/>
    <mergeCell ref="J3:J4"/>
    <mergeCell ref="E3:E4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J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Papík Miroslav</dc:creator>
  <cp:keywords/>
  <dc:description/>
  <cp:lastModifiedBy>Papík Miroslav</cp:lastModifiedBy>
  <dcterms:created xsi:type="dcterms:W3CDTF">2024-01-09T08:45:49Z</dcterms:created>
  <dcterms:modified xsi:type="dcterms:W3CDTF">2024-01-10T14:55:23Z</dcterms:modified>
  <cp:category/>
  <cp:version/>
  <cp:contentType/>
  <cp:contentStatus/>
</cp:coreProperties>
</file>