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1 Oddělení INVESTIČNÍCH PROJEKTŮ\A8_1 Generel KKN_1_etapa\5_Veřejné zakázky\6_Reko_objekt L\4_Vybavení\5_EZAK_část 1_k vyhlášení_FINAL\1_Výzva EZAK\P4_Soupis dodávek\"/>
    </mc:Choice>
  </mc:AlternateContent>
  <workbookProtection workbookAlgorithmName="SHA-512" workbookHashValue="aUConRg+94tlK19cwClFzrvcZU6uPZ7KP7fu/PWAoLnPF8strFTORWYt44BI5Tovj2VC/tJEppAcdAiBhV8k7A==" workbookSaltValue="rxEFN08Ur/7b19UR+xzK6g==" workbookSpinCount="100000" lockStructure="1"/>
  <bookViews>
    <workbookView xWindow="0" yWindow="0" windowWidth="23040" windowHeight="9060"/>
  </bookViews>
  <sheets>
    <sheet name="Soupis dodávek k ocenění" sheetId="5" r:id="rId1"/>
    <sheet name="specifikace 1_PP" sheetId="4" r:id="rId2"/>
    <sheet name="specifikace 2_NP" sheetId="6" r:id="rId3"/>
    <sheet name="specifikace 3_NP" sheetId="7" r:id="rId4"/>
  </sheets>
  <definedNames>
    <definedName name="_xlnm.Print_Area" localSheetId="0">'Soupis dodávek k ocenění'!$A$1:$I$55</definedName>
    <definedName name="_xlnm.Print_Area" localSheetId="1">'specifikace 1_PP'!$A$1:$R$19</definedName>
    <definedName name="_xlnm.Print_Area" localSheetId="2">'specifikace 2_NP'!$A$1:$Q$32</definedName>
    <definedName name="_xlnm.Print_Area" localSheetId="3">'specifikace 3_NP'!$A$1:$Q$25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5" l="1"/>
  <c r="F25" i="5" s="1"/>
  <c r="H25" i="5" s="1"/>
  <c r="I25" i="5" s="1"/>
  <c r="D28" i="5"/>
  <c r="F28" i="5" s="1"/>
  <c r="H28" i="5" s="1"/>
  <c r="I28" i="5" s="1"/>
  <c r="D23" i="5"/>
  <c r="F23" i="5" s="1"/>
  <c r="H23" i="5" s="1"/>
  <c r="I23" i="5" s="1"/>
  <c r="D12" i="7"/>
  <c r="D27" i="5" s="1"/>
  <c r="F27" i="5" s="1"/>
  <c r="H27" i="5" s="1"/>
  <c r="I27" i="5" s="1"/>
  <c r="D10" i="7"/>
  <c r="D22" i="5" s="1"/>
  <c r="F22" i="5" s="1"/>
  <c r="H22" i="5" s="1"/>
  <c r="I22" i="5" s="1"/>
  <c r="D45" i="5"/>
  <c r="D33" i="5"/>
  <c r="F33" i="5" s="1"/>
  <c r="H33" i="5" s="1"/>
  <c r="I33" i="5" s="1"/>
  <c r="D20" i="5"/>
  <c r="F45" i="5" l="1"/>
  <c r="H45" i="5" s="1"/>
  <c r="I45" i="5" s="1"/>
  <c r="D26" i="6" l="1"/>
  <c r="D44" i="5" s="1"/>
  <c r="F44" i="5" s="1"/>
  <c r="H44" i="5" s="1"/>
  <c r="I44" i="5" s="1"/>
  <c r="D13" i="6"/>
  <c r="D21" i="5" s="1"/>
  <c r="F21" i="5" s="1"/>
  <c r="H21" i="5" s="1"/>
  <c r="I21" i="5" s="1"/>
  <c r="D19" i="7"/>
  <c r="D43" i="5" s="1"/>
  <c r="F43" i="5" s="1"/>
  <c r="H43" i="5" s="1"/>
  <c r="I43" i="5" s="1"/>
  <c r="D22" i="7"/>
  <c r="D6" i="7"/>
  <c r="D15" i="5" s="1"/>
  <c r="D5" i="7"/>
  <c r="D14" i="5" s="1"/>
  <c r="D12" i="6"/>
  <c r="D16" i="5" s="1"/>
  <c r="F16" i="5" l="1"/>
  <c r="H16" i="5" s="1"/>
  <c r="I16" i="5" s="1"/>
  <c r="F20" i="5" l="1"/>
  <c r="H20" i="5" s="1"/>
  <c r="I20" i="5" s="1"/>
  <c r="F15" i="5"/>
  <c r="H15" i="5" s="1"/>
  <c r="I15" i="5" s="1"/>
  <c r="F14" i="5"/>
  <c r="H14" i="5" s="1"/>
  <c r="I14" i="5" s="1"/>
  <c r="D13" i="7" l="1"/>
  <c r="D17" i="4"/>
  <c r="D25" i="7" l="1"/>
  <c r="D52" i="5" s="1"/>
  <c r="F52" i="5" s="1"/>
  <c r="H52" i="5" s="1"/>
  <c r="I52" i="5" s="1"/>
  <c r="D24" i="7"/>
  <c r="D51" i="5" s="1"/>
  <c r="F51" i="5" s="1"/>
  <c r="H51" i="5" s="1"/>
  <c r="I51" i="5" s="1"/>
  <c r="D23" i="7"/>
  <c r="D21" i="7"/>
  <c r="D20" i="7"/>
  <c r="D47" i="5" s="1"/>
  <c r="F47" i="5" s="1"/>
  <c r="H47" i="5" s="1"/>
  <c r="I47" i="5" s="1"/>
  <c r="D18" i="7"/>
  <c r="D42" i="5" s="1"/>
  <c r="F42" i="5" s="1"/>
  <c r="H42" i="5" s="1"/>
  <c r="I42" i="5" s="1"/>
  <c r="D17" i="7"/>
  <c r="D16" i="7"/>
  <c r="D15" i="7"/>
  <c r="D32" i="5" s="1"/>
  <c r="F32" i="5" s="1"/>
  <c r="H32" i="5" s="1"/>
  <c r="I32" i="5" s="1"/>
  <c r="D14" i="7"/>
  <c r="D11" i="7"/>
  <c r="D9" i="7"/>
  <c r="D19" i="5" s="1"/>
  <c r="F19" i="5" s="1"/>
  <c r="H19" i="5" s="1"/>
  <c r="I19" i="5" s="1"/>
  <c r="D8" i="7"/>
  <c r="D18" i="5" s="1"/>
  <c r="F18" i="5" s="1"/>
  <c r="H18" i="5" s="1"/>
  <c r="I18" i="5" s="1"/>
  <c r="D7" i="7"/>
  <c r="D17" i="5" s="1"/>
  <c r="F17" i="5" s="1"/>
  <c r="H17" i="5" s="1"/>
  <c r="I17" i="5" s="1"/>
  <c r="D4" i="7"/>
  <c r="D32" i="6"/>
  <c r="D31" i="6"/>
  <c r="D30" i="6"/>
  <c r="D48" i="5" s="1"/>
  <c r="F48" i="5" s="1"/>
  <c r="H48" i="5" s="1"/>
  <c r="I48" i="5" s="1"/>
  <c r="D28" i="6"/>
  <c r="D46" i="5" s="1"/>
  <c r="F46" i="5" s="1"/>
  <c r="H46" i="5" s="1"/>
  <c r="I46" i="5" s="1"/>
  <c r="D25" i="6"/>
  <c r="D24" i="6"/>
  <c r="D41" i="5" s="1"/>
  <c r="F41" i="5" s="1"/>
  <c r="H41" i="5" s="1"/>
  <c r="I41" i="5" s="1"/>
  <c r="D23" i="6"/>
  <c r="D40" i="5" s="1"/>
  <c r="F40" i="5" s="1"/>
  <c r="H40" i="5" s="1"/>
  <c r="I40" i="5" s="1"/>
  <c r="D22" i="6"/>
  <c r="D39" i="5" s="1"/>
  <c r="F39" i="5" s="1"/>
  <c r="H39" i="5" s="1"/>
  <c r="I39" i="5" s="1"/>
  <c r="D21" i="6"/>
  <c r="D38" i="5" s="1"/>
  <c r="F38" i="5" s="1"/>
  <c r="H38" i="5" s="1"/>
  <c r="I38" i="5" s="1"/>
  <c r="D20" i="6"/>
  <c r="D19" i="6"/>
  <c r="D18" i="6"/>
  <c r="D16" i="6"/>
  <c r="D15" i="6"/>
  <c r="D11" i="6"/>
  <c r="D13" i="5" s="1"/>
  <c r="F13" i="5" s="1"/>
  <c r="H13" i="5" s="1"/>
  <c r="I13" i="5" s="1"/>
  <c r="D10" i="6"/>
  <c r="D12" i="5" s="1"/>
  <c r="F12" i="5" s="1"/>
  <c r="H12" i="5" s="1"/>
  <c r="I12" i="5" s="1"/>
  <c r="D9" i="6"/>
  <c r="D11" i="5" s="1"/>
  <c r="F11" i="5" s="1"/>
  <c r="H11" i="5" s="1"/>
  <c r="I11" i="5" s="1"/>
  <c r="D8" i="6"/>
  <c r="D10" i="5" s="1"/>
  <c r="F10" i="5" s="1"/>
  <c r="H10" i="5" s="1"/>
  <c r="I10" i="5" s="1"/>
  <c r="D7" i="6"/>
  <c r="D9" i="5" s="1"/>
  <c r="F9" i="5" s="1"/>
  <c r="H9" i="5" s="1"/>
  <c r="I9" i="5" s="1"/>
  <c r="D6" i="6"/>
  <c r="D8" i="5" s="1"/>
  <c r="F8" i="5" s="1"/>
  <c r="H8" i="5" s="1"/>
  <c r="I8" i="5" s="1"/>
  <c r="D5" i="6"/>
  <c r="D4" i="6"/>
  <c r="D19" i="4"/>
  <c r="D18" i="4"/>
  <c r="D16" i="4"/>
  <c r="D15" i="4"/>
  <c r="D37" i="5" s="1"/>
  <c r="F37" i="5" s="1"/>
  <c r="H37" i="5" s="1"/>
  <c r="I37" i="5" s="1"/>
  <c r="D14" i="4"/>
  <c r="D36" i="5" s="1"/>
  <c r="F36" i="5" s="1"/>
  <c r="H36" i="5" s="1"/>
  <c r="I36" i="5" s="1"/>
  <c r="D13" i="4"/>
  <c r="D35" i="5" s="1"/>
  <c r="F35" i="5" s="1"/>
  <c r="H35" i="5" s="1"/>
  <c r="I35" i="5" s="1"/>
  <c r="D12" i="4"/>
  <c r="D34" i="5" s="1"/>
  <c r="F34" i="5" s="1"/>
  <c r="H34" i="5" s="1"/>
  <c r="I34" i="5" s="1"/>
  <c r="D11" i="4"/>
  <c r="D10" i="4"/>
  <c r="D6" i="4"/>
  <c r="D5" i="4"/>
  <c r="D5" i="5" s="1"/>
  <c r="F5" i="5" s="1"/>
  <c r="H5" i="5" s="1"/>
  <c r="I5" i="5" s="1"/>
  <c r="D4" i="4"/>
  <c r="D24" i="5" l="1"/>
  <c r="F24" i="5" s="1"/>
  <c r="H24" i="5" s="1"/>
  <c r="I24" i="5" s="1"/>
  <c r="D26" i="5"/>
  <c r="F26" i="5" s="1"/>
  <c r="H26" i="5" s="1"/>
  <c r="I26" i="5" s="1"/>
  <c r="D29" i="5"/>
  <c r="F29" i="5" s="1"/>
  <c r="H29" i="5" s="1"/>
  <c r="I29" i="5" s="1"/>
  <c r="D50" i="5"/>
  <c r="F50" i="5" s="1"/>
  <c r="H50" i="5" s="1"/>
  <c r="I50" i="5" s="1"/>
  <c r="D30" i="5"/>
  <c r="F30" i="5" s="1"/>
  <c r="H30" i="5" s="1"/>
  <c r="I30" i="5" s="1"/>
  <c r="D4" i="5"/>
  <c r="D31" i="5"/>
  <c r="F31" i="5" s="1"/>
  <c r="H31" i="5" s="1"/>
  <c r="I31" i="5" s="1"/>
  <c r="D6" i="5"/>
  <c r="F6" i="5" s="1"/>
  <c r="H6" i="5" s="1"/>
  <c r="I6" i="5" s="1"/>
  <c r="D7" i="5"/>
  <c r="F7" i="5" s="1"/>
  <c r="H7" i="5" s="1"/>
  <c r="I7" i="5" s="1"/>
  <c r="D49" i="5"/>
  <c r="F49" i="5" s="1"/>
  <c r="H49" i="5" s="1"/>
  <c r="I49" i="5" s="1"/>
  <c r="D54" i="5" l="1"/>
  <c r="F4" i="5"/>
  <c r="F55" i="5" l="1"/>
  <c r="H4" i="5"/>
  <c r="I4" i="5" l="1"/>
  <c r="I55" i="5" s="1"/>
  <c r="H55" i="5"/>
</calcChain>
</file>

<file path=xl/sharedStrings.xml><?xml version="1.0" encoding="utf-8"?>
<sst xmlns="http://schemas.openxmlformats.org/spreadsheetml/2006/main" count="425" uniqueCount="173">
  <si>
    <t>označení</t>
  </si>
  <si>
    <t>Specifikace</t>
  </si>
  <si>
    <t>2. NP / číslo místnosti / kusy</t>
  </si>
  <si>
    <t>celkem (kusy)</t>
  </si>
  <si>
    <t>1. PP / číslo místnosti / kusy</t>
  </si>
  <si>
    <t>3. NP / číslo místnosti / kusy</t>
  </si>
  <si>
    <t>popis</t>
  </si>
  <si>
    <t>poznámka</t>
  </si>
  <si>
    <t>242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</si>
  <si>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</si>
  <si>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</si>
  <si>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</si>
  <si>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</si>
  <si>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</si>
  <si>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</si>
  <si>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</si>
  <si>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</si>
  <si>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</si>
  <si>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</si>
  <si>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</si>
  <si>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</si>
  <si>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T13</t>
  </si>
  <si>
    <t>TJ1</t>
  </si>
  <si>
    <t>KZ1</t>
  </si>
  <si>
    <t>Z1</t>
  </si>
  <si>
    <t>Z2</t>
  </si>
  <si>
    <t>Z3</t>
  </si>
  <si>
    <t>Z4</t>
  </si>
  <si>
    <t>SS1</t>
  </si>
  <si>
    <t>SD1</t>
  </si>
  <si>
    <t>SD2</t>
  </si>
  <si>
    <t>SD3</t>
  </si>
  <si>
    <t>SK1</t>
  </si>
  <si>
    <t>VV1</t>
  </si>
  <si>
    <t>OK1</t>
  </si>
  <si>
    <t>S1</t>
  </si>
  <si>
    <t>S2</t>
  </si>
  <si>
    <t>S3</t>
  </si>
  <si>
    <t>S4</t>
  </si>
  <si>
    <t>S5</t>
  </si>
  <si>
    <t>S6</t>
  </si>
  <si>
    <t>S7</t>
  </si>
  <si>
    <t>S9</t>
  </si>
  <si>
    <t>S10</t>
  </si>
  <si>
    <t>Stůl kancelářský se zásuvkovým kontejnerem - 1200/700 mm</t>
  </si>
  <si>
    <t>Stůl kancelářský se zásuvkovým kontejnerem - 1500/700</t>
  </si>
  <si>
    <t>Stůl kancelářský - 1800/800</t>
  </si>
  <si>
    <t>Stůl kancelářský -1600/600</t>
  </si>
  <si>
    <t>Stůl kancelářský s jednacím místem (pravý/levý) - 1800/700</t>
  </si>
  <si>
    <t>Stůl odkládací s obloukem - 1500/500</t>
  </si>
  <si>
    <t>Stůl jednací půlkruh - průměr 800</t>
  </si>
  <si>
    <t>Stůl jednací s půlkruhem - 1600/800</t>
  </si>
  <si>
    <t>Stůl odkládací atypický</t>
  </si>
  <si>
    <t>Stůl odkládací - 1400/500</t>
  </si>
  <si>
    <t>Stůl jednací - 1700/800</t>
  </si>
  <si>
    <t>Stůl jednací - 1600/1000</t>
  </si>
  <si>
    <t>Stůl pracovní - 2200/700</t>
  </si>
  <si>
    <t>Stůl jídelníÍ - 1200/800</t>
  </si>
  <si>
    <t>Kontejner zásuvkový pojízdný - 430/580/600</t>
  </si>
  <si>
    <t>Židle kancelářská</t>
  </si>
  <si>
    <t>Židle konferenční</t>
  </si>
  <si>
    <t>Židle jídelní</t>
  </si>
  <si>
    <t>Čekárenská lavice čtyřmístná</t>
  </si>
  <si>
    <t>Šatní skříňka - 400/500/1900</t>
  </si>
  <si>
    <t>Šatní skříňka - dílna - 1000/500/2000</t>
  </si>
  <si>
    <t>Skříň policová - dílna - 1000/500/2000</t>
  </si>
  <si>
    <t>Skříň zásuvková 6+6 zásuvek - 1000/400/1500</t>
  </si>
  <si>
    <t>Skříňka koupelnová závěsná - 700/250/900</t>
  </si>
  <si>
    <t>Věšák</t>
  </si>
  <si>
    <t>Odpadkový koš na tříděný odpad</t>
  </si>
  <si>
    <t>Skříň šatní kombinovaná - 800/420/1850</t>
  </si>
  <si>
    <t>Skříň rohová - 750/750/1850</t>
  </si>
  <si>
    <t>Skříň nástavec - dvoudvéřová - 800/420/722</t>
  </si>
  <si>
    <t>Skříň policová - dvoudvéřová- 800/420/1850</t>
  </si>
  <si>
    <t>Skříň nástavec - rohový - 750/750/722</t>
  </si>
  <si>
    <t>Skříň policová úzká - jednodvéřová - 550/420/1850</t>
  </si>
  <si>
    <t>Skříň nástavec úzký - jednodvéřový - 550/420/722</t>
  </si>
  <si>
    <t>Skříň policová rohová - dvoudvéřová, pravá - 1200/420/1850</t>
  </si>
  <si>
    <t>Skříň nástavec policový rohový - dvoudvéřový, pravý - 1200/420/722</t>
  </si>
  <si>
    <t>002</t>
  </si>
  <si>
    <t>003</t>
  </si>
  <si>
    <t>005</t>
  </si>
  <si>
    <t>006</t>
  </si>
  <si>
    <t>016</t>
  </si>
  <si>
    <t>020</t>
  </si>
  <si>
    <t>024</t>
  </si>
  <si>
    <t>025</t>
  </si>
  <si>
    <t>029</t>
  </si>
  <si>
    <t>031</t>
  </si>
  <si>
    <t>034</t>
  </si>
  <si>
    <t>041</t>
  </si>
  <si>
    <t>203</t>
  </si>
  <si>
    <t>204</t>
  </si>
  <si>
    <t>206</t>
  </si>
  <si>
    <t>207</t>
  </si>
  <si>
    <t>208</t>
  </si>
  <si>
    <t>216</t>
  </si>
  <si>
    <t>218</t>
  </si>
  <si>
    <t>219</t>
  </si>
  <si>
    <t>223</t>
  </si>
  <si>
    <t>304</t>
  </si>
  <si>
    <t>309</t>
  </si>
  <si>
    <t>310</t>
  </si>
  <si>
    <t>313</t>
  </si>
  <si>
    <t>319</t>
  </si>
  <si>
    <t>320</t>
  </si>
  <si>
    <t>321</t>
  </si>
  <si>
    <t>322</t>
  </si>
  <si>
    <t>323</t>
  </si>
  <si>
    <t>324</t>
  </si>
  <si>
    <t>325</t>
  </si>
  <si>
    <t>326</t>
  </si>
  <si>
    <t>302</t>
  </si>
  <si>
    <t>Cena</t>
  </si>
  <si>
    <t>jednotková cena</t>
  </si>
  <si>
    <t>cena celkem bez DPH</t>
  </si>
  <si>
    <t>Sazba DPH</t>
  </si>
  <si>
    <t>DPH</t>
  </si>
  <si>
    <t>cena celkem s DPH</t>
  </si>
  <si>
    <t>CENA CELKEM</t>
  </si>
  <si>
    <t>T10ZP</t>
  </si>
  <si>
    <t>T10ZL</t>
  </si>
  <si>
    <t>Stůl odkládací - 1400/500 se zásuvkami na pravé straně</t>
  </si>
  <si>
    <t>Stůl odkládací - 1400/500 se zásuvkami na levé straně</t>
  </si>
  <si>
    <t>T14</t>
  </si>
  <si>
    <t>Stůl pracovní - 1000/700</t>
  </si>
  <si>
    <t>T10B</t>
  </si>
  <si>
    <t>Stůl odkládací - 1400/400</t>
  </si>
  <si>
    <t>Stůl odkládací s obloukem - 1700/500</t>
  </si>
  <si>
    <t>S2O</t>
  </si>
  <si>
    <t>Skříň policová -otevřená- 800/420/1850</t>
  </si>
  <si>
    <t>P1</t>
  </si>
  <si>
    <t>Police, dvouopatrová cca 700x300x400</t>
  </si>
  <si>
    <t>S2K</t>
  </si>
  <si>
    <t>Skříň policová - kombinovaná- 800/420/1850, spodní dvě police uzavřené, střed otevřený, horní police uzavřené</t>
  </si>
  <si>
    <t>220</t>
  </si>
  <si>
    <t>213</t>
  </si>
  <si>
    <t>007</t>
  </si>
  <si>
    <t>TPR1</t>
  </si>
  <si>
    <t xml:space="preserve">Stůl pracovní cca 3015x700x750 - nutno změřit reálný rozměr </t>
  </si>
  <si>
    <t>Stůl pracovní cca 3015x700x750 - nutno změřit reálný rozměr stavby</t>
  </si>
  <si>
    <t>S2M</t>
  </si>
  <si>
    <t>205</t>
  </si>
  <si>
    <t>Skříň malá s dvěmi policemi 1200x420x850</t>
  </si>
  <si>
    <t>Skříň policová - otevřená- 800/420/1850</t>
  </si>
  <si>
    <t>FT</t>
  </si>
  <si>
    <t xml:space="preserve">Fotoplátno </t>
  </si>
  <si>
    <t>Stahovací fotografické plátno bílé šířka 1150mm</t>
  </si>
  <si>
    <t>Stůl kancelářský půlkruh - průměr 800</t>
  </si>
  <si>
    <r>
      <t>Stůl pracovní - 2200/700</t>
    </r>
    <r>
      <rPr>
        <sz val="14"/>
        <rFont val="Arial"/>
        <family val="2"/>
        <charset val="238"/>
      </rPr>
      <t>, z každé strany šuplíky na napevno se stolem</t>
    </r>
  </si>
  <si>
    <t>P2</t>
  </si>
  <si>
    <t>Police, dvoupatrová 2200x300x400</t>
  </si>
  <si>
    <t>KFZ1</t>
  </si>
  <si>
    <t>Moderní stylový konferenční stolek s dvěmi křesílky</t>
  </si>
  <si>
    <t>P3</t>
  </si>
  <si>
    <t>Police, dvoupatrová 3015x300x400</t>
  </si>
  <si>
    <t>PV</t>
  </si>
  <si>
    <t xml:space="preserve">plošinový vozík </t>
  </si>
  <si>
    <t>Plošinový vozík s madlem, pevná ocelová konstrukce, čtyři kola s valivými kuličkovými ložisky, dvě pevná, dvě otočná s brzdou, nosnost 500kg</t>
  </si>
  <si>
    <t>008</t>
  </si>
  <si>
    <t>Stahovací fotografické plátno bílé šířka 1150mm, výška min. 1500mm</t>
  </si>
  <si>
    <t>Stůl odkládací - 1400/500 s policemi na pravé straně</t>
  </si>
  <si>
    <t>Stůl odkládací - 1400/500 s policemi na levé straně</t>
  </si>
  <si>
    <t>Skříň malá s dvěmi policemi, uzavíratelná 1200x420x850</t>
  </si>
  <si>
    <t>Příloha č. 4 – etapa 1.2_Nábytek a příslušenství – administrativa</t>
  </si>
  <si>
    <t>Příloha č. 4 – etapa 1.2_specifikace předmětu plnění - nábytek a příslušenství – 1. PP</t>
  </si>
  <si>
    <t>Příloha č. 4 – etapa 1.2_specifikace předmětu plnění - nábytek a příslušenství – 2. NP</t>
  </si>
  <si>
    <t>Příloha č. 4 – etapa 1.2_specifikace předmětu plnění - nábytek a příslušenství – 3. NP</t>
  </si>
  <si>
    <t>standard viz samostatná příloha D1_01_5-02 Obecně technické požadavky, D1_01_5-08 Schéma truhlářského vybavení</t>
  </si>
  <si>
    <t>standard viz samostatná příloha D1_01_5-02 Obecně technické požadavky, D1_01_5-08 Schéma truhlářského vybavení, 4 police 700x500</t>
  </si>
  <si>
    <t>standard viz samostatná příloha D1_01_5-02 Obecně technické požadavky</t>
  </si>
  <si>
    <t>standard viz samostatná příloha D1_01_5-02 Obecně technické požadavky, D1_01_5-08 Schéma truhlářského vybavení, včetně zrcadla na dveřích skříně</t>
  </si>
  <si>
    <t>standard viz samostatná příloha D1_01_5-02 Obecně technické požadavky, D1_01_5-08 Schéma truhlářského vybavení, Skříňka s dvěmi policemi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</si>
</sst>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2"/>
      <color rgb="FFFF0000"/>
      <name val="Arial"/>
      <family val="2"/>
      <charset val="238"/>
    </font>
    <font>
      <sz val="16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49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 vertical="center"/>
    </xf>
    <xf numFmtId="49" fontId="2" fillId="3" borderId="9" xfId="0" applyNumberFormat="1" applyFont="1" applyFill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49" fontId="2" fillId="3" borderId="11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49" fontId="2" fillId="3" borderId="12" xfId="0" applyNumberFormat="1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49" fontId="2" fillId="3" borderId="14" xfId="0" applyNumberFormat="1" applyFont="1" applyFill="1" applyBorder="1" applyAlignment="1">
      <alignment horizontal="center" vertical="center" wrapText="1"/>
    </xf>
    <xf numFmtId="1" fontId="4" fillId="4" borderId="3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1" fontId="2" fillId="3" borderId="1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2" fillId="4" borderId="19" xfId="0" applyFont="1" applyFill="1" applyBorder="1" applyAlignment="1">
      <alignment horizontal="center" vertical="center"/>
    </xf>
    <xf numFmtId="1" fontId="4" fillId="4" borderId="21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8" fillId="2" borderId="24" xfId="0" applyFont="1" applyFill="1" applyBorder="1" applyAlignment="1">
      <alignment horizontal="left" vertical="center"/>
    </xf>
    <xf numFmtId="49" fontId="2" fillId="3" borderId="26" xfId="0" applyNumberFormat="1" applyFont="1" applyFill="1" applyBorder="1" applyAlignment="1">
      <alignment horizontal="center" vertical="center" wrapText="1"/>
    </xf>
    <xf numFmtId="49" fontId="2" fillId="3" borderId="21" xfId="0" applyNumberFormat="1" applyFont="1" applyFill="1" applyBorder="1" applyAlignment="1">
      <alignment horizontal="center" vertical="center" wrapText="1"/>
    </xf>
    <xf numFmtId="49" fontId="2" fillId="3" borderId="27" xfId="0" applyNumberFormat="1" applyFont="1" applyFill="1" applyBorder="1" applyAlignment="1">
      <alignment horizontal="center" vertical="center" wrapText="1"/>
    </xf>
    <xf numFmtId="1" fontId="2" fillId="3" borderId="22" xfId="0" applyNumberFormat="1" applyFont="1" applyFill="1" applyBorder="1" applyAlignment="1">
      <alignment horizontal="center" vertical="center" wrapText="1"/>
    </xf>
    <xf numFmtId="1" fontId="4" fillId="4" borderId="28" xfId="0" applyNumberFormat="1" applyFont="1" applyFill="1" applyBorder="1" applyAlignment="1">
      <alignment horizontal="center" vertical="center"/>
    </xf>
    <xf numFmtId="49" fontId="2" fillId="3" borderId="29" xfId="0" applyNumberFormat="1" applyFont="1" applyFill="1" applyBorder="1" applyAlignment="1">
      <alignment horizontal="center" vertical="center" wrapText="1"/>
    </xf>
    <xf numFmtId="49" fontId="2" fillId="3" borderId="30" xfId="0" applyNumberFormat="1" applyFont="1" applyFill="1" applyBorder="1" applyAlignment="1">
      <alignment horizontal="center" vertical="center" wrapText="1"/>
    </xf>
    <xf numFmtId="49" fontId="2" fillId="3" borderId="31" xfId="0" applyNumberFormat="1" applyFont="1" applyFill="1" applyBorder="1" applyAlignment="1">
      <alignment horizontal="center" vertical="center" wrapText="1"/>
    </xf>
    <xf numFmtId="164" fontId="2" fillId="4" borderId="33" xfId="0" applyNumberFormat="1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2" fillId="4" borderId="9" xfId="0" applyNumberFormat="1" applyFont="1" applyFill="1" applyBorder="1" applyAlignment="1">
      <alignment vertical="center"/>
    </xf>
    <xf numFmtId="164" fontId="2" fillId="4" borderId="34" xfId="0" applyNumberFormat="1" applyFont="1" applyFill="1" applyBorder="1" applyAlignment="1">
      <alignment vertical="center"/>
    </xf>
    <xf numFmtId="164" fontId="2" fillId="4" borderId="19" xfId="0" applyNumberFormat="1" applyFont="1" applyFill="1" applyBorder="1" applyAlignment="1">
      <alignment vertical="center"/>
    </xf>
    <xf numFmtId="164" fontId="2" fillId="4" borderId="10" xfId="0" applyNumberFormat="1" applyFont="1" applyFill="1" applyBorder="1" applyAlignment="1">
      <alignment vertical="center"/>
    </xf>
    <xf numFmtId="164" fontId="9" fillId="4" borderId="33" xfId="0" applyNumberFormat="1" applyFont="1" applyFill="1" applyBorder="1" applyAlignment="1">
      <alignment vertical="center"/>
    </xf>
    <xf numFmtId="164" fontId="9" fillId="4" borderId="1" xfId="0" applyNumberFormat="1" applyFont="1" applyFill="1" applyBorder="1" applyAlignment="1">
      <alignment vertical="center"/>
    </xf>
    <xf numFmtId="164" fontId="9" fillId="4" borderId="9" xfId="0" applyNumberFormat="1" applyFont="1" applyFill="1" applyBorder="1" applyAlignment="1">
      <alignment vertical="center"/>
    </xf>
    <xf numFmtId="0" fontId="10" fillId="4" borderId="7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left" vertical="center" wrapText="1"/>
    </xf>
    <xf numFmtId="0" fontId="10" fillId="4" borderId="20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left" vertical="center" wrapText="1"/>
    </xf>
    <xf numFmtId="164" fontId="2" fillId="5" borderId="32" xfId="0" applyNumberFormat="1" applyFont="1" applyFill="1" applyBorder="1" applyAlignment="1" applyProtection="1">
      <alignment vertical="center"/>
      <protection locked="0"/>
    </xf>
    <xf numFmtId="164" fontId="2" fillId="5" borderId="6" xfId="0" applyNumberFormat="1" applyFont="1" applyFill="1" applyBorder="1" applyAlignment="1" applyProtection="1">
      <alignment vertical="center"/>
      <protection locked="0"/>
    </xf>
    <xf numFmtId="164" fontId="2" fillId="5" borderId="8" xfId="0" applyNumberFormat="1" applyFont="1" applyFill="1" applyBorder="1" applyAlignment="1" applyProtection="1">
      <alignment vertical="center"/>
      <protection locked="0"/>
    </xf>
    <xf numFmtId="9" fontId="2" fillId="5" borderId="33" xfId="0" applyNumberFormat="1" applyFont="1" applyFill="1" applyBorder="1" applyAlignment="1" applyProtection="1">
      <alignment vertical="center"/>
      <protection locked="0"/>
    </xf>
    <xf numFmtId="9" fontId="2" fillId="5" borderId="1" xfId="0" applyNumberFormat="1" applyFont="1" applyFill="1" applyBorder="1" applyAlignment="1" applyProtection="1">
      <alignment vertical="center"/>
      <protection locked="0"/>
    </xf>
    <xf numFmtId="9" fontId="2" fillId="5" borderId="9" xfId="0" applyNumberFormat="1" applyFont="1" applyFill="1" applyBorder="1" applyAlignment="1" applyProtection="1">
      <alignment vertical="center"/>
      <protection locked="0"/>
    </xf>
    <xf numFmtId="49" fontId="2" fillId="6" borderId="8" xfId="0" applyNumberFormat="1" applyFont="1" applyFill="1" applyBorder="1" applyAlignment="1">
      <alignment horizontal="center" vertical="center"/>
    </xf>
    <xf numFmtId="49" fontId="2" fillId="6" borderId="12" xfId="0" applyNumberFormat="1" applyFont="1" applyFill="1" applyBorder="1" applyAlignment="1">
      <alignment horizontal="center" vertical="center"/>
    </xf>
    <xf numFmtId="49" fontId="2" fillId="6" borderId="9" xfId="0" applyNumberFormat="1" applyFont="1" applyFill="1" applyBorder="1" applyAlignment="1">
      <alignment horizontal="center" vertical="center"/>
    </xf>
    <xf numFmtId="49" fontId="2" fillId="6" borderId="11" xfId="0" applyNumberFormat="1" applyFont="1" applyFill="1" applyBorder="1" applyAlignment="1">
      <alignment horizontal="center" vertical="center"/>
    </xf>
    <xf numFmtId="49" fontId="2" fillId="6" borderId="10" xfId="0" applyNumberFormat="1" applyFont="1" applyFill="1" applyBorder="1" applyAlignment="1">
      <alignment horizontal="center" vertical="center"/>
    </xf>
    <xf numFmtId="1" fontId="4" fillId="4" borderId="27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1" fontId="8" fillId="2" borderId="0" xfId="0" applyNumberFormat="1" applyFont="1" applyFill="1" applyBorder="1" applyAlignment="1">
      <alignment vertical="center"/>
    </xf>
    <xf numFmtId="49" fontId="13" fillId="3" borderId="25" xfId="0" applyNumberFormat="1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/>
    </xf>
    <xf numFmtId="1" fontId="8" fillId="4" borderId="16" xfId="0" applyNumberFormat="1" applyFont="1" applyFill="1" applyBorder="1" applyAlignment="1">
      <alignment vertical="center"/>
    </xf>
    <xf numFmtId="0" fontId="8" fillId="4" borderId="16" xfId="0" applyFont="1" applyFill="1" applyBorder="1" applyAlignment="1">
      <alignment vertical="center"/>
    </xf>
    <xf numFmtId="164" fontId="14" fillId="4" borderId="23" xfId="0" applyNumberFormat="1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left" vertical="center" wrapText="1"/>
    </xf>
    <xf numFmtId="0" fontId="10" fillId="3" borderId="18" xfId="0" applyFont="1" applyFill="1" applyBorder="1" applyAlignment="1">
      <alignment horizontal="left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left" vertical="center"/>
    </xf>
    <xf numFmtId="0" fontId="13" fillId="4" borderId="16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/>
    </xf>
  </cellXfs>
  <cellStyles count="4">
    <cellStyle name="Excel Built-in Normal" xfId="2"/>
    <cellStyle name="Normální" xfId="0" builtinId="0"/>
    <cellStyle name="Normální 2" xfId="3"/>
    <cellStyle name="normální 3" xfId="1"/>
  </cellStyles>
  <dxfs count="0"/>
  <tableStyles count="0" defaultTableStyle="TableStyleMedium2" defaultPivotStyle="PivotStyleLight16"/>
  <colors>
    <mruColors>
      <color rgb="FFFFFF99"/>
      <color rgb="FFFE8C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55"/>
  <sheetViews>
    <sheetView tabSelected="1" view="pageBreakPreview" zoomScale="60" zoomScaleNormal="100" workbookViewId="0">
      <selection activeCell="M6" sqref="M6"/>
    </sheetView>
  </sheetViews>
  <sheetFormatPr defaultColWidth="11.5703125" defaultRowHeight="23.45" customHeight="1" x14ac:dyDescent="0.2"/>
  <cols>
    <col min="1" max="1" width="15.28515625" style="1" customWidth="1"/>
    <col min="2" max="2" width="62" style="25" customWidth="1"/>
    <col min="3" max="3" width="79.85546875" style="1" customWidth="1"/>
    <col min="4" max="4" width="11.5703125" style="15" customWidth="1"/>
    <col min="5" max="6" width="39.7109375" style="2" customWidth="1"/>
    <col min="7" max="7" width="11.5703125" style="2"/>
    <col min="8" max="8" width="39.7109375" style="26" customWidth="1"/>
    <col min="9" max="9" width="39.7109375" style="2" customWidth="1"/>
    <col min="10" max="16384" width="11.5703125" style="2"/>
  </cols>
  <sheetData>
    <row r="1" spans="1:9" s="35" customFormat="1" ht="39.950000000000003" customHeight="1" thickBot="1" x14ac:dyDescent="0.25">
      <c r="A1" s="36" t="s">
        <v>164</v>
      </c>
      <c r="B1" s="36"/>
      <c r="C1" s="36"/>
      <c r="D1" s="36"/>
      <c r="E1" s="36"/>
      <c r="F1" s="36"/>
      <c r="G1" s="36"/>
      <c r="H1" s="36"/>
      <c r="I1" s="36"/>
    </row>
    <row r="2" spans="1:9" s="6" customFormat="1" ht="52.5" customHeight="1" thickBot="1" x14ac:dyDescent="0.25">
      <c r="A2" s="81" t="s">
        <v>1</v>
      </c>
      <c r="B2" s="82"/>
      <c r="C2" s="82"/>
      <c r="D2" s="83"/>
      <c r="E2" s="84" t="s">
        <v>113</v>
      </c>
      <c r="F2" s="85"/>
      <c r="G2" s="85"/>
      <c r="H2" s="85"/>
      <c r="I2" s="86"/>
    </row>
    <row r="3" spans="1:9" s="5" customFormat="1" ht="45" customHeight="1" thickBot="1" x14ac:dyDescent="0.25">
      <c r="A3" s="37" t="s">
        <v>0</v>
      </c>
      <c r="B3" s="38" t="s">
        <v>6</v>
      </c>
      <c r="C3" s="39" t="s">
        <v>7</v>
      </c>
      <c r="D3" s="40" t="s">
        <v>3</v>
      </c>
      <c r="E3" s="42" t="s">
        <v>114</v>
      </c>
      <c r="F3" s="43" t="s">
        <v>115</v>
      </c>
      <c r="G3" s="43" t="s">
        <v>116</v>
      </c>
      <c r="H3" s="43" t="s">
        <v>117</v>
      </c>
      <c r="I3" s="44" t="s">
        <v>118</v>
      </c>
    </row>
    <row r="4" spans="1:9" ht="60" customHeight="1" x14ac:dyDescent="0.2">
      <c r="A4" s="54" t="s">
        <v>9</v>
      </c>
      <c r="B4" s="55" t="s">
        <v>44</v>
      </c>
      <c r="C4" s="22" t="s">
        <v>168</v>
      </c>
      <c r="D4" s="41">
        <f>'specifikace 1_PP'!D4</f>
        <v>4</v>
      </c>
      <c r="E4" s="58"/>
      <c r="F4" s="45">
        <f>E4*D4</f>
        <v>0</v>
      </c>
      <c r="G4" s="61">
        <v>0.21</v>
      </c>
      <c r="H4" s="51">
        <f>G4*F4</f>
        <v>0</v>
      </c>
      <c r="I4" s="48">
        <f>H4+F4</f>
        <v>0</v>
      </c>
    </row>
    <row r="5" spans="1:9" ht="60" customHeight="1" x14ac:dyDescent="0.2">
      <c r="A5" s="54" t="s">
        <v>10</v>
      </c>
      <c r="B5" s="55" t="s">
        <v>45</v>
      </c>
      <c r="C5" s="22" t="s">
        <v>168</v>
      </c>
      <c r="D5" s="41">
        <f>'specifikace 1_PP'!D5</f>
        <v>13</v>
      </c>
      <c r="E5" s="59"/>
      <c r="F5" s="46">
        <f t="shared" ref="F5:F52" si="0">E5*D5</f>
        <v>0</v>
      </c>
      <c r="G5" s="62">
        <v>0.21</v>
      </c>
      <c r="H5" s="52">
        <f t="shared" ref="H5:H52" si="1">G5*F5</f>
        <v>0</v>
      </c>
      <c r="I5" s="49">
        <f t="shared" ref="I5:I52" si="2">H5+F5</f>
        <v>0</v>
      </c>
    </row>
    <row r="6" spans="1:9" ht="60" customHeight="1" x14ac:dyDescent="0.2">
      <c r="A6" s="54" t="s">
        <v>11</v>
      </c>
      <c r="B6" s="55" t="s">
        <v>48</v>
      </c>
      <c r="C6" s="22" t="s">
        <v>168</v>
      </c>
      <c r="D6" s="41">
        <f>'specifikace 2_NP'!D4+'specifikace 3_NP'!D4</f>
        <v>27</v>
      </c>
      <c r="E6" s="59"/>
      <c r="F6" s="46">
        <f t="shared" si="0"/>
        <v>0</v>
      </c>
      <c r="G6" s="62">
        <v>0.21</v>
      </c>
      <c r="H6" s="52">
        <f t="shared" si="1"/>
        <v>0</v>
      </c>
      <c r="I6" s="49">
        <f t="shared" si="2"/>
        <v>0</v>
      </c>
    </row>
    <row r="7" spans="1:9" ht="60" customHeight="1" x14ac:dyDescent="0.2">
      <c r="A7" s="54" t="s">
        <v>12</v>
      </c>
      <c r="B7" s="55" t="s">
        <v>46</v>
      </c>
      <c r="C7" s="22" t="s">
        <v>168</v>
      </c>
      <c r="D7" s="41">
        <f>'specifikace 2_NP'!D5</f>
        <v>5</v>
      </c>
      <c r="E7" s="59"/>
      <c r="F7" s="46">
        <f t="shared" si="0"/>
        <v>0</v>
      </c>
      <c r="G7" s="62">
        <v>0.21</v>
      </c>
      <c r="H7" s="52">
        <f t="shared" si="1"/>
        <v>0</v>
      </c>
      <c r="I7" s="49">
        <f t="shared" si="2"/>
        <v>0</v>
      </c>
    </row>
    <row r="8" spans="1:9" ht="60" customHeight="1" x14ac:dyDescent="0.2">
      <c r="A8" s="54" t="s">
        <v>13</v>
      </c>
      <c r="B8" s="55" t="s">
        <v>128</v>
      </c>
      <c r="C8" s="22" t="s">
        <v>168</v>
      </c>
      <c r="D8" s="41">
        <f>'specifikace 2_NP'!D6</f>
        <v>1</v>
      </c>
      <c r="E8" s="59"/>
      <c r="F8" s="46">
        <f t="shared" si="0"/>
        <v>0</v>
      </c>
      <c r="G8" s="62">
        <v>0.21</v>
      </c>
      <c r="H8" s="52">
        <f t="shared" si="1"/>
        <v>0</v>
      </c>
      <c r="I8" s="49">
        <f t="shared" si="2"/>
        <v>0</v>
      </c>
    </row>
    <row r="9" spans="1:9" ht="60" customHeight="1" x14ac:dyDescent="0.2">
      <c r="A9" s="54" t="s">
        <v>14</v>
      </c>
      <c r="B9" s="55" t="s">
        <v>50</v>
      </c>
      <c r="C9" s="22" t="s">
        <v>168</v>
      </c>
      <c r="D9" s="41">
        <f>'specifikace 2_NP'!D7</f>
        <v>1</v>
      </c>
      <c r="E9" s="59"/>
      <c r="F9" s="46">
        <f t="shared" si="0"/>
        <v>0</v>
      </c>
      <c r="G9" s="62">
        <v>0.21</v>
      </c>
      <c r="H9" s="52">
        <f t="shared" si="1"/>
        <v>0</v>
      </c>
      <c r="I9" s="49">
        <f t="shared" si="2"/>
        <v>0</v>
      </c>
    </row>
    <row r="10" spans="1:9" ht="60" customHeight="1" x14ac:dyDescent="0.2">
      <c r="A10" s="54" t="s">
        <v>15</v>
      </c>
      <c r="B10" s="55" t="s">
        <v>47</v>
      </c>
      <c r="C10" s="22" t="s">
        <v>168</v>
      </c>
      <c r="D10" s="41">
        <f>'specifikace 2_NP'!D8</f>
        <v>1</v>
      </c>
      <c r="E10" s="59"/>
      <c r="F10" s="46">
        <f t="shared" si="0"/>
        <v>0</v>
      </c>
      <c r="G10" s="62">
        <v>0.21</v>
      </c>
      <c r="H10" s="52">
        <f t="shared" si="1"/>
        <v>0</v>
      </c>
      <c r="I10" s="49">
        <f t="shared" si="2"/>
        <v>0</v>
      </c>
    </row>
    <row r="11" spans="1:9" ht="60" customHeight="1" x14ac:dyDescent="0.2">
      <c r="A11" s="54" t="s">
        <v>16</v>
      </c>
      <c r="B11" s="55" t="s">
        <v>51</v>
      </c>
      <c r="C11" s="22" t="s">
        <v>168</v>
      </c>
      <c r="D11" s="41">
        <f>'specifikace 2_NP'!D9</f>
        <v>1</v>
      </c>
      <c r="E11" s="59"/>
      <c r="F11" s="46">
        <f t="shared" si="0"/>
        <v>0</v>
      </c>
      <c r="G11" s="62">
        <v>0.21</v>
      </c>
      <c r="H11" s="52">
        <f t="shared" si="1"/>
        <v>0</v>
      </c>
      <c r="I11" s="49">
        <f t="shared" si="2"/>
        <v>0</v>
      </c>
    </row>
    <row r="12" spans="1:9" ht="60" customHeight="1" x14ac:dyDescent="0.2">
      <c r="A12" s="54" t="s">
        <v>17</v>
      </c>
      <c r="B12" s="55" t="s">
        <v>52</v>
      </c>
      <c r="C12" s="22" t="s">
        <v>168</v>
      </c>
      <c r="D12" s="41">
        <f>'specifikace 2_NP'!D10</f>
        <v>1</v>
      </c>
      <c r="E12" s="59"/>
      <c r="F12" s="46">
        <f t="shared" si="0"/>
        <v>0</v>
      </c>
      <c r="G12" s="62">
        <v>0.21</v>
      </c>
      <c r="H12" s="52">
        <f t="shared" si="1"/>
        <v>0</v>
      </c>
      <c r="I12" s="49">
        <f t="shared" si="2"/>
        <v>0</v>
      </c>
    </row>
    <row r="13" spans="1:9" ht="60" customHeight="1" x14ac:dyDescent="0.2">
      <c r="A13" s="54" t="s">
        <v>18</v>
      </c>
      <c r="B13" s="55" t="s">
        <v>53</v>
      </c>
      <c r="C13" s="22" t="s">
        <v>168</v>
      </c>
      <c r="D13" s="41">
        <f>'specifikace 2_NP'!D11</f>
        <v>13</v>
      </c>
      <c r="E13" s="59"/>
      <c r="F13" s="46">
        <f t="shared" si="0"/>
        <v>0</v>
      </c>
      <c r="G13" s="62">
        <v>0.21</v>
      </c>
      <c r="H13" s="52">
        <f t="shared" si="1"/>
        <v>0</v>
      </c>
      <c r="I13" s="49">
        <f t="shared" si="2"/>
        <v>0</v>
      </c>
    </row>
    <row r="14" spans="1:9" ht="60" customHeight="1" x14ac:dyDescent="0.2">
      <c r="A14" s="54" t="s">
        <v>120</v>
      </c>
      <c r="B14" s="55" t="s">
        <v>161</v>
      </c>
      <c r="C14" s="22" t="s">
        <v>169</v>
      </c>
      <c r="D14" s="41">
        <f>'specifikace 3_NP'!D5</f>
        <v>6</v>
      </c>
      <c r="E14" s="59"/>
      <c r="F14" s="46">
        <f t="shared" si="0"/>
        <v>0</v>
      </c>
      <c r="G14" s="62">
        <v>0.21</v>
      </c>
      <c r="H14" s="52">
        <f t="shared" si="1"/>
        <v>0</v>
      </c>
      <c r="I14" s="49">
        <f t="shared" si="2"/>
        <v>0</v>
      </c>
    </row>
    <row r="15" spans="1:9" ht="60" customHeight="1" x14ac:dyDescent="0.2">
      <c r="A15" s="54" t="s">
        <v>121</v>
      </c>
      <c r="B15" s="55" t="s">
        <v>162</v>
      </c>
      <c r="C15" s="22" t="s">
        <v>169</v>
      </c>
      <c r="D15" s="41">
        <f>'specifikace 3_NP'!D6</f>
        <v>4</v>
      </c>
      <c r="E15" s="59"/>
      <c r="F15" s="46">
        <f t="shared" si="0"/>
        <v>0</v>
      </c>
      <c r="G15" s="62">
        <v>0.21</v>
      </c>
      <c r="H15" s="52">
        <f t="shared" si="1"/>
        <v>0</v>
      </c>
      <c r="I15" s="49">
        <f t="shared" si="2"/>
        <v>0</v>
      </c>
    </row>
    <row r="16" spans="1:9" ht="60" customHeight="1" x14ac:dyDescent="0.2">
      <c r="A16" s="54" t="s">
        <v>126</v>
      </c>
      <c r="B16" s="55" t="s">
        <v>127</v>
      </c>
      <c r="C16" s="22" t="s">
        <v>168</v>
      </c>
      <c r="D16" s="41">
        <f>'specifikace 2_NP'!D12</f>
        <v>2</v>
      </c>
      <c r="E16" s="59"/>
      <c r="F16" s="46">
        <f t="shared" ref="F16" si="3">E16*D16</f>
        <v>0</v>
      </c>
      <c r="G16" s="62">
        <v>0.21</v>
      </c>
      <c r="H16" s="52">
        <f t="shared" ref="H16" si="4">G16*F16</f>
        <v>0</v>
      </c>
      <c r="I16" s="49">
        <f t="shared" ref="I16" si="5">H16+F16</f>
        <v>0</v>
      </c>
    </row>
    <row r="17" spans="1:9" ht="60" customHeight="1" x14ac:dyDescent="0.2">
      <c r="A17" s="54" t="s">
        <v>19</v>
      </c>
      <c r="B17" s="55" t="s">
        <v>54</v>
      </c>
      <c r="C17" s="22" t="s">
        <v>168</v>
      </c>
      <c r="D17" s="41">
        <f>'specifikace 3_NP'!D7</f>
        <v>5</v>
      </c>
      <c r="E17" s="59"/>
      <c r="F17" s="46">
        <f t="shared" si="0"/>
        <v>0</v>
      </c>
      <c r="G17" s="62">
        <v>0.21</v>
      </c>
      <c r="H17" s="52">
        <f t="shared" si="1"/>
        <v>0</v>
      </c>
      <c r="I17" s="49">
        <f t="shared" si="2"/>
        <v>0</v>
      </c>
    </row>
    <row r="18" spans="1:9" ht="60" customHeight="1" x14ac:dyDescent="0.2">
      <c r="A18" s="54" t="s">
        <v>20</v>
      </c>
      <c r="B18" s="55" t="s">
        <v>55</v>
      </c>
      <c r="C18" s="22" t="s">
        <v>168</v>
      </c>
      <c r="D18" s="41">
        <f>'specifikace 3_NP'!D8</f>
        <v>1</v>
      </c>
      <c r="E18" s="59"/>
      <c r="F18" s="46">
        <f t="shared" si="0"/>
        <v>0</v>
      </c>
      <c r="G18" s="62">
        <v>0.21</v>
      </c>
      <c r="H18" s="52">
        <f t="shared" si="1"/>
        <v>0</v>
      </c>
      <c r="I18" s="49">
        <f t="shared" si="2"/>
        <v>0</v>
      </c>
    </row>
    <row r="19" spans="1:9" ht="60" customHeight="1" x14ac:dyDescent="0.2">
      <c r="A19" s="54" t="s">
        <v>21</v>
      </c>
      <c r="B19" s="55" t="s">
        <v>56</v>
      </c>
      <c r="C19" s="22" t="s">
        <v>168</v>
      </c>
      <c r="D19" s="41">
        <f>'specifikace 3_NP'!D9</f>
        <v>2</v>
      </c>
      <c r="E19" s="59"/>
      <c r="F19" s="46">
        <f t="shared" si="0"/>
        <v>0</v>
      </c>
      <c r="G19" s="62">
        <v>0.21</v>
      </c>
      <c r="H19" s="52">
        <f t="shared" si="1"/>
        <v>0</v>
      </c>
      <c r="I19" s="49">
        <f t="shared" si="2"/>
        <v>0</v>
      </c>
    </row>
    <row r="20" spans="1:9" ht="60" customHeight="1" x14ac:dyDescent="0.2">
      <c r="A20" s="54" t="s">
        <v>124</v>
      </c>
      <c r="B20" s="55" t="s">
        <v>125</v>
      </c>
      <c r="C20" s="22" t="s">
        <v>168</v>
      </c>
      <c r="D20" s="41">
        <f>'specifikace 2_NP'!D14</f>
        <v>1</v>
      </c>
      <c r="E20" s="59"/>
      <c r="F20" s="46">
        <f t="shared" ref="F20:F44" si="6">E20*D20</f>
        <v>0</v>
      </c>
      <c r="G20" s="62">
        <v>0.21</v>
      </c>
      <c r="H20" s="52">
        <f t="shared" si="1"/>
        <v>0</v>
      </c>
      <c r="I20" s="49">
        <f t="shared" si="2"/>
        <v>0</v>
      </c>
    </row>
    <row r="21" spans="1:9" ht="60" customHeight="1" x14ac:dyDescent="0.2">
      <c r="A21" s="54" t="s">
        <v>131</v>
      </c>
      <c r="B21" s="55" t="s">
        <v>132</v>
      </c>
      <c r="C21" s="22" t="s">
        <v>168</v>
      </c>
      <c r="D21" s="41">
        <f>'specifikace 2_NP'!D13</f>
        <v>14</v>
      </c>
      <c r="E21" s="59"/>
      <c r="F21" s="46">
        <f t="shared" si="6"/>
        <v>0</v>
      </c>
      <c r="G21" s="62">
        <v>0.21</v>
      </c>
      <c r="H21" s="52">
        <f t="shared" si="1"/>
        <v>0</v>
      </c>
      <c r="I21" s="49">
        <f t="shared" si="2"/>
        <v>0</v>
      </c>
    </row>
    <row r="22" spans="1:9" ht="60" customHeight="1" x14ac:dyDescent="0.2">
      <c r="A22" s="54" t="s">
        <v>150</v>
      </c>
      <c r="B22" s="55" t="s">
        <v>151</v>
      </c>
      <c r="C22" s="22" t="s">
        <v>168</v>
      </c>
      <c r="D22" s="41">
        <f>'specifikace 3_NP'!D10</f>
        <v>2</v>
      </c>
      <c r="E22" s="59"/>
      <c r="F22" s="46">
        <f t="shared" si="6"/>
        <v>0</v>
      </c>
      <c r="G22" s="62">
        <v>0.21</v>
      </c>
      <c r="H22" s="52">
        <f t="shared" si="1"/>
        <v>0</v>
      </c>
      <c r="I22" s="49">
        <f t="shared" si="2"/>
        <v>0</v>
      </c>
    </row>
    <row r="23" spans="1:9" ht="60" customHeight="1" x14ac:dyDescent="0.2">
      <c r="A23" s="54" t="s">
        <v>154</v>
      </c>
      <c r="B23" s="55" t="s">
        <v>155</v>
      </c>
      <c r="C23" s="22" t="s">
        <v>168</v>
      </c>
      <c r="D23" s="41">
        <f>'specifikace 1_PP'!D8</f>
        <v>1</v>
      </c>
      <c r="E23" s="59"/>
      <c r="F23" s="46">
        <f t="shared" si="6"/>
        <v>0</v>
      </c>
      <c r="G23" s="62">
        <v>0.21</v>
      </c>
      <c r="H23" s="52">
        <f t="shared" si="1"/>
        <v>0</v>
      </c>
      <c r="I23" s="49">
        <f t="shared" si="2"/>
        <v>0</v>
      </c>
    </row>
    <row r="24" spans="1:9" ht="60" customHeight="1" x14ac:dyDescent="0.2">
      <c r="A24" s="54" t="s">
        <v>22</v>
      </c>
      <c r="B24" s="55" t="s">
        <v>57</v>
      </c>
      <c r="C24" s="22" t="s">
        <v>168</v>
      </c>
      <c r="D24" s="41">
        <f>'specifikace 1_PP'!D6+'specifikace 2_NP'!D15</f>
        <v>3</v>
      </c>
      <c r="E24" s="59"/>
      <c r="F24" s="46">
        <f t="shared" si="6"/>
        <v>0</v>
      </c>
      <c r="G24" s="62">
        <v>0.21</v>
      </c>
      <c r="H24" s="52">
        <f t="shared" si="1"/>
        <v>0</v>
      </c>
      <c r="I24" s="49">
        <f t="shared" si="2"/>
        <v>0</v>
      </c>
    </row>
    <row r="25" spans="1:9" ht="60" customHeight="1" x14ac:dyDescent="0.2">
      <c r="A25" s="54" t="s">
        <v>138</v>
      </c>
      <c r="B25" s="55" t="s">
        <v>139</v>
      </c>
      <c r="C25" s="22" t="s">
        <v>168</v>
      </c>
      <c r="D25" s="41">
        <f>'specifikace 1_PP'!D7</f>
        <v>1</v>
      </c>
      <c r="E25" s="59"/>
      <c r="F25" s="46">
        <f t="shared" si="6"/>
        <v>0</v>
      </c>
      <c r="G25" s="62">
        <v>0.21</v>
      </c>
      <c r="H25" s="52">
        <f t="shared" si="1"/>
        <v>0</v>
      </c>
      <c r="I25" s="49">
        <f t="shared" si="2"/>
        <v>0</v>
      </c>
    </row>
    <row r="26" spans="1:9" ht="60" customHeight="1" x14ac:dyDescent="0.2">
      <c r="A26" s="54" t="s">
        <v>23</v>
      </c>
      <c r="B26" s="55" t="s">
        <v>58</v>
      </c>
      <c r="C26" s="22" t="s">
        <v>168</v>
      </c>
      <c r="D26" s="41">
        <f>'specifikace 2_NP'!D16+'specifikace 3_NP'!D11</f>
        <v>34</v>
      </c>
      <c r="E26" s="59"/>
      <c r="F26" s="46">
        <f t="shared" si="6"/>
        <v>0</v>
      </c>
      <c r="G26" s="62">
        <v>0.21</v>
      </c>
      <c r="H26" s="52">
        <f t="shared" si="1"/>
        <v>0</v>
      </c>
      <c r="I26" s="49">
        <f t="shared" si="2"/>
        <v>0</v>
      </c>
    </row>
    <row r="27" spans="1:9" ht="60" customHeight="1" x14ac:dyDescent="0.2">
      <c r="A27" s="54" t="s">
        <v>152</v>
      </c>
      <c r="B27" s="55" t="s">
        <v>153</v>
      </c>
      <c r="C27" s="22" t="s">
        <v>168</v>
      </c>
      <c r="D27" s="41">
        <f>'specifikace 3_NP'!D12</f>
        <v>1</v>
      </c>
      <c r="E27" s="59"/>
      <c r="F27" s="46">
        <f t="shared" si="6"/>
        <v>0</v>
      </c>
      <c r="G27" s="62">
        <v>0.21</v>
      </c>
      <c r="H27" s="52">
        <f t="shared" si="1"/>
        <v>0</v>
      </c>
      <c r="I27" s="49">
        <f t="shared" si="2"/>
        <v>0</v>
      </c>
    </row>
    <row r="28" spans="1:9" ht="60" customHeight="1" x14ac:dyDescent="0.2">
      <c r="A28" s="54" t="s">
        <v>156</v>
      </c>
      <c r="B28" s="55" t="s">
        <v>157</v>
      </c>
      <c r="C28" s="22" t="s">
        <v>158</v>
      </c>
      <c r="D28" s="41">
        <f>'specifikace 1_PP'!D9</f>
        <v>1</v>
      </c>
      <c r="E28" s="59"/>
      <c r="F28" s="46">
        <f t="shared" si="6"/>
        <v>0</v>
      </c>
      <c r="G28" s="62">
        <v>0.21</v>
      </c>
      <c r="H28" s="52">
        <f t="shared" si="1"/>
        <v>0</v>
      </c>
      <c r="I28" s="49">
        <f t="shared" si="2"/>
        <v>0</v>
      </c>
    </row>
    <row r="29" spans="1:9" ht="60" customHeight="1" x14ac:dyDescent="0.2">
      <c r="A29" s="54" t="s">
        <v>24</v>
      </c>
      <c r="B29" s="55" t="s">
        <v>59</v>
      </c>
      <c r="C29" s="22" t="s">
        <v>170</v>
      </c>
      <c r="D29" s="41">
        <f>'specifikace 1_PP'!D10+'specifikace 2_NP'!D18+'specifikace 3_NP'!D13</f>
        <v>48</v>
      </c>
      <c r="E29" s="59"/>
      <c r="F29" s="46">
        <f t="shared" si="6"/>
        <v>0</v>
      </c>
      <c r="G29" s="62">
        <v>0.21</v>
      </c>
      <c r="H29" s="52">
        <f t="shared" si="1"/>
        <v>0</v>
      </c>
      <c r="I29" s="49">
        <f t="shared" si="2"/>
        <v>0</v>
      </c>
    </row>
    <row r="30" spans="1:9" ht="60" customHeight="1" x14ac:dyDescent="0.2">
      <c r="A30" s="54" t="s">
        <v>25</v>
      </c>
      <c r="B30" s="55" t="s">
        <v>60</v>
      </c>
      <c r="C30" s="22" t="s">
        <v>170</v>
      </c>
      <c r="D30" s="41">
        <f>'specifikace 2_NP'!D19+'specifikace 3_NP'!D14</f>
        <v>71</v>
      </c>
      <c r="E30" s="59"/>
      <c r="F30" s="46">
        <f t="shared" si="6"/>
        <v>0</v>
      </c>
      <c r="G30" s="62">
        <v>0.21</v>
      </c>
      <c r="H30" s="52">
        <f t="shared" si="1"/>
        <v>0</v>
      </c>
      <c r="I30" s="49">
        <f t="shared" si="2"/>
        <v>0</v>
      </c>
    </row>
    <row r="31" spans="1:9" ht="60" customHeight="1" x14ac:dyDescent="0.2">
      <c r="A31" s="54" t="s">
        <v>26</v>
      </c>
      <c r="B31" s="55" t="s">
        <v>61</v>
      </c>
      <c r="C31" s="22" t="s">
        <v>170</v>
      </c>
      <c r="D31" s="41">
        <f>'specifikace 1_PP'!D11+'specifikace 2_NP'!D20</f>
        <v>12</v>
      </c>
      <c r="E31" s="59"/>
      <c r="F31" s="46">
        <f t="shared" si="6"/>
        <v>0</v>
      </c>
      <c r="G31" s="62">
        <v>0.21</v>
      </c>
      <c r="H31" s="52">
        <f t="shared" si="1"/>
        <v>0</v>
      </c>
      <c r="I31" s="49">
        <f t="shared" si="2"/>
        <v>0</v>
      </c>
    </row>
    <row r="32" spans="1:9" ht="60" customHeight="1" x14ac:dyDescent="0.2">
      <c r="A32" s="54" t="s">
        <v>27</v>
      </c>
      <c r="B32" s="55" t="s">
        <v>62</v>
      </c>
      <c r="C32" s="22" t="s">
        <v>170</v>
      </c>
      <c r="D32" s="41">
        <f>'specifikace 3_NP'!D15</f>
        <v>2</v>
      </c>
      <c r="E32" s="59"/>
      <c r="F32" s="46">
        <f t="shared" si="6"/>
        <v>0</v>
      </c>
      <c r="G32" s="62">
        <v>0.21</v>
      </c>
      <c r="H32" s="52">
        <f t="shared" si="1"/>
        <v>0</v>
      </c>
      <c r="I32" s="49">
        <f t="shared" si="2"/>
        <v>0</v>
      </c>
    </row>
    <row r="33" spans="1:9" ht="60" customHeight="1" x14ac:dyDescent="0.2">
      <c r="A33" s="54" t="s">
        <v>145</v>
      </c>
      <c r="B33" s="55" t="s">
        <v>146</v>
      </c>
      <c r="C33" s="22" t="s">
        <v>147</v>
      </c>
      <c r="D33" s="21">
        <f>'specifikace 2_NP'!D17</f>
        <v>1</v>
      </c>
      <c r="E33" s="59"/>
      <c r="F33" s="46">
        <f t="shared" si="6"/>
        <v>0</v>
      </c>
      <c r="G33" s="62">
        <v>0.21</v>
      </c>
      <c r="H33" s="52">
        <f t="shared" si="1"/>
        <v>0</v>
      </c>
      <c r="I33" s="49">
        <f t="shared" si="2"/>
        <v>0</v>
      </c>
    </row>
    <row r="34" spans="1:9" ht="60" customHeight="1" x14ac:dyDescent="0.2">
      <c r="A34" s="54" t="s">
        <v>28</v>
      </c>
      <c r="B34" s="55" t="s">
        <v>63</v>
      </c>
      <c r="C34" s="22" t="s">
        <v>168</v>
      </c>
      <c r="D34" s="41">
        <f>'specifikace 1_PP'!D12</f>
        <v>16</v>
      </c>
      <c r="E34" s="59"/>
      <c r="F34" s="46">
        <f t="shared" si="6"/>
        <v>0</v>
      </c>
      <c r="G34" s="62">
        <v>0.21</v>
      </c>
      <c r="H34" s="52">
        <f t="shared" si="1"/>
        <v>0</v>
      </c>
      <c r="I34" s="49">
        <f t="shared" si="2"/>
        <v>0</v>
      </c>
    </row>
    <row r="35" spans="1:9" ht="60" customHeight="1" x14ac:dyDescent="0.2">
      <c r="A35" s="54" t="s">
        <v>29</v>
      </c>
      <c r="B35" s="55" t="s">
        <v>64</v>
      </c>
      <c r="C35" s="22" t="s">
        <v>168</v>
      </c>
      <c r="D35" s="41">
        <f>'specifikace 1_PP'!D13</f>
        <v>6</v>
      </c>
      <c r="E35" s="59"/>
      <c r="F35" s="46">
        <f t="shared" si="6"/>
        <v>0</v>
      </c>
      <c r="G35" s="62">
        <v>0.21</v>
      </c>
      <c r="H35" s="52">
        <f t="shared" si="1"/>
        <v>0</v>
      </c>
      <c r="I35" s="49">
        <f t="shared" si="2"/>
        <v>0</v>
      </c>
    </row>
    <row r="36" spans="1:9" ht="60" customHeight="1" x14ac:dyDescent="0.2">
      <c r="A36" s="54" t="s">
        <v>30</v>
      </c>
      <c r="B36" s="55" t="s">
        <v>65</v>
      </c>
      <c r="C36" s="22" t="s">
        <v>168</v>
      </c>
      <c r="D36" s="41">
        <f>'specifikace 1_PP'!D14</f>
        <v>1</v>
      </c>
      <c r="E36" s="59"/>
      <c r="F36" s="46">
        <f t="shared" si="6"/>
        <v>0</v>
      </c>
      <c r="G36" s="62">
        <v>0.21</v>
      </c>
      <c r="H36" s="52">
        <f t="shared" si="1"/>
        <v>0</v>
      </c>
      <c r="I36" s="49">
        <f t="shared" si="2"/>
        <v>0</v>
      </c>
    </row>
    <row r="37" spans="1:9" ht="60" customHeight="1" x14ac:dyDescent="0.2">
      <c r="A37" s="54" t="s">
        <v>31</v>
      </c>
      <c r="B37" s="55" t="s">
        <v>66</v>
      </c>
      <c r="C37" s="22" t="s">
        <v>168</v>
      </c>
      <c r="D37" s="41">
        <f>'specifikace 1_PP'!D15</f>
        <v>4</v>
      </c>
      <c r="E37" s="59"/>
      <c r="F37" s="46">
        <f t="shared" si="6"/>
        <v>0</v>
      </c>
      <c r="G37" s="62">
        <v>0.21</v>
      </c>
      <c r="H37" s="52">
        <f t="shared" si="1"/>
        <v>0</v>
      </c>
      <c r="I37" s="49">
        <f t="shared" si="2"/>
        <v>0</v>
      </c>
    </row>
    <row r="38" spans="1:9" ht="60" customHeight="1" x14ac:dyDescent="0.2">
      <c r="A38" s="54" t="s">
        <v>32</v>
      </c>
      <c r="B38" s="55" t="s">
        <v>67</v>
      </c>
      <c r="C38" s="22" t="s">
        <v>168</v>
      </c>
      <c r="D38" s="41">
        <f>'specifikace 2_NP'!D21</f>
        <v>1</v>
      </c>
      <c r="E38" s="59"/>
      <c r="F38" s="46">
        <f t="shared" si="6"/>
        <v>0</v>
      </c>
      <c r="G38" s="62">
        <v>0.21</v>
      </c>
      <c r="H38" s="52">
        <f t="shared" si="1"/>
        <v>0</v>
      </c>
      <c r="I38" s="49">
        <f t="shared" si="2"/>
        <v>0</v>
      </c>
    </row>
    <row r="39" spans="1:9" ht="60" customHeight="1" x14ac:dyDescent="0.2">
      <c r="A39" s="54" t="s">
        <v>33</v>
      </c>
      <c r="B39" s="55" t="s">
        <v>68</v>
      </c>
      <c r="C39" s="22" t="s">
        <v>170</v>
      </c>
      <c r="D39" s="41">
        <f>'specifikace 2_NP'!D22+'specifikace 3_NP'!D22</f>
        <v>7</v>
      </c>
      <c r="E39" s="59"/>
      <c r="F39" s="46">
        <f t="shared" si="6"/>
        <v>0</v>
      </c>
      <c r="G39" s="62">
        <v>0.21</v>
      </c>
      <c r="H39" s="52">
        <f t="shared" si="1"/>
        <v>0</v>
      </c>
      <c r="I39" s="49">
        <f t="shared" si="2"/>
        <v>0</v>
      </c>
    </row>
    <row r="40" spans="1:9" ht="60" customHeight="1" x14ac:dyDescent="0.2">
      <c r="A40" s="54" t="s">
        <v>34</v>
      </c>
      <c r="B40" s="55" t="s">
        <v>69</v>
      </c>
      <c r="C40" s="22" t="s">
        <v>170</v>
      </c>
      <c r="D40" s="41">
        <f>'specifikace 1_PP'!D16+'specifikace 2_NP'!D23+'specifikace 3_NP'!D16</f>
        <v>29</v>
      </c>
      <c r="E40" s="59"/>
      <c r="F40" s="46">
        <f t="shared" si="6"/>
        <v>0</v>
      </c>
      <c r="G40" s="62">
        <v>0.21</v>
      </c>
      <c r="H40" s="52">
        <f t="shared" si="1"/>
        <v>0</v>
      </c>
      <c r="I40" s="49">
        <f t="shared" si="2"/>
        <v>0</v>
      </c>
    </row>
    <row r="41" spans="1:9" ht="60" customHeight="1" x14ac:dyDescent="0.2">
      <c r="A41" s="54" t="s">
        <v>35</v>
      </c>
      <c r="B41" s="55" t="s">
        <v>70</v>
      </c>
      <c r="C41" s="22" t="s">
        <v>171</v>
      </c>
      <c r="D41" s="41">
        <f>'specifikace 1_PP'!D17+'specifikace 2_NP'!D24+'specifikace 3_NP'!D17</f>
        <v>15</v>
      </c>
      <c r="E41" s="59"/>
      <c r="F41" s="46">
        <f t="shared" si="6"/>
        <v>0</v>
      </c>
      <c r="G41" s="62">
        <v>0.21</v>
      </c>
      <c r="H41" s="52">
        <f t="shared" si="1"/>
        <v>0</v>
      </c>
      <c r="I41" s="49">
        <f t="shared" si="2"/>
        <v>0</v>
      </c>
    </row>
    <row r="42" spans="1:9" ht="60" customHeight="1" x14ac:dyDescent="0.2">
      <c r="A42" s="54" t="s">
        <v>36</v>
      </c>
      <c r="B42" s="55" t="s">
        <v>73</v>
      </c>
      <c r="C42" s="22" t="s">
        <v>168</v>
      </c>
      <c r="D42" s="41">
        <f>'specifikace 1_PP'!D18+'specifikace 2_NP'!D25+'specifikace 3_NP'!D18</f>
        <v>97</v>
      </c>
      <c r="E42" s="59"/>
      <c r="F42" s="46">
        <f t="shared" si="6"/>
        <v>0</v>
      </c>
      <c r="G42" s="62">
        <v>0.21</v>
      </c>
      <c r="H42" s="52">
        <f t="shared" si="1"/>
        <v>0</v>
      </c>
      <c r="I42" s="49">
        <f t="shared" si="2"/>
        <v>0</v>
      </c>
    </row>
    <row r="43" spans="1:9" ht="60" customHeight="1" x14ac:dyDescent="0.2">
      <c r="A43" s="54" t="s">
        <v>129</v>
      </c>
      <c r="B43" s="55" t="s">
        <v>130</v>
      </c>
      <c r="C43" s="22" t="s">
        <v>168</v>
      </c>
      <c r="D43" s="41">
        <f>'specifikace 3_NP'!D19</f>
        <v>1</v>
      </c>
      <c r="E43" s="59"/>
      <c r="F43" s="46">
        <f t="shared" si="6"/>
        <v>0</v>
      </c>
      <c r="G43" s="62">
        <v>0.21</v>
      </c>
      <c r="H43" s="52">
        <f t="shared" si="1"/>
        <v>0</v>
      </c>
      <c r="I43" s="49">
        <f t="shared" si="2"/>
        <v>0</v>
      </c>
    </row>
    <row r="44" spans="1:9" ht="65.45" customHeight="1" x14ac:dyDescent="0.2">
      <c r="A44" s="54" t="s">
        <v>133</v>
      </c>
      <c r="B44" s="55" t="s">
        <v>134</v>
      </c>
      <c r="C44" s="22" t="s">
        <v>168</v>
      </c>
      <c r="D44" s="41">
        <f>'specifikace 2_NP'!D26</f>
        <v>24</v>
      </c>
      <c r="E44" s="59"/>
      <c r="F44" s="46">
        <f t="shared" si="6"/>
        <v>0</v>
      </c>
      <c r="G44" s="62">
        <v>0.21</v>
      </c>
      <c r="H44" s="52">
        <f t="shared" si="1"/>
        <v>0</v>
      </c>
      <c r="I44" s="49">
        <f t="shared" si="2"/>
        <v>0</v>
      </c>
    </row>
    <row r="45" spans="1:9" ht="65.45" customHeight="1" x14ac:dyDescent="0.2">
      <c r="A45" s="54" t="s">
        <v>141</v>
      </c>
      <c r="B45" s="55" t="s">
        <v>163</v>
      </c>
      <c r="C45" s="22" t="s">
        <v>172</v>
      </c>
      <c r="D45" s="41">
        <f>'specifikace 2_NP'!D27</f>
        <v>1</v>
      </c>
      <c r="E45" s="59"/>
      <c r="F45" s="46">
        <f t="shared" ref="F45" si="7">E45*D45</f>
        <v>0</v>
      </c>
      <c r="G45" s="62">
        <v>0.21</v>
      </c>
      <c r="H45" s="52">
        <f t="shared" si="1"/>
        <v>0</v>
      </c>
      <c r="I45" s="49">
        <f t="shared" si="2"/>
        <v>0</v>
      </c>
    </row>
    <row r="46" spans="1:9" ht="60" customHeight="1" x14ac:dyDescent="0.2">
      <c r="A46" s="54" t="s">
        <v>37</v>
      </c>
      <c r="B46" s="55" t="s">
        <v>71</v>
      </c>
      <c r="C46" s="22" t="s">
        <v>168</v>
      </c>
      <c r="D46" s="41">
        <f>'specifikace 1_PP'!D19+'specifikace 2_NP'!D28</f>
        <v>6</v>
      </c>
      <c r="E46" s="59"/>
      <c r="F46" s="46">
        <f t="shared" si="0"/>
        <v>0</v>
      </c>
      <c r="G46" s="62">
        <v>0.21</v>
      </c>
      <c r="H46" s="52">
        <f t="shared" si="1"/>
        <v>0</v>
      </c>
      <c r="I46" s="49">
        <f t="shared" si="2"/>
        <v>0</v>
      </c>
    </row>
    <row r="47" spans="1:9" ht="60" customHeight="1" x14ac:dyDescent="0.2">
      <c r="A47" s="54" t="s">
        <v>38</v>
      </c>
      <c r="B47" s="55" t="s">
        <v>72</v>
      </c>
      <c r="C47" s="22" t="s">
        <v>168</v>
      </c>
      <c r="D47" s="41">
        <f>'specifikace 2_NP'!D29+'specifikace 3_NP'!D20</f>
        <v>122</v>
      </c>
      <c r="E47" s="59"/>
      <c r="F47" s="46">
        <f t="shared" si="0"/>
        <v>0</v>
      </c>
      <c r="G47" s="62">
        <v>0.21</v>
      </c>
      <c r="H47" s="52">
        <f t="shared" si="1"/>
        <v>0</v>
      </c>
      <c r="I47" s="49">
        <f t="shared" si="2"/>
        <v>0</v>
      </c>
    </row>
    <row r="48" spans="1:9" ht="60" customHeight="1" x14ac:dyDescent="0.2">
      <c r="A48" s="54" t="s">
        <v>39</v>
      </c>
      <c r="B48" s="55" t="s">
        <v>74</v>
      </c>
      <c r="C48" s="22" t="s">
        <v>168</v>
      </c>
      <c r="D48" s="41">
        <f>'specifikace 2_NP'!D30</f>
        <v>4</v>
      </c>
      <c r="E48" s="59"/>
      <c r="F48" s="46">
        <f t="shared" si="0"/>
        <v>0</v>
      </c>
      <c r="G48" s="62">
        <v>0.21</v>
      </c>
      <c r="H48" s="52">
        <f t="shared" si="1"/>
        <v>0</v>
      </c>
      <c r="I48" s="49">
        <f t="shared" si="2"/>
        <v>0</v>
      </c>
    </row>
    <row r="49" spans="1:9" ht="60" customHeight="1" x14ac:dyDescent="0.2">
      <c r="A49" s="54" t="s">
        <v>40</v>
      </c>
      <c r="B49" s="55" t="s">
        <v>75</v>
      </c>
      <c r="C49" s="22" t="s">
        <v>168</v>
      </c>
      <c r="D49" s="41">
        <f>'specifikace 2_NP'!D31+'specifikace 3_NP'!D21</f>
        <v>8</v>
      </c>
      <c r="E49" s="59"/>
      <c r="F49" s="46">
        <f t="shared" si="0"/>
        <v>0</v>
      </c>
      <c r="G49" s="62">
        <v>0.21</v>
      </c>
      <c r="H49" s="52">
        <f t="shared" si="1"/>
        <v>0</v>
      </c>
      <c r="I49" s="49">
        <f t="shared" si="2"/>
        <v>0</v>
      </c>
    </row>
    <row r="50" spans="1:9" ht="60" customHeight="1" x14ac:dyDescent="0.2">
      <c r="A50" s="54" t="s">
        <v>41</v>
      </c>
      <c r="B50" s="55" t="s">
        <v>76</v>
      </c>
      <c r="C50" s="22" t="s">
        <v>168</v>
      </c>
      <c r="D50" s="41">
        <f>'specifikace 2_NP'!D32+'specifikace 3_NP'!D23</f>
        <v>8</v>
      </c>
      <c r="E50" s="59"/>
      <c r="F50" s="46">
        <f t="shared" si="0"/>
        <v>0</v>
      </c>
      <c r="G50" s="62">
        <v>0.21</v>
      </c>
      <c r="H50" s="52">
        <f t="shared" si="1"/>
        <v>0</v>
      </c>
      <c r="I50" s="49">
        <f t="shared" si="2"/>
        <v>0</v>
      </c>
    </row>
    <row r="51" spans="1:9" ht="60" customHeight="1" x14ac:dyDescent="0.2">
      <c r="A51" s="54" t="s">
        <v>42</v>
      </c>
      <c r="B51" s="55" t="s">
        <v>77</v>
      </c>
      <c r="C51" s="22" t="s">
        <v>168</v>
      </c>
      <c r="D51" s="41">
        <f>'specifikace 3_NP'!D24</f>
        <v>9</v>
      </c>
      <c r="E51" s="59"/>
      <c r="F51" s="46">
        <f t="shared" si="0"/>
        <v>0</v>
      </c>
      <c r="G51" s="62">
        <v>0.21</v>
      </c>
      <c r="H51" s="52">
        <f t="shared" si="1"/>
        <v>0</v>
      </c>
      <c r="I51" s="49">
        <f t="shared" si="2"/>
        <v>0</v>
      </c>
    </row>
    <row r="52" spans="1:9" ht="60" customHeight="1" thickBot="1" x14ac:dyDescent="0.25">
      <c r="A52" s="56" t="s">
        <v>43</v>
      </c>
      <c r="B52" s="57" t="s">
        <v>78</v>
      </c>
      <c r="C52" s="79" t="s">
        <v>168</v>
      </c>
      <c r="D52" s="69">
        <f>'specifikace 3_NP'!D25</f>
        <v>9</v>
      </c>
      <c r="E52" s="60"/>
      <c r="F52" s="47">
        <f t="shared" si="0"/>
        <v>0</v>
      </c>
      <c r="G52" s="63">
        <v>0.21</v>
      </c>
      <c r="H52" s="53">
        <f t="shared" si="1"/>
        <v>0</v>
      </c>
      <c r="I52" s="50">
        <f t="shared" si="2"/>
        <v>0</v>
      </c>
    </row>
    <row r="53" spans="1:9" ht="10.5" customHeight="1" thickBot="1" x14ac:dyDescent="0.25">
      <c r="A53" s="3"/>
      <c r="B53" s="70"/>
      <c r="C53" s="3"/>
      <c r="D53" s="14"/>
      <c r="E53" s="4"/>
    </row>
    <row r="54" spans="1:9" s="35" customFormat="1" ht="61.5" customHeight="1" thickBot="1" x14ac:dyDescent="0.25">
      <c r="A54" s="71"/>
      <c r="B54" s="72"/>
      <c r="C54" s="71"/>
      <c r="D54" s="80">
        <f>SUM(D4:D52)</f>
        <v>647</v>
      </c>
      <c r="E54" s="73"/>
      <c r="F54" s="74" t="s">
        <v>115</v>
      </c>
      <c r="G54" s="74"/>
      <c r="H54" s="74" t="s">
        <v>117</v>
      </c>
      <c r="I54" s="74" t="s">
        <v>118</v>
      </c>
    </row>
    <row r="55" spans="1:9" s="35" customFormat="1" ht="49.5" customHeight="1" thickBot="1" x14ac:dyDescent="0.25">
      <c r="A55" s="87" t="s">
        <v>119</v>
      </c>
      <c r="B55" s="88"/>
      <c r="C55" s="75"/>
      <c r="D55" s="76"/>
      <c r="E55" s="77"/>
      <c r="F55" s="78">
        <f>SUM(F4:F52)</f>
        <v>0</v>
      </c>
      <c r="G55" s="78"/>
      <c r="H55" s="78">
        <f>SUM(H4:H52)</f>
        <v>0</v>
      </c>
      <c r="I55" s="78">
        <f>SUM(I4:I52)</f>
        <v>0</v>
      </c>
    </row>
  </sheetData>
  <sheetProtection algorithmName="SHA-512" hashValue="dMTWhiLjwZNkOtkE5afawlyhBl2xIMSA4XeiQemKhtq8dHr2jNqeH8I+WHY7/1Ho/eM+pyqxpmZSeJktkkI4QA==" saltValue="IIh8QJPwTy+Zuy7Tc2gZDQ==" spinCount="100000" sheet="1" objects="1" scenarios="1"/>
  <mergeCells count="3">
    <mergeCell ref="A2:D2"/>
    <mergeCell ref="E2:I2"/>
    <mergeCell ref="A55:B55"/>
  </mergeCells>
  <pageMargins left="0.19685039370078741" right="0" top="0.19685039370078741" bottom="0" header="0.51181102362204722" footer="0.51181102362204722"/>
  <pageSetup paperSize="8" scale="4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view="pageBreakPreview" zoomScale="60" zoomScaleNormal="100" workbookViewId="0">
      <selection activeCell="A2" sqref="A2:D2"/>
    </sheetView>
  </sheetViews>
  <sheetFormatPr defaultColWidth="11.5703125" defaultRowHeight="23.45" customHeight="1" x14ac:dyDescent="0.2"/>
  <cols>
    <col min="1" max="1" width="15.28515625" style="1" customWidth="1"/>
    <col min="2" max="2" width="62" style="25" customWidth="1"/>
    <col min="3" max="3" width="79.85546875" style="1" customWidth="1"/>
    <col min="4" max="4" width="11.5703125" style="15" customWidth="1"/>
    <col min="5" max="18" width="11.5703125" style="2" customWidth="1"/>
    <col min="19" max="16384" width="11.5703125" style="2"/>
  </cols>
  <sheetData>
    <row r="1" spans="1:18" ht="39.950000000000003" customHeight="1" thickBot="1" x14ac:dyDescent="0.25">
      <c r="A1" s="34" t="s">
        <v>165</v>
      </c>
      <c r="B1" s="24"/>
      <c r="C1" s="3"/>
      <c r="D1" s="1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s="6" customFormat="1" ht="60" customHeight="1" x14ac:dyDescent="0.2">
      <c r="A2" s="89" t="s">
        <v>1</v>
      </c>
      <c r="B2" s="90"/>
      <c r="C2" s="90"/>
      <c r="D2" s="90"/>
      <c r="E2" s="91" t="s">
        <v>4</v>
      </c>
      <c r="F2" s="92"/>
      <c r="G2" s="92"/>
      <c r="H2" s="92"/>
      <c r="I2" s="92"/>
      <c r="J2" s="93"/>
      <c r="K2" s="93"/>
      <c r="L2" s="93"/>
      <c r="M2" s="93"/>
      <c r="N2" s="93"/>
      <c r="O2" s="93"/>
      <c r="P2" s="93"/>
      <c r="Q2" s="93"/>
      <c r="R2" s="94"/>
    </row>
    <row r="3" spans="1:18" s="5" customFormat="1" ht="45" customHeight="1" thickBot="1" x14ac:dyDescent="0.25">
      <c r="A3" s="20" t="s">
        <v>0</v>
      </c>
      <c r="B3" s="7" t="s">
        <v>6</v>
      </c>
      <c r="C3" s="8" t="s">
        <v>7</v>
      </c>
      <c r="D3" s="23" t="s">
        <v>3</v>
      </c>
      <c r="E3" s="9" t="s">
        <v>79</v>
      </c>
      <c r="F3" s="18" t="s">
        <v>80</v>
      </c>
      <c r="G3" s="10" t="s">
        <v>81</v>
      </c>
      <c r="H3" s="16" t="s">
        <v>82</v>
      </c>
      <c r="I3" s="16" t="s">
        <v>137</v>
      </c>
      <c r="J3" s="16" t="s">
        <v>159</v>
      </c>
      <c r="K3" s="16" t="s">
        <v>83</v>
      </c>
      <c r="L3" s="16" t="s">
        <v>84</v>
      </c>
      <c r="M3" s="16" t="s">
        <v>85</v>
      </c>
      <c r="N3" s="16" t="s">
        <v>86</v>
      </c>
      <c r="O3" s="16" t="s">
        <v>87</v>
      </c>
      <c r="P3" s="16" t="s">
        <v>88</v>
      </c>
      <c r="Q3" s="16" t="s">
        <v>89</v>
      </c>
      <c r="R3" s="11" t="s">
        <v>90</v>
      </c>
    </row>
    <row r="4" spans="1:18" ht="60" customHeight="1" x14ac:dyDescent="0.2">
      <c r="A4" s="54" t="s">
        <v>9</v>
      </c>
      <c r="B4" s="55" t="s">
        <v>44</v>
      </c>
      <c r="C4" s="22" t="s">
        <v>168</v>
      </c>
      <c r="D4" s="21">
        <f>SUM(E4:R4)</f>
        <v>4</v>
      </c>
      <c r="E4" s="13">
        <v>4</v>
      </c>
      <c r="F4" s="19"/>
      <c r="G4" s="12"/>
      <c r="H4" s="17"/>
      <c r="I4" s="17"/>
      <c r="J4" s="17"/>
      <c r="K4" s="17"/>
      <c r="L4" s="17"/>
      <c r="M4" s="17"/>
      <c r="N4" s="17"/>
      <c r="O4" s="17"/>
      <c r="P4" s="17"/>
      <c r="Q4" s="17"/>
      <c r="R4" s="27"/>
    </row>
    <row r="5" spans="1:18" ht="60" customHeight="1" x14ac:dyDescent="0.2">
      <c r="A5" s="54" t="s">
        <v>10</v>
      </c>
      <c r="B5" s="55" t="s">
        <v>45</v>
      </c>
      <c r="C5" s="22" t="s">
        <v>168</v>
      </c>
      <c r="D5" s="21">
        <f t="shared" ref="D5:D19" si="0">SUM(E5:R5)</f>
        <v>13</v>
      </c>
      <c r="E5" s="13">
        <v>4</v>
      </c>
      <c r="F5" s="19">
        <v>1</v>
      </c>
      <c r="G5" s="12">
        <v>1</v>
      </c>
      <c r="H5" s="17">
        <v>1</v>
      </c>
      <c r="I5" s="17"/>
      <c r="J5" s="17"/>
      <c r="K5" s="17"/>
      <c r="L5" s="17"/>
      <c r="M5" s="17">
        <v>2</v>
      </c>
      <c r="N5" s="17">
        <v>2</v>
      </c>
      <c r="O5" s="17"/>
      <c r="P5" s="17">
        <v>2</v>
      </c>
      <c r="Q5" s="17"/>
      <c r="R5" s="27"/>
    </row>
    <row r="6" spans="1:18" ht="60" customHeight="1" x14ac:dyDescent="0.2">
      <c r="A6" s="54" t="s">
        <v>22</v>
      </c>
      <c r="B6" s="55" t="s">
        <v>57</v>
      </c>
      <c r="C6" s="22" t="s">
        <v>168</v>
      </c>
      <c r="D6" s="21">
        <f t="shared" si="0"/>
        <v>2</v>
      </c>
      <c r="E6" s="13"/>
      <c r="F6" s="19"/>
      <c r="G6" s="12"/>
      <c r="H6" s="17"/>
      <c r="I6" s="17"/>
      <c r="J6" s="17"/>
      <c r="K6" s="17">
        <v>2</v>
      </c>
      <c r="L6" s="17"/>
      <c r="M6" s="17"/>
      <c r="N6" s="17"/>
      <c r="O6" s="17"/>
      <c r="P6" s="17"/>
      <c r="Q6" s="17"/>
      <c r="R6" s="27"/>
    </row>
    <row r="7" spans="1:18" ht="60" customHeight="1" x14ac:dyDescent="0.2">
      <c r="A7" s="54" t="s">
        <v>138</v>
      </c>
      <c r="B7" s="55" t="s">
        <v>140</v>
      </c>
      <c r="C7" s="22" t="s">
        <v>168</v>
      </c>
      <c r="D7" s="21">
        <v>1</v>
      </c>
      <c r="E7" s="13"/>
      <c r="F7" s="19"/>
      <c r="G7" s="12"/>
      <c r="H7" s="17"/>
      <c r="I7" s="17">
        <v>1</v>
      </c>
      <c r="J7" s="17"/>
      <c r="K7" s="17"/>
      <c r="L7" s="17"/>
      <c r="M7" s="17"/>
      <c r="N7" s="17"/>
      <c r="O7" s="17"/>
      <c r="P7" s="17"/>
      <c r="Q7" s="17"/>
      <c r="R7" s="27"/>
    </row>
    <row r="8" spans="1:18" ht="60" customHeight="1" x14ac:dyDescent="0.2">
      <c r="A8" s="54" t="s">
        <v>154</v>
      </c>
      <c r="B8" s="55" t="s">
        <v>155</v>
      </c>
      <c r="C8" s="22" t="s">
        <v>168</v>
      </c>
      <c r="D8" s="21">
        <v>1</v>
      </c>
      <c r="E8" s="13"/>
      <c r="F8" s="19"/>
      <c r="G8" s="12"/>
      <c r="H8" s="17"/>
      <c r="I8" s="17">
        <v>1</v>
      </c>
      <c r="J8" s="17"/>
      <c r="K8" s="17"/>
      <c r="L8" s="17"/>
      <c r="M8" s="17"/>
      <c r="N8" s="17"/>
      <c r="O8" s="17"/>
      <c r="P8" s="17"/>
      <c r="Q8" s="17"/>
      <c r="R8" s="27"/>
    </row>
    <row r="9" spans="1:18" ht="60" customHeight="1" x14ac:dyDescent="0.2">
      <c r="A9" s="54" t="s">
        <v>156</v>
      </c>
      <c r="B9" s="55" t="s">
        <v>157</v>
      </c>
      <c r="C9" s="22" t="s">
        <v>158</v>
      </c>
      <c r="D9" s="21">
        <v>1</v>
      </c>
      <c r="E9" s="13"/>
      <c r="F9" s="19"/>
      <c r="G9" s="12"/>
      <c r="H9" s="17"/>
      <c r="I9" s="17"/>
      <c r="J9" s="17">
        <v>1</v>
      </c>
      <c r="K9" s="17"/>
      <c r="L9" s="17"/>
      <c r="M9" s="17"/>
      <c r="N9" s="17"/>
      <c r="O9" s="17"/>
      <c r="P9" s="17"/>
      <c r="Q9" s="17"/>
      <c r="R9" s="27"/>
    </row>
    <row r="10" spans="1:18" ht="60" customHeight="1" x14ac:dyDescent="0.2">
      <c r="A10" s="54" t="s">
        <v>24</v>
      </c>
      <c r="B10" s="55" t="s">
        <v>59</v>
      </c>
      <c r="C10" s="22" t="s">
        <v>170</v>
      </c>
      <c r="D10" s="21">
        <f t="shared" si="0"/>
        <v>17</v>
      </c>
      <c r="E10" s="13">
        <v>8</v>
      </c>
      <c r="F10" s="19"/>
      <c r="G10" s="12">
        <v>1</v>
      </c>
      <c r="H10" s="17">
        <v>1</v>
      </c>
      <c r="I10" s="17">
        <v>1</v>
      </c>
      <c r="J10" s="17"/>
      <c r="K10" s="17"/>
      <c r="L10" s="17"/>
      <c r="M10" s="17">
        <v>2</v>
      </c>
      <c r="N10" s="17">
        <v>2</v>
      </c>
      <c r="O10" s="17"/>
      <c r="P10" s="17">
        <v>2</v>
      </c>
      <c r="Q10" s="17"/>
      <c r="R10" s="27"/>
    </row>
    <row r="11" spans="1:18" ht="60" customHeight="1" x14ac:dyDescent="0.2">
      <c r="A11" s="54" t="s">
        <v>26</v>
      </c>
      <c r="B11" s="55" t="s">
        <v>61</v>
      </c>
      <c r="C11" s="22" t="s">
        <v>170</v>
      </c>
      <c r="D11" s="21">
        <f t="shared" si="0"/>
        <v>8</v>
      </c>
      <c r="E11" s="13"/>
      <c r="F11" s="19"/>
      <c r="G11" s="12"/>
      <c r="H11" s="17"/>
      <c r="I11" s="17"/>
      <c r="J11" s="17"/>
      <c r="K11" s="17">
        <v>8</v>
      </c>
      <c r="L11" s="17"/>
      <c r="M11" s="17"/>
      <c r="N11" s="17"/>
      <c r="O11" s="17"/>
      <c r="P11" s="17"/>
      <c r="Q11" s="17"/>
      <c r="R11" s="27"/>
    </row>
    <row r="12" spans="1:18" ht="60" customHeight="1" x14ac:dyDescent="0.2">
      <c r="A12" s="54" t="s">
        <v>28</v>
      </c>
      <c r="B12" s="55" t="s">
        <v>63</v>
      </c>
      <c r="C12" s="22" t="s">
        <v>168</v>
      </c>
      <c r="D12" s="21">
        <f t="shared" si="0"/>
        <v>16</v>
      </c>
      <c r="E12" s="13"/>
      <c r="F12" s="19"/>
      <c r="G12" s="12"/>
      <c r="H12" s="17"/>
      <c r="I12" s="17"/>
      <c r="J12" s="17"/>
      <c r="K12" s="17"/>
      <c r="L12" s="17">
        <v>6</v>
      </c>
      <c r="M12" s="17"/>
      <c r="N12" s="17"/>
      <c r="O12" s="17">
        <v>4</v>
      </c>
      <c r="P12" s="17"/>
      <c r="Q12" s="17">
        <v>6</v>
      </c>
      <c r="R12" s="27"/>
    </row>
    <row r="13" spans="1:18" ht="60" customHeight="1" x14ac:dyDescent="0.2">
      <c r="A13" s="54" t="s">
        <v>29</v>
      </c>
      <c r="B13" s="55" t="s">
        <v>64</v>
      </c>
      <c r="C13" s="22" t="s">
        <v>168</v>
      </c>
      <c r="D13" s="21">
        <f t="shared" si="0"/>
        <v>6</v>
      </c>
      <c r="E13" s="13">
        <v>6</v>
      </c>
      <c r="F13" s="19"/>
      <c r="G13" s="12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27"/>
    </row>
    <row r="14" spans="1:18" ht="60" customHeight="1" x14ac:dyDescent="0.2">
      <c r="A14" s="54" t="s">
        <v>30</v>
      </c>
      <c r="B14" s="55" t="s">
        <v>65</v>
      </c>
      <c r="C14" s="22" t="s">
        <v>168</v>
      </c>
      <c r="D14" s="21">
        <f t="shared" si="0"/>
        <v>1</v>
      </c>
      <c r="E14" s="13">
        <v>1</v>
      </c>
      <c r="F14" s="19"/>
      <c r="G14" s="12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27"/>
    </row>
    <row r="15" spans="1:18" ht="60" customHeight="1" x14ac:dyDescent="0.2">
      <c r="A15" s="54" t="s">
        <v>31</v>
      </c>
      <c r="B15" s="55" t="s">
        <v>66</v>
      </c>
      <c r="C15" s="22" t="s">
        <v>168</v>
      </c>
      <c r="D15" s="21">
        <f t="shared" si="0"/>
        <v>4</v>
      </c>
      <c r="E15" s="13">
        <v>2</v>
      </c>
      <c r="F15" s="19"/>
      <c r="G15" s="12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27">
        <v>2</v>
      </c>
    </row>
    <row r="16" spans="1:18" ht="60" customHeight="1" x14ac:dyDescent="0.2">
      <c r="A16" s="54" t="s">
        <v>34</v>
      </c>
      <c r="B16" s="55" t="s">
        <v>69</v>
      </c>
      <c r="C16" s="22" t="s">
        <v>170</v>
      </c>
      <c r="D16" s="21">
        <f t="shared" si="0"/>
        <v>8</v>
      </c>
      <c r="E16" s="13">
        <v>2</v>
      </c>
      <c r="F16" s="19"/>
      <c r="G16" s="12"/>
      <c r="H16" s="17"/>
      <c r="I16" s="17"/>
      <c r="J16" s="17"/>
      <c r="K16" s="17"/>
      <c r="L16" s="17">
        <v>1</v>
      </c>
      <c r="M16" s="17">
        <v>1</v>
      </c>
      <c r="N16" s="17">
        <v>1</v>
      </c>
      <c r="O16" s="17">
        <v>1</v>
      </c>
      <c r="P16" s="17">
        <v>1</v>
      </c>
      <c r="Q16" s="17">
        <v>1</v>
      </c>
      <c r="R16" s="27"/>
    </row>
    <row r="17" spans="1:18" ht="60" customHeight="1" x14ac:dyDescent="0.2">
      <c r="A17" s="54" t="s">
        <v>35</v>
      </c>
      <c r="B17" s="55" t="s">
        <v>70</v>
      </c>
      <c r="C17" s="22" t="s">
        <v>168</v>
      </c>
      <c r="D17" s="21">
        <f>SUM(E17:R17)</f>
        <v>3</v>
      </c>
      <c r="E17" s="13"/>
      <c r="F17" s="19"/>
      <c r="G17" s="12"/>
      <c r="H17" s="17"/>
      <c r="I17" s="17"/>
      <c r="J17" s="17"/>
      <c r="K17" s="17"/>
      <c r="L17" s="17"/>
      <c r="M17" s="17">
        <v>1</v>
      </c>
      <c r="N17" s="17">
        <v>1</v>
      </c>
      <c r="O17" s="17"/>
      <c r="P17" s="17">
        <v>1</v>
      </c>
      <c r="Q17" s="17"/>
      <c r="R17" s="27"/>
    </row>
    <row r="18" spans="1:18" ht="60" customHeight="1" x14ac:dyDescent="0.2">
      <c r="A18" s="54" t="s">
        <v>36</v>
      </c>
      <c r="B18" s="55" t="s">
        <v>73</v>
      </c>
      <c r="C18" s="22" t="s">
        <v>168</v>
      </c>
      <c r="D18" s="21">
        <f t="shared" si="0"/>
        <v>12</v>
      </c>
      <c r="E18" s="13"/>
      <c r="F18" s="19"/>
      <c r="G18" s="12"/>
      <c r="H18" s="17"/>
      <c r="I18" s="17"/>
      <c r="J18" s="17"/>
      <c r="K18" s="17"/>
      <c r="L18" s="17"/>
      <c r="M18" s="17">
        <v>2</v>
      </c>
      <c r="N18" s="17">
        <v>5</v>
      </c>
      <c r="O18" s="17"/>
      <c r="P18" s="17">
        <v>5</v>
      </c>
      <c r="Q18" s="17"/>
      <c r="R18" s="27"/>
    </row>
    <row r="19" spans="1:18" ht="60" customHeight="1" thickBot="1" x14ac:dyDescent="0.25">
      <c r="A19" s="56" t="s">
        <v>37</v>
      </c>
      <c r="B19" s="57" t="s">
        <v>71</v>
      </c>
      <c r="C19" s="79" t="s">
        <v>168</v>
      </c>
      <c r="D19" s="28">
        <f t="shared" si="0"/>
        <v>2</v>
      </c>
      <c r="E19" s="29"/>
      <c r="F19" s="30"/>
      <c r="G19" s="31"/>
      <c r="H19" s="32"/>
      <c r="I19" s="32"/>
      <c r="J19" s="32"/>
      <c r="K19" s="32"/>
      <c r="L19" s="32"/>
      <c r="M19" s="32">
        <v>1</v>
      </c>
      <c r="N19" s="32">
        <v>1</v>
      </c>
      <c r="O19" s="32"/>
      <c r="P19" s="32"/>
      <c r="Q19" s="32"/>
      <c r="R19" s="33"/>
    </row>
  </sheetData>
  <sheetProtection algorithmName="SHA-512" hashValue="L/lSi2hLFWWbDhqVsVWb8OefwS1hStI6R0bQC6CTVNIK66jZ6TM/B9E1QmALhzq/slARenEtuNdJCUuv6K5bMA==" saltValue="AuTB40x+/E0/amsr/h1n2A==" spinCount="100000" sheet="1" objects="1" scenarios="1"/>
  <mergeCells count="2">
    <mergeCell ref="A2:D2"/>
    <mergeCell ref="E2:R2"/>
  </mergeCells>
  <pageMargins left="0.19685039370078741" right="0" top="0.19685039370078741" bottom="0" header="0.51181102362204722" footer="0.51181102362204722"/>
  <pageSetup paperSize="8" scale="4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view="pageBreakPreview" zoomScale="60" zoomScaleNormal="100" workbookViewId="0">
      <selection activeCell="A2" sqref="A2:D2"/>
    </sheetView>
  </sheetViews>
  <sheetFormatPr defaultColWidth="11.5703125" defaultRowHeight="23.45" customHeight="1" x14ac:dyDescent="0.2"/>
  <cols>
    <col min="1" max="1" width="15.28515625" style="1" customWidth="1"/>
    <col min="2" max="2" width="62" style="25" customWidth="1"/>
    <col min="3" max="3" width="79.85546875" style="1" customWidth="1"/>
    <col min="4" max="4" width="11.5703125" style="15" customWidth="1"/>
    <col min="5" max="17" width="11.5703125" style="2" customWidth="1"/>
    <col min="18" max="16384" width="11.5703125" style="2"/>
  </cols>
  <sheetData>
    <row r="1" spans="1:17" s="6" customFormat="1" ht="39.950000000000003" customHeight="1" thickBot="1" x14ac:dyDescent="0.25">
      <c r="A1" s="95" t="s">
        <v>166</v>
      </c>
      <c r="B1" s="95"/>
      <c r="C1" s="95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</row>
    <row r="2" spans="1:17" s="6" customFormat="1" ht="60" customHeight="1" x14ac:dyDescent="0.2">
      <c r="A2" s="89" t="s">
        <v>1</v>
      </c>
      <c r="B2" s="90"/>
      <c r="C2" s="90"/>
      <c r="D2" s="90"/>
      <c r="E2" s="91" t="s">
        <v>2</v>
      </c>
      <c r="F2" s="92"/>
      <c r="G2" s="92"/>
      <c r="H2" s="92"/>
      <c r="I2" s="92"/>
      <c r="J2" s="93"/>
      <c r="K2" s="93"/>
      <c r="L2" s="93"/>
      <c r="M2" s="93"/>
      <c r="N2" s="93"/>
      <c r="O2" s="93"/>
      <c r="P2" s="93"/>
      <c r="Q2" s="94"/>
    </row>
    <row r="3" spans="1:17" s="5" customFormat="1" ht="45" customHeight="1" thickBot="1" x14ac:dyDescent="0.25">
      <c r="A3" s="20" t="s">
        <v>0</v>
      </c>
      <c r="B3" s="7" t="s">
        <v>6</v>
      </c>
      <c r="C3" s="8" t="s">
        <v>7</v>
      </c>
      <c r="D3" s="23" t="s">
        <v>3</v>
      </c>
      <c r="E3" s="9" t="s">
        <v>91</v>
      </c>
      <c r="F3" s="18" t="s">
        <v>92</v>
      </c>
      <c r="G3" s="18" t="s">
        <v>142</v>
      </c>
      <c r="H3" s="10" t="s">
        <v>93</v>
      </c>
      <c r="I3" s="16" t="s">
        <v>94</v>
      </c>
      <c r="J3" s="16" t="s">
        <v>95</v>
      </c>
      <c r="K3" s="16" t="s">
        <v>136</v>
      </c>
      <c r="L3" s="16" t="s">
        <v>96</v>
      </c>
      <c r="M3" s="16" t="s">
        <v>135</v>
      </c>
      <c r="N3" s="16" t="s">
        <v>97</v>
      </c>
      <c r="O3" s="16" t="s">
        <v>98</v>
      </c>
      <c r="P3" s="16" t="s">
        <v>99</v>
      </c>
      <c r="Q3" s="11" t="s">
        <v>8</v>
      </c>
    </row>
    <row r="4" spans="1:17" ht="60" customHeight="1" x14ac:dyDescent="0.2">
      <c r="A4" s="54" t="s">
        <v>11</v>
      </c>
      <c r="B4" s="55" t="s">
        <v>48</v>
      </c>
      <c r="C4" s="22" t="s">
        <v>168</v>
      </c>
      <c r="D4" s="21">
        <f t="shared" ref="D4:D32" si="0">SUM(E4:Q4)</f>
        <v>12</v>
      </c>
      <c r="E4" s="13">
        <v>2</v>
      </c>
      <c r="F4" s="19">
        <v>2</v>
      </c>
      <c r="G4" s="19"/>
      <c r="H4" s="12">
        <v>2</v>
      </c>
      <c r="I4" s="17">
        <v>2</v>
      </c>
      <c r="J4" s="17"/>
      <c r="K4" s="17"/>
      <c r="L4" s="17"/>
      <c r="M4" s="17">
        <v>2</v>
      </c>
      <c r="N4" s="17">
        <v>0</v>
      </c>
      <c r="O4" s="17">
        <v>2</v>
      </c>
      <c r="P4" s="17"/>
      <c r="Q4" s="27"/>
    </row>
    <row r="5" spans="1:17" ht="60" customHeight="1" x14ac:dyDescent="0.2">
      <c r="A5" s="54" t="s">
        <v>12</v>
      </c>
      <c r="B5" s="55" t="s">
        <v>46</v>
      </c>
      <c r="C5" s="22" t="s">
        <v>168</v>
      </c>
      <c r="D5" s="21">
        <f t="shared" si="0"/>
        <v>5</v>
      </c>
      <c r="E5" s="13"/>
      <c r="F5" s="19"/>
      <c r="G5" s="19"/>
      <c r="H5" s="12"/>
      <c r="I5" s="17"/>
      <c r="J5" s="17">
        <v>2</v>
      </c>
      <c r="K5" s="17"/>
      <c r="L5" s="17">
        <v>2</v>
      </c>
      <c r="M5" s="17"/>
      <c r="N5" s="17">
        <v>1</v>
      </c>
      <c r="O5" s="17"/>
      <c r="P5" s="17"/>
      <c r="Q5" s="27"/>
    </row>
    <row r="6" spans="1:17" ht="60" customHeight="1" x14ac:dyDescent="0.2">
      <c r="A6" s="54" t="s">
        <v>13</v>
      </c>
      <c r="B6" s="55" t="s">
        <v>49</v>
      </c>
      <c r="C6" s="22" t="s">
        <v>168</v>
      </c>
      <c r="D6" s="21">
        <f t="shared" si="0"/>
        <v>1</v>
      </c>
      <c r="E6" s="13"/>
      <c r="F6" s="19"/>
      <c r="G6" s="19"/>
      <c r="H6" s="12"/>
      <c r="I6" s="17"/>
      <c r="J6" s="17">
        <v>1</v>
      </c>
      <c r="K6" s="17"/>
      <c r="L6" s="17"/>
      <c r="M6" s="17"/>
      <c r="N6" s="17"/>
      <c r="O6" s="17"/>
      <c r="P6" s="17"/>
      <c r="Q6" s="27"/>
    </row>
    <row r="7" spans="1:17" ht="60" customHeight="1" x14ac:dyDescent="0.2">
      <c r="A7" s="54" t="s">
        <v>14</v>
      </c>
      <c r="B7" s="55" t="s">
        <v>148</v>
      </c>
      <c r="C7" s="22" t="s">
        <v>168</v>
      </c>
      <c r="D7" s="21">
        <f t="shared" si="0"/>
        <v>1</v>
      </c>
      <c r="E7" s="13"/>
      <c r="F7" s="19"/>
      <c r="G7" s="19"/>
      <c r="H7" s="12"/>
      <c r="I7" s="17"/>
      <c r="J7" s="17">
        <v>1</v>
      </c>
      <c r="K7" s="17"/>
      <c r="L7" s="17"/>
      <c r="M7" s="17"/>
      <c r="N7" s="17"/>
      <c r="O7" s="17"/>
      <c r="P7" s="17"/>
      <c r="Q7" s="27"/>
    </row>
    <row r="8" spans="1:17" ht="60" customHeight="1" x14ac:dyDescent="0.2">
      <c r="A8" s="54" t="s">
        <v>15</v>
      </c>
      <c r="B8" s="55" t="s">
        <v>47</v>
      </c>
      <c r="C8" s="22" t="s">
        <v>168</v>
      </c>
      <c r="D8" s="21">
        <f t="shared" si="0"/>
        <v>1</v>
      </c>
      <c r="E8" s="13"/>
      <c r="F8" s="19"/>
      <c r="G8" s="19"/>
      <c r="H8" s="12"/>
      <c r="I8" s="17"/>
      <c r="J8" s="17"/>
      <c r="K8" s="17"/>
      <c r="L8" s="17">
        <v>1</v>
      </c>
      <c r="M8" s="17"/>
      <c r="N8" s="17"/>
      <c r="O8" s="17"/>
      <c r="P8" s="17"/>
      <c r="Q8" s="27"/>
    </row>
    <row r="9" spans="1:17" ht="60" customHeight="1" x14ac:dyDescent="0.2">
      <c r="A9" s="54" t="s">
        <v>16</v>
      </c>
      <c r="B9" s="55" t="s">
        <v>51</v>
      </c>
      <c r="C9" s="22" t="s">
        <v>168</v>
      </c>
      <c r="D9" s="21">
        <f t="shared" si="0"/>
        <v>1</v>
      </c>
      <c r="E9" s="13"/>
      <c r="F9" s="19"/>
      <c r="G9" s="19"/>
      <c r="H9" s="12"/>
      <c r="I9" s="17"/>
      <c r="J9" s="17"/>
      <c r="K9" s="17"/>
      <c r="L9" s="17">
        <v>1</v>
      </c>
      <c r="M9" s="17"/>
      <c r="N9" s="17"/>
      <c r="O9" s="17"/>
      <c r="P9" s="17"/>
      <c r="Q9" s="27"/>
    </row>
    <row r="10" spans="1:17" ht="60" customHeight="1" x14ac:dyDescent="0.2">
      <c r="A10" s="54" t="s">
        <v>17</v>
      </c>
      <c r="B10" s="55" t="s">
        <v>52</v>
      </c>
      <c r="C10" s="22" t="s">
        <v>168</v>
      </c>
      <c r="D10" s="21">
        <f t="shared" si="0"/>
        <v>1</v>
      </c>
      <c r="E10" s="13"/>
      <c r="F10" s="19"/>
      <c r="G10" s="19"/>
      <c r="H10" s="12"/>
      <c r="I10" s="17"/>
      <c r="J10" s="17"/>
      <c r="K10" s="17"/>
      <c r="L10" s="17">
        <v>1</v>
      </c>
      <c r="M10" s="17"/>
      <c r="N10" s="17"/>
      <c r="O10" s="17"/>
      <c r="P10" s="17"/>
      <c r="Q10" s="27"/>
    </row>
    <row r="11" spans="1:17" ht="60" customHeight="1" x14ac:dyDescent="0.2">
      <c r="A11" s="54" t="s">
        <v>18</v>
      </c>
      <c r="B11" s="55" t="s">
        <v>53</v>
      </c>
      <c r="C11" s="22" t="s">
        <v>168</v>
      </c>
      <c r="D11" s="21">
        <f t="shared" si="0"/>
        <v>13</v>
      </c>
      <c r="E11" s="13">
        <v>2</v>
      </c>
      <c r="F11" s="19">
        <v>2</v>
      </c>
      <c r="G11" s="19"/>
      <c r="H11" s="12"/>
      <c r="I11" s="17">
        <v>2</v>
      </c>
      <c r="J11" s="17"/>
      <c r="K11" s="17"/>
      <c r="L11" s="17">
        <v>2</v>
      </c>
      <c r="M11" s="17">
        <v>2</v>
      </c>
      <c r="N11" s="17">
        <v>1</v>
      </c>
      <c r="O11" s="17">
        <v>2</v>
      </c>
      <c r="P11" s="17"/>
      <c r="Q11" s="27"/>
    </row>
    <row r="12" spans="1:17" ht="60" customHeight="1" x14ac:dyDescent="0.2">
      <c r="A12" s="54" t="s">
        <v>126</v>
      </c>
      <c r="B12" s="55" t="s">
        <v>127</v>
      </c>
      <c r="C12" s="22" t="s">
        <v>168</v>
      </c>
      <c r="D12" s="21">
        <f>SUM(E12:Q12)</f>
        <v>2</v>
      </c>
      <c r="E12" s="13"/>
      <c r="F12" s="19"/>
      <c r="G12" s="19"/>
      <c r="H12" s="12">
        <v>2</v>
      </c>
      <c r="I12" s="17"/>
      <c r="J12" s="17"/>
      <c r="K12" s="17"/>
      <c r="L12" s="17"/>
      <c r="M12" s="17"/>
      <c r="N12" s="17"/>
      <c r="O12" s="17"/>
      <c r="P12" s="17"/>
      <c r="Q12" s="27"/>
    </row>
    <row r="13" spans="1:17" ht="60" customHeight="1" x14ac:dyDescent="0.2">
      <c r="A13" s="54" t="s">
        <v>131</v>
      </c>
      <c r="B13" s="55" t="s">
        <v>132</v>
      </c>
      <c r="C13" s="22" t="s">
        <v>168</v>
      </c>
      <c r="D13" s="21">
        <f>SUM(E13:Q13)</f>
        <v>14</v>
      </c>
      <c r="E13" s="13">
        <v>2</v>
      </c>
      <c r="F13" s="19">
        <v>2</v>
      </c>
      <c r="G13" s="19"/>
      <c r="H13" s="12">
        <v>1</v>
      </c>
      <c r="I13" s="17">
        <v>2</v>
      </c>
      <c r="J13" s="17">
        <v>1</v>
      </c>
      <c r="K13" s="17"/>
      <c r="L13" s="17">
        <v>1</v>
      </c>
      <c r="M13" s="17">
        <v>2</v>
      </c>
      <c r="N13" s="17">
        <v>1</v>
      </c>
      <c r="O13" s="17">
        <v>2</v>
      </c>
      <c r="P13" s="17"/>
      <c r="Q13" s="27"/>
    </row>
    <row r="14" spans="1:17" ht="60" customHeight="1" x14ac:dyDescent="0.2">
      <c r="A14" s="54" t="s">
        <v>124</v>
      </c>
      <c r="B14" s="55" t="s">
        <v>125</v>
      </c>
      <c r="C14" s="22" t="s">
        <v>168</v>
      </c>
      <c r="D14" s="21">
        <v>1</v>
      </c>
      <c r="E14" s="13"/>
      <c r="F14" s="19"/>
      <c r="G14" s="19"/>
      <c r="H14" s="12"/>
      <c r="I14" s="17"/>
      <c r="J14" s="17"/>
      <c r="K14" s="17">
        <v>1</v>
      </c>
      <c r="L14" s="17"/>
      <c r="M14" s="17"/>
      <c r="N14" s="17"/>
      <c r="O14" s="17"/>
      <c r="P14" s="17"/>
      <c r="Q14" s="27"/>
    </row>
    <row r="15" spans="1:17" ht="60" customHeight="1" x14ac:dyDescent="0.2">
      <c r="A15" s="54" t="s">
        <v>22</v>
      </c>
      <c r="B15" s="55" t="s">
        <v>57</v>
      </c>
      <c r="C15" s="22" t="s">
        <v>168</v>
      </c>
      <c r="D15" s="21">
        <f t="shared" si="0"/>
        <v>1</v>
      </c>
      <c r="E15" s="13"/>
      <c r="F15" s="19"/>
      <c r="G15" s="19"/>
      <c r="H15" s="12"/>
      <c r="I15" s="17"/>
      <c r="J15" s="17"/>
      <c r="K15" s="17"/>
      <c r="L15" s="17"/>
      <c r="M15" s="17"/>
      <c r="N15" s="17"/>
      <c r="O15" s="17"/>
      <c r="P15" s="17">
        <v>1</v>
      </c>
      <c r="Q15" s="27"/>
    </row>
    <row r="16" spans="1:17" ht="60" customHeight="1" x14ac:dyDescent="0.2">
      <c r="A16" s="54" t="s">
        <v>23</v>
      </c>
      <c r="B16" s="55" t="s">
        <v>58</v>
      </c>
      <c r="C16" s="22" t="s">
        <v>168</v>
      </c>
      <c r="D16" s="21">
        <f t="shared" si="0"/>
        <v>17</v>
      </c>
      <c r="E16" s="13">
        <v>2</v>
      </c>
      <c r="F16" s="19">
        <v>2</v>
      </c>
      <c r="G16" s="19"/>
      <c r="H16" s="12">
        <v>2</v>
      </c>
      <c r="I16" s="17">
        <v>2</v>
      </c>
      <c r="J16" s="17">
        <v>2</v>
      </c>
      <c r="K16" s="17"/>
      <c r="L16" s="17">
        <v>2</v>
      </c>
      <c r="M16" s="17">
        <v>2</v>
      </c>
      <c r="N16" s="17">
        <v>1</v>
      </c>
      <c r="O16" s="17">
        <v>2</v>
      </c>
      <c r="P16" s="17"/>
      <c r="Q16" s="27"/>
    </row>
    <row r="17" spans="1:17" ht="60" customHeight="1" x14ac:dyDescent="0.2">
      <c r="A17" s="54" t="s">
        <v>145</v>
      </c>
      <c r="B17" s="55" t="s">
        <v>146</v>
      </c>
      <c r="C17" s="22" t="s">
        <v>160</v>
      </c>
      <c r="D17" s="21">
        <v>1</v>
      </c>
      <c r="E17" s="13"/>
      <c r="F17" s="19"/>
      <c r="G17" s="19"/>
      <c r="H17" s="12"/>
      <c r="I17" s="17"/>
      <c r="J17" s="17"/>
      <c r="K17" s="17"/>
      <c r="L17" s="17"/>
      <c r="M17" s="17"/>
      <c r="N17" s="17"/>
      <c r="O17" s="17">
        <v>1</v>
      </c>
      <c r="P17" s="17"/>
      <c r="Q17" s="27"/>
    </row>
    <row r="18" spans="1:17" ht="60" customHeight="1" x14ac:dyDescent="0.2">
      <c r="A18" s="54" t="s">
        <v>24</v>
      </c>
      <c r="B18" s="55" t="s">
        <v>59</v>
      </c>
      <c r="C18" s="22" t="s">
        <v>170</v>
      </c>
      <c r="D18" s="21">
        <f t="shared" si="0"/>
        <v>16</v>
      </c>
      <c r="E18" s="13">
        <v>2</v>
      </c>
      <c r="F18" s="19">
        <v>2</v>
      </c>
      <c r="G18" s="19"/>
      <c r="H18" s="12">
        <v>2</v>
      </c>
      <c r="I18" s="17">
        <v>2</v>
      </c>
      <c r="J18" s="17">
        <v>1</v>
      </c>
      <c r="K18" s="17"/>
      <c r="L18" s="17">
        <v>2</v>
      </c>
      <c r="M18" s="17">
        <v>2</v>
      </c>
      <c r="N18" s="17">
        <v>1</v>
      </c>
      <c r="O18" s="17">
        <v>2</v>
      </c>
      <c r="P18" s="17"/>
      <c r="Q18" s="27"/>
    </row>
    <row r="19" spans="1:17" ht="60" customHeight="1" x14ac:dyDescent="0.2">
      <c r="A19" s="54" t="s">
        <v>25</v>
      </c>
      <c r="B19" s="55" t="s">
        <v>60</v>
      </c>
      <c r="C19" s="22" t="s">
        <v>170</v>
      </c>
      <c r="D19" s="21">
        <f t="shared" si="0"/>
        <v>25</v>
      </c>
      <c r="E19" s="13">
        <v>2</v>
      </c>
      <c r="F19" s="19">
        <v>2</v>
      </c>
      <c r="G19" s="19"/>
      <c r="H19" s="12">
        <v>2</v>
      </c>
      <c r="I19" s="17">
        <v>2</v>
      </c>
      <c r="J19" s="17">
        <v>6</v>
      </c>
      <c r="K19" s="17"/>
      <c r="L19" s="17">
        <v>5</v>
      </c>
      <c r="M19" s="17">
        <v>2</v>
      </c>
      <c r="N19" s="17">
        <v>2</v>
      </c>
      <c r="O19" s="17">
        <v>2</v>
      </c>
      <c r="P19" s="17"/>
      <c r="Q19" s="27"/>
    </row>
    <row r="20" spans="1:17" ht="60" customHeight="1" x14ac:dyDescent="0.2">
      <c r="A20" s="54" t="s">
        <v>26</v>
      </c>
      <c r="B20" s="55" t="s">
        <v>61</v>
      </c>
      <c r="C20" s="22" t="s">
        <v>170</v>
      </c>
      <c r="D20" s="21">
        <f t="shared" si="0"/>
        <v>4</v>
      </c>
      <c r="E20" s="13"/>
      <c r="F20" s="19"/>
      <c r="G20" s="19"/>
      <c r="H20" s="12"/>
      <c r="I20" s="17"/>
      <c r="J20" s="17"/>
      <c r="K20" s="17"/>
      <c r="L20" s="17"/>
      <c r="M20" s="17"/>
      <c r="N20" s="17"/>
      <c r="O20" s="17"/>
      <c r="P20" s="17">
        <v>4</v>
      </c>
      <c r="Q20" s="27"/>
    </row>
    <row r="21" spans="1:17" ht="60" customHeight="1" x14ac:dyDescent="0.2">
      <c r="A21" s="54" t="s">
        <v>32</v>
      </c>
      <c r="B21" s="55" t="s">
        <v>67</v>
      </c>
      <c r="C21" s="22" t="s">
        <v>168</v>
      </c>
      <c r="D21" s="21">
        <f t="shared" si="0"/>
        <v>1</v>
      </c>
      <c r="E21" s="13"/>
      <c r="F21" s="19"/>
      <c r="G21" s="19"/>
      <c r="H21" s="12"/>
      <c r="I21" s="17"/>
      <c r="J21" s="17"/>
      <c r="K21" s="17"/>
      <c r="L21" s="17"/>
      <c r="M21" s="17"/>
      <c r="N21" s="17"/>
      <c r="O21" s="17"/>
      <c r="P21" s="17"/>
      <c r="Q21" s="27">
        <v>1</v>
      </c>
    </row>
    <row r="22" spans="1:17" ht="60" customHeight="1" x14ac:dyDescent="0.2">
      <c r="A22" s="54" t="s">
        <v>33</v>
      </c>
      <c r="B22" s="55" t="s">
        <v>68</v>
      </c>
      <c r="C22" s="22" t="s">
        <v>170</v>
      </c>
      <c r="D22" s="21">
        <f t="shared" si="0"/>
        <v>1</v>
      </c>
      <c r="E22" s="13"/>
      <c r="F22" s="19"/>
      <c r="G22" s="19"/>
      <c r="H22" s="12"/>
      <c r="I22" s="17"/>
      <c r="J22" s="17"/>
      <c r="K22" s="17"/>
      <c r="L22" s="17">
        <v>1</v>
      </c>
      <c r="M22" s="17"/>
      <c r="N22" s="17"/>
      <c r="O22" s="17"/>
      <c r="P22" s="17"/>
      <c r="Q22" s="27"/>
    </row>
    <row r="23" spans="1:17" ht="60" customHeight="1" x14ac:dyDescent="0.2">
      <c r="A23" s="54" t="s">
        <v>34</v>
      </c>
      <c r="B23" s="55" t="s">
        <v>69</v>
      </c>
      <c r="C23" s="22" t="s">
        <v>170</v>
      </c>
      <c r="D23" s="21">
        <f t="shared" si="0"/>
        <v>9</v>
      </c>
      <c r="E23" s="13">
        <v>1</v>
      </c>
      <c r="F23" s="19">
        <v>1</v>
      </c>
      <c r="G23" s="19"/>
      <c r="H23" s="12">
        <v>1</v>
      </c>
      <c r="I23" s="17">
        <v>1</v>
      </c>
      <c r="J23" s="17">
        <v>1</v>
      </c>
      <c r="K23" s="17"/>
      <c r="L23" s="17">
        <v>1</v>
      </c>
      <c r="M23" s="17">
        <v>1</v>
      </c>
      <c r="N23" s="17">
        <v>1</v>
      </c>
      <c r="O23" s="17">
        <v>1</v>
      </c>
      <c r="P23" s="17"/>
      <c r="Q23" s="27"/>
    </row>
    <row r="24" spans="1:17" ht="60" customHeight="1" x14ac:dyDescent="0.2">
      <c r="A24" s="54" t="s">
        <v>35</v>
      </c>
      <c r="B24" s="55" t="s">
        <v>70</v>
      </c>
      <c r="C24" s="22" t="s">
        <v>168</v>
      </c>
      <c r="D24" s="21">
        <f t="shared" si="0"/>
        <v>8</v>
      </c>
      <c r="E24" s="13">
        <v>1</v>
      </c>
      <c r="F24" s="19">
        <v>1</v>
      </c>
      <c r="G24" s="19"/>
      <c r="H24" s="12">
        <v>1</v>
      </c>
      <c r="I24" s="17">
        <v>1</v>
      </c>
      <c r="J24" s="17">
        <v>1</v>
      </c>
      <c r="K24" s="17"/>
      <c r="L24" s="17">
        <v>1</v>
      </c>
      <c r="M24" s="17">
        <v>1</v>
      </c>
      <c r="N24" s="17">
        <v>1</v>
      </c>
      <c r="O24" s="17"/>
      <c r="P24" s="17"/>
      <c r="Q24" s="27"/>
    </row>
    <row r="25" spans="1:17" ht="60" customHeight="1" x14ac:dyDescent="0.2">
      <c r="A25" s="54" t="s">
        <v>36</v>
      </c>
      <c r="B25" s="55" t="s">
        <v>73</v>
      </c>
      <c r="C25" s="22" t="s">
        <v>168</v>
      </c>
      <c r="D25" s="21">
        <f t="shared" si="0"/>
        <v>38</v>
      </c>
      <c r="E25" s="13">
        <v>5</v>
      </c>
      <c r="F25" s="19">
        <v>4</v>
      </c>
      <c r="G25" s="19"/>
      <c r="H25" s="12">
        <v>5</v>
      </c>
      <c r="I25" s="17">
        <v>3</v>
      </c>
      <c r="J25" s="17">
        <v>6</v>
      </c>
      <c r="K25" s="17"/>
      <c r="L25" s="17">
        <v>10</v>
      </c>
      <c r="M25" s="17">
        <v>3</v>
      </c>
      <c r="N25" s="17">
        <v>2</v>
      </c>
      <c r="O25" s="17"/>
      <c r="P25" s="17"/>
      <c r="Q25" s="27"/>
    </row>
    <row r="26" spans="1:17" ht="60" customHeight="1" x14ac:dyDescent="0.2">
      <c r="A26" s="54" t="s">
        <v>133</v>
      </c>
      <c r="B26" s="55" t="s">
        <v>134</v>
      </c>
      <c r="C26" s="22" t="s">
        <v>168</v>
      </c>
      <c r="D26" s="21">
        <f>SUM(E26:Q26)</f>
        <v>24</v>
      </c>
      <c r="E26" s="13">
        <v>2</v>
      </c>
      <c r="F26" s="19">
        <v>2</v>
      </c>
      <c r="G26" s="19"/>
      <c r="H26" s="12">
        <v>2</v>
      </c>
      <c r="I26" s="17">
        <v>2</v>
      </c>
      <c r="J26" s="17">
        <v>2</v>
      </c>
      <c r="K26" s="17"/>
      <c r="L26" s="17">
        <v>4</v>
      </c>
      <c r="M26" s="17">
        <v>4</v>
      </c>
      <c r="N26" s="17">
        <v>2</v>
      </c>
      <c r="O26" s="17">
        <v>4</v>
      </c>
      <c r="P26" s="17"/>
      <c r="Q26" s="27"/>
    </row>
    <row r="27" spans="1:17" ht="60" customHeight="1" x14ac:dyDescent="0.2">
      <c r="A27" s="54" t="s">
        <v>141</v>
      </c>
      <c r="B27" s="55" t="s">
        <v>143</v>
      </c>
      <c r="C27" s="22" t="s">
        <v>172</v>
      </c>
      <c r="D27" s="21">
        <v>1</v>
      </c>
      <c r="E27" s="13"/>
      <c r="F27" s="19"/>
      <c r="G27" s="19">
        <v>1</v>
      </c>
      <c r="H27" s="12"/>
      <c r="I27" s="17"/>
      <c r="J27" s="17"/>
      <c r="K27" s="17"/>
      <c r="L27" s="17"/>
      <c r="M27" s="17"/>
      <c r="N27" s="17"/>
      <c r="O27" s="17"/>
      <c r="P27" s="17"/>
      <c r="Q27" s="27"/>
    </row>
    <row r="28" spans="1:17" ht="60" customHeight="1" x14ac:dyDescent="0.2">
      <c r="A28" s="54" t="s">
        <v>37</v>
      </c>
      <c r="B28" s="55" t="s">
        <v>71</v>
      </c>
      <c r="C28" s="22" t="s">
        <v>168</v>
      </c>
      <c r="D28" s="21">
        <f t="shared" si="0"/>
        <v>4</v>
      </c>
      <c r="E28" s="13">
        <v>1</v>
      </c>
      <c r="F28" s="19">
        <v>1</v>
      </c>
      <c r="G28" s="19"/>
      <c r="H28" s="12">
        <v>1</v>
      </c>
      <c r="I28" s="17"/>
      <c r="J28" s="17"/>
      <c r="K28" s="17"/>
      <c r="L28" s="17">
        <v>1</v>
      </c>
      <c r="M28" s="17"/>
      <c r="N28" s="17"/>
      <c r="O28" s="17"/>
      <c r="P28" s="17"/>
      <c r="Q28" s="27"/>
    </row>
    <row r="29" spans="1:17" ht="60" customHeight="1" x14ac:dyDescent="0.2">
      <c r="A29" s="54" t="s">
        <v>38</v>
      </c>
      <c r="B29" s="55" t="s">
        <v>72</v>
      </c>
      <c r="C29" s="22" t="s">
        <v>168</v>
      </c>
      <c r="D29" s="21">
        <v>70</v>
      </c>
      <c r="E29" s="13">
        <v>8</v>
      </c>
      <c r="F29" s="19">
        <v>7</v>
      </c>
      <c r="G29" s="19"/>
      <c r="H29" s="12">
        <v>8</v>
      </c>
      <c r="I29" s="17">
        <v>6</v>
      </c>
      <c r="J29" s="17">
        <v>9</v>
      </c>
      <c r="K29" s="17"/>
      <c r="L29" s="17">
        <v>15</v>
      </c>
      <c r="M29" s="17">
        <v>8</v>
      </c>
      <c r="N29" s="17">
        <v>5</v>
      </c>
      <c r="O29" s="17">
        <v>4</v>
      </c>
      <c r="P29" s="17"/>
      <c r="Q29" s="27"/>
    </row>
    <row r="30" spans="1:17" ht="60" customHeight="1" x14ac:dyDescent="0.2">
      <c r="A30" s="54" t="s">
        <v>39</v>
      </c>
      <c r="B30" s="55" t="s">
        <v>74</v>
      </c>
      <c r="C30" s="22" t="s">
        <v>168</v>
      </c>
      <c r="D30" s="21">
        <f t="shared" si="0"/>
        <v>4</v>
      </c>
      <c r="E30" s="13">
        <v>1</v>
      </c>
      <c r="F30" s="19">
        <v>1</v>
      </c>
      <c r="G30" s="19"/>
      <c r="H30" s="12">
        <v>1</v>
      </c>
      <c r="I30" s="17"/>
      <c r="J30" s="17"/>
      <c r="K30" s="17"/>
      <c r="L30" s="17">
        <v>1</v>
      </c>
      <c r="M30" s="17"/>
      <c r="N30" s="17"/>
      <c r="O30" s="17"/>
      <c r="P30" s="17"/>
      <c r="Q30" s="27"/>
    </row>
    <row r="31" spans="1:17" ht="60" customHeight="1" x14ac:dyDescent="0.2">
      <c r="A31" s="54" t="s">
        <v>40</v>
      </c>
      <c r="B31" s="55" t="s">
        <v>75</v>
      </c>
      <c r="C31" s="22" t="s">
        <v>168</v>
      </c>
      <c r="D31" s="21">
        <f t="shared" si="0"/>
        <v>5</v>
      </c>
      <c r="E31" s="13"/>
      <c r="F31" s="19"/>
      <c r="G31" s="19"/>
      <c r="H31" s="12"/>
      <c r="I31" s="17">
        <v>2</v>
      </c>
      <c r="J31" s="17"/>
      <c r="K31" s="17"/>
      <c r="L31" s="17"/>
      <c r="M31" s="17">
        <v>2</v>
      </c>
      <c r="N31" s="17">
        <v>1</v>
      </c>
      <c r="O31" s="17"/>
      <c r="P31" s="17"/>
      <c r="Q31" s="27"/>
    </row>
    <row r="32" spans="1:17" ht="60" customHeight="1" thickBot="1" x14ac:dyDescent="0.25">
      <c r="A32" s="54" t="s">
        <v>41</v>
      </c>
      <c r="B32" s="55" t="s">
        <v>76</v>
      </c>
      <c r="C32" s="79" t="s">
        <v>168</v>
      </c>
      <c r="D32" s="21">
        <f t="shared" si="0"/>
        <v>5</v>
      </c>
      <c r="E32" s="13"/>
      <c r="F32" s="19"/>
      <c r="G32" s="19"/>
      <c r="H32" s="12"/>
      <c r="I32" s="17">
        <v>2</v>
      </c>
      <c r="J32" s="17"/>
      <c r="K32" s="17"/>
      <c r="L32" s="17"/>
      <c r="M32" s="17">
        <v>2</v>
      </c>
      <c r="N32" s="17">
        <v>1</v>
      </c>
      <c r="O32" s="17"/>
      <c r="P32" s="17"/>
      <c r="Q32" s="27"/>
    </row>
  </sheetData>
  <sheetProtection algorithmName="SHA-512" hashValue="y62xJCMLYiWzHCprBXehxpAa9BBzyzc7hKqXKWMJ4fmiujGQesdJXyr6X5zM9fhPO80iPaH26Xymp+jk2JRtug==" saltValue="plSQCCXkpEnog1/RtgKe5A==" spinCount="100000" sheet="1" objects="1" scenarios="1"/>
  <mergeCells count="3">
    <mergeCell ref="A1:Q1"/>
    <mergeCell ref="A2:D2"/>
    <mergeCell ref="E2:Q2"/>
  </mergeCells>
  <pageMargins left="0.19685039370078741" right="0" top="0.19685039370078741" bottom="0" header="0.51181102362204722" footer="0.51181102362204722"/>
  <pageSetup paperSize="8" scale="4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view="pageBreakPreview" zoomScale="60" zoomScaleNormal="100" workbookViewId="0">
      <selection activeCell="A2" sqref="A2:D2"/>
    </sheetView>
  </sheetViews>
  <sheetFormatPr defaultColWidth="11.5703125" defaultRowHeight="23.45" customHeight="1" x14ac:dyDescent="0.2"/>
  <cols>
    <col min="1" max="1" width="15.28515625" style="1" customWidth="1"/>
    <col min="2" max="2" width="62" style="25" customWidth="1"/>
    <col min="3" max="3" width="79.85546875" style="1" customWidth="1"/>
    <col min="4" max="4" width="11.5703125" style="15" customWidth="1"/>
    <col min="5" max="17" width="11.5703125" style="2" customWidth="1"/>
    <col min="18" max="16384" width="11.5703125" style="2"/>
  </cols>
  <sheetData>
    <row r="1" spans="1:17" s="6" customFormat="1" ht="39.950000000000003" customHeight="1" thickBot="1" x14ac:dyDescent="0.25">
      <c r="A1" s="95" t="s">
        <v>167</v>
      </c>
      <c r="B1" s="95"/>
      <c r="C1" s="95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</row>
    <row r="2" spans="1:17" s="6" customFormat="1" ht="60" customHeight="1" x14ac:dyDescent="0.2">
      <c r="A2" s="89" t="s">
        <v>1</v>
      </c>
      <c r="B2" s="90"/>
      <c r="C2" s="90"/>
      <c r="D2" s="90"/>
      <c r="E2" s="91" t="s">
        <v>5</v>
      </c>
      <c r="F2" s="92"/>
      <c r="G2" s="92"/>
      <c r="H2" s="92"/>
      <c r="I2" s="92"/>
      <c r="J2" s="93"/>
      <c r="K2" s="93"/>
      <c r="L2" s="93"/>
      <c r="M2" s="93"/>
      <c r="N2" s="93"/>
      <c r="O2" s="93"/>
      <c r="P2" s="93"/>
      <c r="Q2" s="94"/>
    </row>
    <row r="3" spans="1:17" s="5" customFormat="1" ht="45" customHeight="1" thickBot="1" x14ac:dyDescent="0.25">
      <c r="A3" s="20" t="s">
        <v>0</v>
      </c>
      <c r="B3" s="7" t="s">
        <v>6</v>
      </c>
      <c r="C3" s="8" t="s">
        <v>7</v>
      </c>
      <c r="D3" s="23" t="s">
        <v>3</v>
      </c>
      <c r="E3" s="64" t="s">
        <v>112</v>
      </c>
      <c r="F3" s="65" t="s">
        <v>100</v>
      </c>
      <c r="G3" s="65" t="s">
        <v>101</v>
      </c>
      <c r="H3" s="66" t="s">
        <v>102</v>
      </c>
      <c r="I3" s="67" t="s">
        <v>103</v>
      </c>
      <c r="J3" s="67" t="s">
        <v>104</v>
      </c>
      <c r="K3" s="67" t="s">
        <v>105</v>
      </c>
      <c r="L3" s="67" t="s">
        <v>106</v>
      </c>
      <c r="M3" s="67" t="s">
        <v>107</v>
      </c>
      <c r="N3" s="67" t="s">
        <v>108</v>
      </c>
      <c r="O3" s="67" t="s">
        <v>109</v>
      </c>
      <c r="P3" s="67" t="s">
        <v>110</v>
      </c>
      <c r="Q3" s="68" t="s">
        <v>111</v>
      </c>
    </row>
    <row r="4" spans="1:17" ht="60" customHeight="1" x14ac:dyDescent="0.2">
      <c r="A4" s="54" t="s">
        <v>11</v>
      </c>
      <c r="B4" s="55" t="s">
        <v>48</v>
      </c>
      <c r="C4" s="22" t="s">
        <v>168</v>
      </c>
      <c r="D4" s="21">
        <f t="shared" ref="D4:D25" si="0">SUM(E4:Q4)</f>
        <v>15</v>
      </c>
      <c r="E4" s="13"/>
      <c r="F4" s="19"/>
      <c r="G4" s="19">
        <v>2</v>
      </c>
      <c r="H4" s="12">
        <v>2</v>
      </c>
      <c r="I4" s="17">
        <v>2</v>
      </c>
      <c r="J4" s="17">
        <v>1</v>
      </c>
      <c r="K4" s="17">
        <v>1</v>
      </c>
      <c r="L4" s="17">
        <v>1</v>
      </c>
      <c r="M4" s="17">
        <v>1</v>
      </c>
      <c r="N4" s="17">
        <v>1</v>
      </c>
      <c r="O4" s="17">
        <v>2</v>
      </c>
      <c r="P4" s="17">
        <v>2</v>
      </c>
      <c r="Q4" s="27"/>
    </row>
    <row r="5" spans="1:17" ht="60" customHeight="1" x14ac:dyDescent="0.2">
      <c r="A5" s="54" t="s">
        <v>120</v>
      </c>
      <c r="B5" s="55" t="s">
        <v>122</v>
      </c>
      <c r="C5" s="22" t="s">
        <v>168</v>
      </c>
      <c r="D5" s="21">
        <f>SUM(E5:Q5)</f>
        <v>6</v>
      </c>
      <c r="E5" s="13"/>
      <c r="F5" s="19"/>
      <c r="G5" s="19">
        <v>1</v>
      </c>
      <c r="H5" s="12">
        <v>1</v>
      </c>
      <c r="I5" s="17"/>
      <c r="J5" s="17"/>
      <c r="K5" s="17"/>
      <c r="L5" s="17"/>
      <c r="M5" s="17">
        <v>1</v>
      </c>
      <c r="N5" s="17">
        <v>1</v>
      </c>
      <c r="O5" s="17">
        <v>1</v>
      </c>
      <c r="P5" s="17">
        <v>1</v>
      </c>
      <c r="Q5" s="27"/>
    </row>
    <row r="6" spans="1:17" ht="60" customHeight="1" x14ac:dyDescent="0.2">
      <c r="A6" s="54" t="s">
        <v>121</v>
      </c>
      <c r="B6" s="55" t="s">
        <v>123</v>
      </c>
      <c r="C6" s="22" t="s">
        <v>168</v>
      </c>
      <c r="D6" s="21">
        <f>SUM(E6:Q6)</f>
        <v>4</v>
      </c>
      <c r="E6" s="13"/>
      <c r="F6" s="19"/>
      <c r="G6" s="19">
        <v>1</v>
      </c>
      <c r="H6" s="12">
        <v>1</v>
      </c>
      <c r="I6" s="17"/>
      <c r="J6" s="17"/>
      <c r="K6" s="17"/>
      <c r="L6" s="17"/>
      <c r="M6" s="17"/>
      <c r="N6" s="17"/>
      <c r="O6" s="17">
        <v>1</v>
      </c>
      <c r="P6" s="17">
        <v>1</v>
      </c>
      <c r="Q6" s="27"/>
    </row>
    <row r="7" spans="1:17" ht="60" customHeight="1" x14ac:dyDescent="0.2">
      <c r="A7" s="54" t="s">
        <v>19</v>
      </c>
      <c r="B7" s="55" t="s">
        <v>54</v>
      </c>
      <c r="C7" s="22" t="s">
        <v>168</v>
      </c>
      <c r="D7" s="21">
        <f t="shared" si="0"/>
        <v>5</v>
      </c>
      <c r="E7" s="13"/>
      <c r="F7" s="19">
        <v>5</v>
      </c>
      <c r="G7" s="19"/>
      <c r="H7" s="12"/>
      <c r="I7" s="17"/>
      <c r="J7" s="17"/>
      <c r="K7" s="17"/>
      <c r="L7" s="17"/>
      <c r="M7" s="17"/>
      <c r="N7" s="17"/>
      <c r="O7" s="17"/>
      <c r="P7" s="17"/>
      <c r="Q7" s="27"/>
    </row>
    <row r="8" spans="1:17" ht="60" customHeight="1" x14ac:dyDescent="0.2">
      <c r="A8" s="54" t="s">
        <v>20</v>
      </c>
      <c r="B8" s="55" t="s">
        <v>55</v>
      </c>
      <c r="C8" s="22" t="s">
        <v>168</v>
      </c>
      <c r="D8" s="21">
        <f t="shared" si="0"/>
        <v>1</v>
      </c>
      <c r="E8" s="13"/>
      <c r="F8" s="19"/>
      <c r="G8" s="19"/>
      <c r="H8" s="12"/>
      <c r="I8" s="17">
        <v>1</v>
      </c>
      <c r="J8" s="17"/>
      <c r="K8" s="17"/>
      <c r="L8" s="17"/>
      <c r="M8" s="17"/>
      <c r="N8" s="17"/>
      <c r="O8" s="17"/>
      <c r="P8" s="17"/>
      <c r="Q8" s="27"/>
    </row>
    <row r="9" spans="1:17" ht="60" customHeight="1" x14ac:dyDescent="0.2">
      <c r="A9" s="54" t="s">
        <v>21</v>
      </c>
      <c r="B9" s="55" t="s">
        <v>149</v>
      </c>
      <c r="C9" s="22" t="s">
        <v>168</v>
      </c>
      <c r="D9" s="21">
        <f t="shared" si="0"/>
        <v>2</v>
      </c>
      <c r="E9" s="13"/>
      <c r="F9" s="19"/>
      <c r="G9" s="19"/>
      <c r="H9" s="12"/>
      <c r="I9" s="17"/>
      <c r="J9" s="17"/>
      <c r="K9" s="17">
        <v>1</v>
      </c>
      <c r="L9" s="17">
        <v>1</v>
      </c>
      <c r="M9" s="17"/>
      <c r="N9" s="17"/>
      <c r="O9" s="17"/>
      <c r="P9" s="17"/>
      <c r="Q9" s="27"/>
    </row>
    <row r="10" spans="1:17" ht="60" customHeight="1" x14ac:dyDescent="0.2">
      <c r="A10" s="54" t="s">
        <v>150</v>
      </c>
      <c r="B10" s="55" t="s">
        <v>151</v>
      </c>
      <c r="C10" s="22" t="s">
        <v>168</v>
      </c>
      <c r="D10" s="21">
        <f t="shared" si="0"/>
        <v>2</v>
      </c>
      <c r="E10" s="13"/>
      <c r="F10" s="19"/>
      <c r="G10" s="19"/>
      <c r="H10" s="12"/>
      <c r="I10" s="17"/>
      <c r="J10" s="17"/>
      <c r="K10" s="17">
        <v>1</v>
      </c>
      <c r="L10" s="17">
        <v>1</v>
      </c>
      <c r="M10" s="17"/>
      <c r="N10" s="17"/>
      <c r="O10" s="17"/>
      <c r="P10" s="17"/>
      <c r="Q10" s="27"/>
    </row>
    <row r="11" spans="1:17" ht="60" customHeight="1" x14ac:dyDescent="0.2">
      <c r="A11" s="54" t="s">
        <v>23</v>
      </c>
      <c r="B11" s="55" t="s">
        <v>58</v>
      </c>
      <c r="C11" s="22" t="s">
        <v>168</v>
      </c>
      <c r="D11" s="21">
        <f t="shared" si="0"/>
        <v>17</v>
      </c>
      <c r="E11" s="13"/>
      <c r="F11" s="19"/>
      <c r="G11" s="19">
        <v>2</v>
      </c>
      <c r="H11" s="12">
        <v>2</v>
      </c>
      <c r="I11" s="17">
        <v>2</v>
      </c>
      <c r="J11" s="17">
        <v>1</v>
      </c>
      <c r="K11" s="17">
        <v>2</v>
      </c>
      <c r="L11" s="17">
        <v>2</v>
      </c>
      <c r="M11" s="17">
        <v>1</v>
      </c>
      <c r="N11" s="17">
        <v>1</v>
      </c>
      <c r="O11" s="17">
        <v>2</v>
      </c>
      <c r="P11" s="17">
        <v>2</v>
      </c>
      <c r="Q11" s="27"/>
    </row>
    <row r="12" spans="1:17" ht="60" customHeight="1" x14ac:dyDescent="0.2">
      <c r="A12" s="54" t="s">
        <v>152</v>
      </c>
      <c r="B12" s="55" t="s">
        <v>153</v>
      </c>
      <c r="C12" s="22" t="s">
        <v>168</v>
      </c>
      <c r="D12" s="21">
        <f t="shared" si="0"/>
        <v>1</v>
      </c>
      <c r="E12" s="13"/>
      <c r="F12" s="19"/>
      <c r="G12" s="19"/>
      <c r="H12" s="12"/>
      <c r="I12" s="17"/>
      <c r="J12" s="17">
        <v>1</v>
      </c>
      <c r="K12" s="17"/>
      <c r="L12" s="17"/>
      <c r="M12" s="17"/>
      <c r="N12" s="17"/>
      <c r="O12" s="17"/>
      <c r="P12" s="17"/>
      <c r="Q12" s="27"/>
    </row>
    <row r="13" spans="1:17" ht="60" customHeight="1" x14ac:dyDescent="0.2">
      <c r="A13" s="54" t="s">
        <v>24</v>
      </c>
      <c r="B13" s="55" t="s">
        <v>59</v>
      </c>
      <c r="C13" s="22" t="s">
        <v>170</v>
      </c>
      <c r="D13" s="21">
        <f>SUM(E13:Q13)</f>
        <v>15</v>
      </c>
      <c r="E13" s="13"/>
      <c r="F13" s="19"/>
      <c r="G13" s="19">
        <v>2</v>
      </c>
      <c r="H13" s="12">
        <v>2</v>
      </c>
      <c r="I13" s="17">
        <v>2</v>
      </c>
      <c r="J13" s="17">
        <v>1</v>
      </c>
      <c r="K13" s="17">
        <v>1</v>
      </c>
      <c r="L13" s="17">
        <v>1</v>
      </c>
      <c r="M13" s="17">
        <v>1</v>
      </c>
      <c r="N13" s="17">
        <v>1</v>
      </c>
      <c r="O13" s="17">
        <v>2</v>
      </c>
      <c r="P13" s="17">
        <v>2</v>
      </c>
      <c r="Q13" s="27"/>
    </row>
    <row r="14" spans="1:17" ht="60" customHeight="1" x14ac:dyDescent="0.2">
      <c r="A14" s="54" t="s">
        <v>25</v>
      </c>
      <c r="B14" s="55" t="s">
        <v>60</v>
      </c>
      <c r="C14" s="22" t="s">
        <v>170</v>
      </c>
      <c r="D14" s="21">
        <f t="shared" si="0"/>
        <v>46</v>
      </c>
      <c r="E14" s="13"/>
      <c r="F14" s="19">
        <v>25</v>
      </c>
      <c r="G14" s="19">
        <v>2</v>
      </c>
      <c r="H14" s="12">
        <v>2</v>
      </c>
      <c r="I14" s="17">
        <v>8</v>
      </c>
      <c r="J14" s="17">
        <v>1</v>
      </c>
      <c r="K14" s="17">
        <v>1</v>
      </c>
      <c r="L14" s="17">
        <v>1</v>
      </c>
      <c r="M14" s="17">
        <v>1</v>
      </c>
      <c r="N14" s="17">
        <v>1</v>
      </c>
      <c r="O14" s="17">
        <v>2</v>
      </c>
      <c r="P14" s="17">
        <v>2</v>
      </c>
      <c r="Q14" s="27"/>
    </row>
    <row r="15" spans="1:17" ht="60" customHeight="1" x14ac:dyDescent="0.2">
      <c r="A15" s="54" t="s">
        <v>27</v>
      </c>
      <c r="B15" s="55" t="s">
        <v>62</v>
      </c>
      <c r="C15" s="22" t="s">
        <v>170</v>
      </c>
      <c r="D15" s="21">
        <f t="shared" si="0"/>
        <v>2</v>
      </c>
      <c r="E15" s="13">
        <v>2</v>
      </c>
      <c r="F15" s="19"/>
      <c r="G15" s="19"/>
      <c r="H15" s="12"/>
      <c r="I15" s="17"/>
      <c r="J15" s="17"/>
      <c r="K15" s="17"/>
      <c r="L15" s="17"/>
      <c r="M15" s="17"/>
      <c r="N15" s="17"/>
      <c r="O15" s="17"/>
      <c r="P15" s="17"/>
      <c r="Q15" s="27"/>
    </row>
    <row r="16" spans="1:17" ht="60" customHeight="1" x14ac:dyDescent="0.2">
      <c r="A16" s="54" t="s">
        <v>34</v>
      </c>
      <c r="B16" s="55" t="s">
        <v>69</v>
      </c>
      <c r="C16" s="22" t="s">
        <v>170</v>
      </c>
      <c r="D16" s="21">
        <f t="shared" si="0"/>
        <v>12</v>
      </c>
      <c r="E16" s="13"/>
      <c r="F16" s="19">
        <v>1</v>
      </c>
      <c r="G16" s="19">
        <v>1</v>
      </c>
      <c r="H16" s="12">
        <v>1</v>
      </c>
      <c r="I16" s="17">
        <v>1</v>
      </c>
      <c r="J16" s="17">
        <v>1</v>
      </c>
      <c r="K16" s="17">
        <v>1</v>
      </c>
      <c r="L16" s="17">
        <v>1</v>
      </c>
      <c r="M16" s="17">
        <v>1</v>
      </c>
      <c r="N16" s="17">
        <v>1</v>
      </c>
      <c r="O16" s="17">
        <v>1</v>
      </c>
      <c r="P16" s="17">
        <v>1</v>
      </c>
      <c r="Q16" s="27">
        <v>1</v>
      </c>
    </row>
    <row r="17" spans="1:17" ht="60" customHeight="1" x14ac:dyDescent="0.2">
      <c r="A17" s="54" t="s">
        <v>35</v>
      </c>
      <c r="B17" s="55" t="s">
        <v>70</v>
      </c>
      <c r="C17" s="22" t="s">
        <v>168</v>
      </c>
      <c r="D17" s="21">
        <f t="shared" si="0"/>
        <v>4</v>
      </c>
      <c r="E17" s="13"/>
      <c r="F17" s="19"/>
      <c r="G17" s="19"/>
      <c r="H17" s="12"/>
      <c r="I17" s="17">
        <v>1</v>
      </c>
      <c r="J17" s="17">
        <v>1</v>
      </c>
      <c r="K17" s="17">
        <v>1</v>
      </c>
      <c r="L17" s="17">
        <v>1</v>
      </c>
      <c r="M17" s="17"/>
      <c r="N17" s="17"/>
      <c r="O17" s="17"/>
      <c r="P17" s="17"/>
      <c r="Q17" s="27"/>
    </row>
    <row r="18" spans="1:17" ht="60" customHeight="1" x14ac:dyDescent="0.2">
      <c r="A18" s="54" t="s">
        <v>36</v>
      </c>
      <c r="B18" s="55" t="s">
        <v>73</v>
      </c>
      <c r="C18" s="22" t="s">
        <v>168</v>
      </c>
      <c r="D18" s="21">
        <f t="shared" si="0"/>
        <v>47</v>
      </c>
      <c r="E18" s="13"/>
      <c r="F18" s="19"/>
      <c r="G18" s="19">
        <v>5</v>
      </c>
      <c r="H18" s="12">
        <v>2</v>
      </c>
      <c r="I18" s="17">
        <v>4</v>
      </c>
      <c r="J18" s="17">
        <v>4</v>
      </c>
      <c r="K18" s="17">
        <v>3</v>
      </c>
      <c r="L18" s="17">
        <v>3</v>
      </c>
      <c r="M18" s="17">
        <v>6</v>
      </c>
      <c r="N18" s="17">
        <v>6</v>
      </c>
      <c r="O18" s="17">
        <v>8</v>
      </c>
      <c r="P18" s="17">
        <v>6</v>
      </c>
      <c r="Q18" s="27"/>
    </row>
    <row r="19" spans="1:17" ht="60" customHeight="1" x14ac:dyDescent="0.2">
      <c r="A19" s="54" t="s">
        <v>129</v>
      </c>
      <c r="B19" s="55" t="s">
        <v>144</v>
      </c>
      <c r="C19" s="22" t="s">
        <v>168</v>
      </c>
      <c r="D19" s="21">
        <f t="shared" ref="D19" si="1">SUM(E19:Q19)</f>
        <v>1</v>
      </c>
      <c r="E19" s="13"/>
      <c r="F19" s="19"/>
      <c r="G19" s="19">
        <v>1</v>
      </c>
      <c r="H19" s="12"/>
      <c r="I19" s="17"/>
      <c r="J19" s="17"/>
      <c r="K19" s="17"/>
      <c r="L19" s="17"/>
      <c r="M19" s="17"/>
      <c r="N19" s="17"/>
      <c r="O19" s="17"/>
      <c r="P19" s="17"/>
      <c r="Q19" s="27"/>
    </row>
    <row r="20" spans="1:17" ht="60" customHeight="1" x14ac:dyDescent="0.2">
      <c r="A20" s="54" t="s">
        <v>38</v>
      </c>
      <c r="B20" s="55" t="s">
        <v>72</v>
      </c>
      <c r="C20" s="22" t="s">
        <v>168</v>
      </c>
      <c r="D20" s="21">
        <f t="shared" si="0"/>
        <v>52</v>
      </c>
      <c r="E20" s="13"/>
      <c r="F20" s="19"/>
      <c r="G20" s="19">
        <v>6</v>
      </c>
      <c r="H20" s="12">
        <v>2</v>
      </c>
      <c r="I20" s="17">
        <v>5</v>
      </c>
      <c r="J20" s="17">
        <v>5</v>
      </c>
      <c r="K20" s="17">
        <v>4</v>
      </c>
      <c r="L20" s="17">
        <v>4</v>
      </c>
      <c r="M20" s="17">
        <v>6</v>
      </c>
      <c r="N20" s="17">
        <v>6</v>
      </c>
      <c r="O20" s="17">
        <v>8</v>
      </c>
      <c r="P20" s="17">
        <v>6</v>
      </c>
      <c r="Q20" s="27"/>
    </row>
    <row r="21" spans="1:17" ht="60" customHeight="1" x14ac:dyDescent="0.2">
      <c r="A21" s="54" t="s">
        <v>40</v>
      </c>
      <c r="B21" s="55" t="s">
        <v>75</v>
      </c>
      <c r="C21" s="22" t="s">
        <v>170</v>
      </c>
      <c r="D21" s="21">
        <f t="shared" si="0"/>
        <v>3</v>
      </c>
      <c r="E21" s="13"/>
      <c r="F21" s="19"/>
      <c r="G21" s="19"/>
      <c r="H21" s="12">
        <v>1</v>
      </c>
      <c r="I21" s="17"/>
      <c r="J21" s="17">
        <v>1</v>
      </c>
      <c r="K21" s="17">
        <v>1</v>
      </c>
      <c r="L21" s="17"/>
      <c r="M21" s="17"/>
      <c r="N21" s="17"/>
      <c r="O21" s="17"/>
      <c r="P21" s="17"/>
      <c r="Q21" s="27"/>
    </row>
    <row r="22" spans="1:17" ht="60" customHeight="1" x14ac:dyDescent="0.2">
      <c r="A22" s="54" t="s">
        <v>33</v>
      </c>
      <c r="B22" s="55" t="s">
        <v>68</v>
      </c>
      <c r="C22" s="22" t="s">
        <v>170</v>
      </c>
      <c r="D22" s="21">
        <f>SUM(E22:Q22)</f>
        <v>6</v>
      </c>
      <c r="E22" s="13"/>
      <c r="F22" s="19"/>
      <c r="G22" s="19">
        <v>1</v>
      </c>
      <c r="H22" s="12">
        <v>1</v>
      </c>
      <c r="I22" s="17"/>
      <c r="J22" s="17"/>
      <c r="K22" s="17"/>
      <c r="L22" s="17"/>
      <c r="M22" s="17">
        <v>1</v>
      </c>
      <c r="N22" s="17">
        <v>1</v>
      </c>
      <c r="O22" s="17">
        <v>1</v>
      </c>
      <c r="P22" s="17">
        <v>1</v>
      </c>
      <c r="Q22" s="27"/>
    </row>
    <row r="23" spans="1:17" ht="60" customHeight="1" x14ac:dyDescent="0.2">
      <c r="A23" s="54" t="s">
        <v>41</v>
      </c>
      <c r="B23" s="55" t="s">
        <v>76</v>
      </c>
      <c r="C23" s="22" t="s">
        <v>168</v>
      </c>
      <c r="D23" s="21">
        <f t="shared" si="0"/>
        <v>3</v>
      </c>
      <c r="E23" s="13"/>
      <c r="F23" s="19"/>
      <c r="G23" s="19"/>
      <c r="H23" s="12">
        <v>1</v>
      </c>
      <c r="I23" s="17"/>
      <c r="J23" s="17">
        <v>1</v>
      </c>
      <c r="K23" s="17">
        <v>1</v>
      </c>
      <c r="L23" s="17"/>
      <c r="M23" s="17"/>
      <c r="N23" s="17"/>
      <c r="O23" s="17"/>
      <c r="P23" s="17"/>
      <c r="Q23" s="27"/>
    </row>
    <row r="24" spans="1:17" ht="60" customHeight="1" x14ac:dyDescent="0.2">
      <c r="A24" s="54" t="s">
        <v>42</v>
      </c>
      <c r="B24" s="55" t="s">
        <v>77</v>
      </c>
      <c r="C24" s="22" t="s">
        <v>168</v>
      </c>
      <c r="D24" s="21">
        <f t="shared" si="0"/>
        <v>9</v>
      </c>
      <c r="E24" s="13"/>
      <c r="F24" s="19"/>
      <c r="G24" s="19"/>
      <c r="H24" s="12">
        <v>1</v>
      </c>
      <c r="I24" s="17">
        <v>1</v>
      </c>
      <c r="J24" s="17"/>
      <c r="K24" s="17"/>
      <c r="L24" s="17">
        <v>1</v>
      </c>
      <c r="M24" s="17">
        <v>1</v>
      </c>
      <c r="N24" s="17">
        <v>1</v>
      </c>
      <c r="O24" s="17">
        <v>2</v>
      </c>
      <c r="P24" s="17">
        <v>2</v>
      </c>
      <c r="Q24" s="27"/>
    </row>
    <row r="25" spans="1:17" ht="60" customHeight="1" thickBot="1" x14ac:dyDescent="0.25">
      <c r="A25" s="56" t="s">
        <v>43</v>
      </c>
      <c r="B25" s="57" t="s">
        <v>78</v>
      </c>
      <c r="C25" s="79" t="s">
        <v>168</v>
      </c>
      <c r="D25" s="28">
        <f t="shared" si="0"/>
        <v>9</v>
      </c>
      <c r="E25" s="29"/>
      <c r="F25" s="30"/>
      <c r="G25" s="30"/>
      <c r="H25" s="31">
        <v>1</v>
      </c>
      <c r="I25" s="32">
        <v>1</v>
      </c>
      <c r="J25" s="32"/>
      <c r="K25" s="32"/>
      <c r="L25" s="32">
        <v>1</v>
      </c>
      <c r="M25" s="32">
        <v>1</v>
      </c>
      <c r="N25" s="32">
        <v>1</v>
      </c>
      <c r="O25" s="32">
        <v>2</v>
      </c>
      <c r="P25" s="32">
        <v>2</v>
      </c>
      <c r="Q25" s="33"/>
    </row>
  </sheetData>
  <sheetProtection algorithmName="SHA-512" hashValue="AuTuSjX3/a4NHBkTZjv2sp/IcPC4twu8OnmJnaLil8X1g6gH6T7PRzjw0VUlUn09trmTuirTzDMIPhF99FkKlw==" saltValue="jn0gGL2h3I9p5u01GDA21A==" spinCount="100000" sheet="1" objects="1" scenarios="1"/>
  <mergeCells count="3">
    <mergeCell ref="A1:Q1"/>
    <mergeCell ref="A2:D2"/>
    <mergeCell ref="E2:Q2"/>
  </mergeCells>
  <pageMargins left="0.19685039370078741" right="0" top="0.19685039370078741" bottom="0" header="0.51181102362204722" footer="0.51181102362204722"/>
  <pageSetup paperSize="8" scale="4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Soupis dodávek k ocenění</vt:lpstr>
      <vt:lpstr>specifikace 1_PP</vt:lpstr>
      <vt:lpstr>specifikace 2_NP</vt:lpstr>
      <vt:lpstr>specifikace 3_NP</vt:lpstr>
      <vt:lpstr>'Soupis dodávek k ocenění'!Oblast_tisku</vt:lpstr>
      <vt:lpstr>'specifikace 1_PP'!Oblast_tisku</vt:lpstr>
      <vt:lpstr>'specifikace 2_NP'!Oblast_tisku</vt:lpstr>
      <vt:lpstr>'specifikace 3_NP'!Oblast_tisku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Paprskářová Pavla</dc:creator>
  <cp:lastModifiedBy>Seidl Jiří</cp:lastModifiedBy>
  <cp:lastPrinted>2023-08-25T13:27:06Z</cp:lastPrinted>
  <dcterms:created xsi:type="dcterms:W3CDTF">2019-06-17T13:28:44Z</dcterms:created>
  <dcterms:modified xsi:type="dcterms:W3CDTF">2023-09-19T12:51:45Z</dcterms:modified>
</cp:coreProperties>
</file>