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5"/>
  </bookViews>
  <sheets>
    <sheet name="Karlovarsko 1. polovina" sheetId="1" r:id="rId1"/>
    <sheet name="Karlovarsko 2. polovina" sheetId="3" r:id="rId2"/>
    <sheet name="Sokolovsko 1. polovina" sheetId="4" r:id="rId3"/>
    <sheet name="Sokolovsko 2. polovina" sheetId="6" r:id="rId4"/>
    <sheet name="Chebsko 1. polovina" sheetId="7" r:id="rId5"/>
    <sheet name="Chebsko 2. polovina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<sst xmlns="http://schemas.openxmlformats.org/spreadsheetml/2006/main" count="120" uniqueCount="53">
  <si>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</si>
  <si>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</si>
  <si>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</si>
  <si>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</si>
  <si>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</si>
  <si>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</si>
  <si>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</si>
  <si>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</si>
  <si>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</si>
  <si>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</si>
  <si>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</si>
  <si>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Klášter Teplá, Klášter 210, 364 61 Teplá</t>
  </si>
  <si>
    <t>Bečovská botanická zahrada, Bečov</t>
  </si>
  <si>
    <t>Statek Milíkov, Milíkov 18, 350 02 Milíkov</t>
  </si>
  <si>
    <t>Státní hrad a zámek Bečov nad Teplou, Nám 5. května 13, 364 64 Bečov nad Teplou</t>
  </si>
  <si>
    <t>Letohrádek Ostrov, Zámecký park 226, 363 01 Ostrov</t>
  </si>
  <si>
    <t>MŠ Merklín, Merklín 86, 362 34 Merklín</t>
  </si>
  <si>
    <t>ZŠ Karlovy Vary, Truhlářská 19, 360 17 Karlovy Vary</t>
  </si>
  <si>
    <t>Muzeum Cheb, náměstí Krále Jiřího z Poděbrad 492/3, 350 02 Cheb</t>
  </si>
  <si>
    <t>MŠ Horní Slavkov, Dlouhá 620/1, 357 31 Horní Slavkov</t>
  </si>
  <si>
    <t>ZŠ a MŠ Plesná, Školní 254, 351 35 Plesná</t>
  </si>
  <si>
    <t>5. ZŠ Cheb, Matěje Kopeckého 1, 350 02 Cheb</t>
  </si>
  <si>
    <t>ZŠ Hroznětín, Sídliště 310, 362 33 Hroznětín</t>
  </si>
  <si>
    <t>ZŠ Jih Mariánské Lázně, Komenského 459, 353 01 Mariánské Lázně</t>
  </si>
  <si>
    <t>Muzeum Sokolov,  Zámecká 1, 356 01 Sokolov</t>
  </si>
  <si>
    <t>CENOVÁ NABÍDKA - Doprava dětí září I 2023 - Část 1 – Karlovarsko 1. polovina</t>
  </si>
  <si>
    <t>CENOVÁ NABÍDKA - Doprava dětí září I 2023 - Část 2 – Karlovarsko 2. polovina</t>
  </si>
  <si>
    <t xml:space="preserve">CENOVÁ NABÍDKA - Doprava dětí září I 2023 - Část 3 – Sokolovsko 1. polovina </t>
  </si>
  <si>
    <t xml:space="preserve">CENOVÁ NABÍDKA - Doprava dětí září I 2023 - Část 4 – Sokolovsko 2. polovina </t>
  </si>
  <si>
    <t xml:space="preserve">CENOVÁ NABÍDKA - Doprava dětí září I 2023 - Část 5 – Chebsko 1. polovina </t>
  </si>
  <si>
    <t>CENOVÁ NABÍDKA - Doprava dětí září I 2023 - Část 6 – Chebsko 2. polovina</t>
  </si>
  <si>
    <t>Západočeské divadlo Cheb, Divadelní nám. 556/10, 350 02 Cheb</t>
  </si>
  <si>
    <t>Gymnázium Ostrov, Studentská 1205, 363 01 Ostrov</t>
  </si>
  <si>
    <t>Státní zámek Kynžvart, 354 91 Lázně Kynžvart</t>
  </si>
  <si>
    <t>ZŠ a MŠ Dalovice, U Potoka 120, 362 63 Dalovice</t>
  </si>
  <si>
    <t>ZŠ Marie Curie-Sklodowské a MŠ Jáchymov, Husova 992, 362 51 Jáchymov, odjezd od staré školy v Jáchymově</t>
  </si>
  <si>
    <t>MŠ Stráž nad Ohří, Stráž nad Ohří 101, 363 01 Stráž nad Ohří</t>
  </si>
  <si>
    <t>ZŠ Kolová, z parkoviště ZŠ Kolová, Kolová 97, 360 01 Karlovy Vary</t>
  </si>
  <si>
    <t>1. MŠ Karlovy Vary, Komenského 48/7, 360 07 Karlovy Vary, odjezd od Vánočního Domu v Karlových Varech,  Studentská 1/4, 360 07 Karlovy Vary</t>
  </si>
  <si>
    <t>ZŠ Chodov, Školní 679, 357 35 Chodov</t>
  </si>
  <si>
    <t>Kostel sv. Jáchyma, Jáchymov</t>
  </si>
  <si>
    <t>Gymnázium Sokolov, pracoviště Chodov, odjezd od Sportovní haly v Chodově, Tyršova 1201, 357 35 Chodov</t>
  </si>
  <si>
    <t>ZŠ Kraslice, Dukelská 1122, 358 01 Kraslice, odjezd z ulice Rybná hned vedle školy</t>
  </si>
  <si>
    <t xml:space="preserve">MŠ Chodov, Školní 737, 357 35 Chodov, branka u Plzeňky </t>
  </si>
  <si>
    <t>Dizajnpark, Výměník, Západní 21/1749, 360 01 Karlovy Vary</t>
  </si>
  <si>
    <t>ZŠ Sokolov, Běžecká 2055, Boženy Němcové 1784, 356 01 Sokolov</t>
  </si>
  <si>
    <t>6. ZŠ Cheb, Obětí nacismu 16, 350 02 Cheb</t>
  </si>
  <si>
    <t>ZŠ Aš, Hlávkova 1472/26, 352 01 Aš</t>
  </si>
  <si>
    <t>MŠ Mariánské Lázně, Křižíkova 555/5, Mariánské Lázně</t>
  </si>
  <si>
    <t>Jáchymov - Štola č. 1, 362 51 Jáchymov</t>
  </si>
  <si>
    <t>ZŠ a MŠ Drmoul, Školní 26, 353 01 Drmoul</t>
  </si>
  <si>
    <t>MŠ Krásná, Krásná 280, 352 01</t>
  </si>
  <si>
    <t>Hornické muzeum Krásno, Cínová 408, 357 31 Krásno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</si>
</sst>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0" fontId="9" fillId="4" borderId="5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20" fontId="9" fillId="5" borderId="5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14" fontId="9" fillId="6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20" fontId="9" fillId="6" borderId="5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4" fontId="9" fillId="6" borderId="9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4" fontId="9" fillId="7" borderId="6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20" fontId="9" fillId="7" borderId="5" xfId="0" applyNumberFormat="1" applyFont="1" applyFill="1" applyBorder="1" applyAlignment="1">
      <alignment horizontal="center" vertical="center"/>
    </xf>
    <xf numFmtId="14" fontId="9" fillId="7" borderId="9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14" fontId="9" fillId="7" borderId="11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14" fontId="9" fillId="8" borderId="6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20" fontId="9" fillId="8" borderId="5" xfId="0" applyNumberFormat="1" applyFont="1" applyFill="1" applyBorder="1" applyAlignment="1">
      <alignment horizontal="center" vertical="center"/>
    </xf>
    <xf numFmtId="14" fontId="9" fillId="8" borderId="11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14" fontId="9" fillId="8" borderId="9" xfId="0" applyNumberFormat="1" applyFont="1" applyFill="1" applyBorder="1" applyAlignment="1">
      <alignment horizontal="center" vertical="center"/>
    </xf>
    <xf numFmtId="20" fontId="9" fillId="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14" fontId="9" fillId="9" borderId="6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20" fontId="9" fillId="9" borderId="5" xfId="0" applyNumberFormat="1" applyFont="1" applyFill="1" applyBorder="1" applyAlignment="1">
      <alignment horizontal="center" vertical="center"/>
    </xf>
    <xf numFmtId="14" fontId="9" fillId="9" borderId="11" xfId="0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14" fontId="9" fillId="9" borderId="9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164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11" borderId="15" xfId="0" applyNumberFormat="1" applyFont="1" applyFill="1" applyBorder="1" applyAlignment="1" applyProtection="1">
      <alignment horizontal="center" vertical="center" wrapText="1"/>
      <protection/>
    </xf>
    <xf numFmtId="164" fontId="10" fillId="11" borderId="16" xfId="0" applyNumberFormat="1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4" fontId="9" fillId="5" borderId="9" xfId="0" applyNumberFormat="1" applyFont="1" applyFill="1" applyBorder="1" applyAlignment="1">
      <alignment horizontal="center" vertical="center"/>
    </xf>
    <xf numFmtId="20" fontId="9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14" fontId="9" fillId="4" borderId="11" xfId="0" applyNumberFormat="1" applyFont="1" applyFill="1" applyBorder="1" applyAlignment="1">
      <alignment horizontal="center" vertical="center"/>
    </xf>
    <xf numFmtId="20" fontId="9" fillId="4" borderId="7" xfId="0" applyNumberFormat="1" applyFont="1" applyFill="1" applyBorder="1" applyAlignment="1">
      <alignment horizontal="center" vertical="center"/>
    </xf>
    <xf numFmtId="20" fontId="9" fillId="4" borderId="19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20" fontId="9" fillId="4" borderId="20" xfId="0" applyNumberFormat="1" applyFont="1" applyFill="1" applyBorder="1" applyAlignment="1">
      <alignment horizontal="center" vertical="center"/>
    </xf>
    <xf numFmtId="20" fontId="9" fillId="4" borderId="10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>
      <alignment horizontal="center" vertical="center"/>
    </xf>
    <xf numFmtId="20" fontId="9" fillId="5" borderId="7" xfId="0" applyNumberFormat="1" applyFont="1" applyFill="1" applyBorder="1" applyAlignment="1">
      <alignment horizontal="center" vertical="center"/>
    </xf>
    <xf numFmtId="20" fontId="9" fillId="5" borderId="19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20" fontId="9" fillId="5" borderId="20" xfId="0" applyNumberFormat="1" applyFont="1" applyFill="1" applyBorder="1" applyAlignment="1">
      <alignment horizontal="center" vertical="center"/>
    </xf>
    <xf numFmtId="20" fontId="9" fillId="6" borderId="20" xfId="0" applyNumberFormat="1" applyFont="1" applyFill="1" applyBorder="1" applyAlignment="1">
      <alignment horizontal="center" vertical="center"/>
    </xf>
    <xf numFmtId="14" fontId="9" fillId="6" borderId="11" xfId="0" applyNumberFormat="1" applyFont="1" applyFill="1" applyBorder="1" applyAlignment="1">
      <alignment horizontal="center" vertical="center"/>
    </xf>
    <xf numFmtId="20" fontId="9" fillId="6" borderId="7" xfId="0" applyNumberFormat="1" applyFont="1" applyFill="1" applyBorder="1" applyAlignment="1">
      <alignment horizontal="center" vertical="center"/>
    </xf>
    <xf numFmtId="20" fontId="9" fillId="6" borderId="19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20" fontId="9" fillId="6" borderId="10" xfId="0" applyNumberFormat="1" applyFont="1" applyFill="1" applyBorder="1" applyAlignment="1">
      <alignment horizontal="center" vertical="center"/>
    </xf>
    <xf numFmtId="20" fontId="9" fillId="6" borderId="21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wrapText="1"/>
    </xf>
    <xf numFmtId="20" fontId="9" fillId="7" borderId="7" xfId="0" applyNumberFormat="1" applyFont="1" applyFill="1" applyBorder="1" applyAlignment="1">
      <alignment horizontal="center" vertical="center"/>
    </xf>
    <xf numFmtId="20" fontId="9" fillId="7" borderId="19" xfId="0" applyNumberFormat="1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20" fontId="9" fillId="7" borderId="20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20" fontId="9" fillId="8" borderId="7" xfId="0" applyNumberFormat="1" applyFont="1" applyFill="1" applyBorder="1" applyAlignment="1">
      <alignment horizontal="center" vertical="center"/>
    </xf>
    <xf numFmtId="20" fontId="9" fillId="8" borderId="19" xfId="0" applyNumberFormat="1" applyFont="1" applyFill="1" applyBorder="1" applyAlignment="1">
      <alignment horizontal="center" vertical="center"/>
    </xf>
    <xf numFmtId="20" fontId="9" fillId="8" borderId="20" xfId="0" applyNumberFormat="1" applyFont="1" applyFill="1" applyBorder="1" applyAlignment="1">
      <alignment horizontal="center" vertical="center"/>
    </xf>
    <xf numFmtId="20" fontId="9" fillId="9" borderId="7" xfId="0" applyNumberFormat="1" applyFont="1" applyFill="1" applyBorder="1" applyAlignment="1">
      <alignment horizontal="center" vertical="center"/>
    </xf>
    <xf numFmtId="20" fontId="9" fillId="9" borderId="19" xfId="0" applyNumberFormat="1" applyFont="1" applyFill="1" applyBorder="1" applyAlignment="1">
      <alignment horizontal="center" vertical="center"/>
    </xf>
    <xf numFmtId="20" fontId="9" fillId="9" borderId="20" xfId="0" applyNumberFormat="1" applyFont="1" applyFill="1" applyBorder="1" applyAlignment="1">
      <alignment horizontal="center" vertical="center"/>
    </xf>
    <xf numFmtId="20" fontId="9" fillId="9" borderId="1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0"/>
  <sheetViews>
    <sheetView zoomScale="90" zoomScaleNormal="90" workbookViewId="0" topLeftCell="A1">
      <selection activeCell="H14" sqref="H14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25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82">
        <v>45184</v>
      </c>
      <c r="C5" s="83">
        <v>0.3645833333333333</v>
      </c>
      <c r="D5" s="84">
        <v>0.5208333333333334</v>
      </c>
      <c r="E5" s="85">
        <v>105</v>
      </c>
      <c r="F5" s="15" t="s">
        <v>31</v>
      </c>
      <c r="G5" s="86" t="s">
        <v>32</v>
      </c>
      <c r="H5" s="70"/>
      <c r="I5" s="71">
        <f>J5-H5</f>
        <v>0</v>
      </c>
      <c r="J5" s="72">
        <f>H5*1.21</f>
        <v>0</v>
      </c>
    </row>
    <row r="6" spans="2:10" ht="77.25" customHeight="1">
      <c r="B6" s="12">
        <v>45188</v>
      </c>
      <c r="C6" s="14">
        <v>0.3333333333333333</v>
      </c>
      <c r="D6" s="87">
        <v>0.4166666666666667</v>
      </c>
      <c r="E6" s="13">
        <v>21</v>
      </c>
      <c r="F6" s="11" t="s">
        <v>33</v>
      </c>
      <c r="G6" s="16" t="s">
        <v>16</v>
      </c>
      <c r="H6" s="70"/>
      <c r="I6" s="71">
        <f aca="true" t="shared" si="0" ref="I6:I9">J6-H6</f>
        <v>0</v>
      </c>
      <c r="J6" s="72">
        <f aca="true" t="shared" si="1" ref="J6:J9">H6*1.21</f>
        <v>0</v>
      </c>
    </row>
    <row r="7" spans="2:10" ht="60.75" customHeight="1">
      <c r="B7" s="12">
        <v>45188</v>
      </c>
      <c r="C7" s="14">
        <v>0.3541666666666667</v>
      </c>
      <c r="D7" s="87">
        <v>0.4583333333333333</v>
      </c>
      <c r="E7" s="13">
        <v>48</v>
      </c>
      <c r="F7" s="11" t="s">
        <v>15</v>
      </c>
      <c r="G7" s="16" t="s">
        <v>17</v>
      </c>
      <c r="H7" s="70"/>
      <c r="I7" s="71">
        <f t="shared" si="0"/>
        <v>0</v>
      </c>
      <c r="J7" s="72">
        <f t="shared" si="1"/>
        <v>0</v>
      </c>
    </row>
    <row r="8" spans="2:10" ht="60.75" customHeight="1">
      <c r="B8" s="12">
        <v>45189</v>
      </c>
      <c r="C8" s="14">
        <v>0.3541666666666667</v>
      </c>
      <c r="D8" s="87">
        <v>0.4583333333333333</v>
      </c>
      <c r="E8" s="13">
        <v>46</v>
      </c>
      <c r="F8" s="11" t="s">
        <v>12</v>
      </c>
      <c r="G8" s="16" t="s">
        <v>34</v>
      </c>
      <c r="H8" s="70"/>
      <c r="I8" s="71">
        <f t="shared" si="0"/>
        <v>0</v>
      </c>
      <c r="J8" s="72">
        <f t="shared" si="1"/>
        <v>0</v>
      </c>
    </row>
    <row r="9" spans="2:10" ht="60.75" customHeight="1" thickBot="1">
      <c r="B9" s="17">
        <v>45190</v>
      </c>
      <c r="C9" s="88">
        <v>0.3333333333333333</v>
      </c>
      <c r="D9" s="88">
        <v>0.5833333333333334</v>
      </c>
      <c r="E9" s="18">
        <v>26</v>
      </c>
      <c r="F9" s="19" t="s">
        <v>11</v>
      </c>
      <c r="G9" s="89" t="s">
        <v>22</v>
      </c>
      <c r="H9" s="70"/>
      <c r="I9" s="71">
        <f t="shared" si="0"/>
        <v>0</v>
      </c>
      <c r="J9" s="72">
        <f t="shared" si="1"/>
        <v>0</v>
      </c>
    </row>
    <row r="10" spans="2:10" ht="45.75" customHeight="1" thickBot="1">
      <c r="B10" s="80" t="s">
        <v>7</v>
      </c>
      <c r="C10" s="81"/>
      <c r="D10" s="81"/>
      <c r="E10" s="81"/>
      <c r="F10" s="81"/>
      <c r="G10" s="81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A9X6vg2DSVaJi9ATpHhA3IAOYDzsL/LWPlNUUqM4C2oj10PUSg6A6y0ZDKfOhm/1swcqiOnhREe5ZwrhAei26A==" saltValue="moo5Y5CnI02eZ6IAALN+x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0"/>
  <sheetViews>
    <sheetView zoomScale="90" zoomScaleNormal="90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26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90">
        <v>45184</v>
      </c>
      <c r="C5" s="91">
        <v>0.3333333333333333</v>
      </c>
      <c r="D5" s="92">
        <v>0.5208333333333334</v>
      </c>
      <c r="E5" s="93">
        <v>63</v>
      </c>
      <c r="F5" s="73" t="s">
        <v>11</v>
      </c>
      <c r="G5" s="94" t="s">
        <v>35</v>
      </c>
      <c r="H5" s="70"/>
      <c r="I5" s="71">
        <f>J5-H5</f>
        <v>0</v>
      </c>
      <c r="J5" s="72">
        <f>H5*1.21</f>
        <v>0</v>
      </c>
    </row>
    <row r="6" spans="2:10" ht="78" customHeight="1">
      <c r="B6" s="21">
        <v>45188</v>
      </c>
      <c r="C6" s="23">
        <v>0.3541666666666667</v>
      </c>
      <c r="D6" s="95">
        <v>0.4791666666666667</v>
      </c>
      <c r="E6" s="22">
        <v>46</v>
      </c>
      <c r="F6" s="20" t="s">
        <v>13</v>
      </c>
      <c r="G6" s="74" t="s">
        <v>17</v>
      </c>
      <c r="H6" s="70"/>
      <c r="I6" s="71">
        <f aca="true" t="shared" si="0" ref="I6:I9">J6-H6</f>
        <v>0</v>
      </c>
      <c r="J6" s="72">
        <f aca="true" t="shared" si="1" ref="J6:J9">H6*1.21</f>
        <v>0</v>
      </c>
    </row>
    <row r="7" spans="2:10" ht="60.75" customHeight="1">
      <c r="B7" s="21">
        <v>45189</v>
      </c>
      <c r="C7" s="23">
        <v>0.3541666666666667</v>
      </c>
      <c r="D7" s="95">
        <v>0.4791666666666667</v>
      </c>
      <c r="E7" s="22">
        <v>19</v>
      </c>
      <c r="F7" s="20" t="s">
        <v>13</v>
      </c>
      <c r="G7" s="74" t="s">
        <v>36</v>
      </c>
      <c r="H7" s="70"/>
      <c r="I7" s="71">
        <f t="shared" si="0"/>
        <v>0</v>
      </c>
      <c r="J7" s="72">
        <f t="shared" si="1"/>
        <v>0</v>
      </c>
    </row>
    <row r="8" spans="2:10" ht="60.75" customHeight="1">
      <c r="B8" s="21">
        <v>45189</v>
      </c>
      <c r="C8" s="23">
        <v>0.3541666666666667</v>
      </c>
      <c r="D8" s="95">
        <v>0.4791666666666667</v>
      </c>
      <c r="E8" s="22">
        <v>40</v>
      </c>
      <c r="F8" s="20" t="s">
        <v>15</v>
      </c>
      <c r="G8" s="74" t="s">
        <v>37</v>
      </c>
      <c r="H8" s="70"/>
      <c r="I8" s="71">
        <f t="shared" si="0"/>
        <v>0</v>
      </c>
      <c r="J8" s="72">
        <f t="shared" si="1"/>
        <v>0</v>
      </c>
    </row>
    <row r="9" spans="2:10" ht="69.75" customHeight="1" thickBot="1">
      <c r="B9" s="75">
        <v>45191</v>
      </c>
      <c r="C9" s="76">
        <v>0.3541666666666667</v>
      </c>
      <c r="D9" s="76">
        <v>0.5</v>
      </c>
      <c r="E9" s="77">
        <v>76</v>
      </c>
      <c r="F9" s="78" t="s">
        <v>14</v>
      </c>
      <c r="G9" s="79" t="s">
        <v>38</v>
      </c>
      <c r="H9" s="70"/>
      <c r="I9" s="71">
        <f t="shared" si="0"/>
        <v>0</v>
      </c>
      <c r="J9" s="72">
        <f t="shared" si="1"/>
        <v>0</v>
      </c>
    </row>
    <row r="10" spans="2:10" ht="45.75" customHeight="1" thickBot="1">
      <c r="B10" s="80" t="s">
        <v>7</v>
      </c>
      <c r="C10" s="81"/>
      <c r="D10" s="81"/>
      <c r="E10" s="81"/>
      <c r="F10" s="81"/>
      <c r="G10" s="81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Njj+UTqXelFw/mubstypvYbN8uJSCPBwuzGNaL0hSN0iLtbrhhBusB24MGqhb+ltIE+NZQ5cUUB/IsPNaIh+eA==" saltValue="4bCmIkK8Y78O6SZISXGAW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27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9</v>
      </c>
      <c r="F4" s="10" t="s">
        <v>3</v>
      </c>
      <c r="G4" s="10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97">
        <v>45188</v>
      </c>
      <c r="C5" s="98">
        <v>0.3333333333333333</v>
      </c>
      <c r="D5" s="99">
        <v>0.5833333333333334</v>
      </c>
      <c r="E5" s="100">
        <v>30</v>
      </c>
      <c r="F5" s="28" t="s">
        <v>11</v>
      </c>
      <c r="G5" s="101" t="s">
        <v>39</v>
      </c>
      <c r="H5" s="70"/>
      <c r="I5" s="71">
        <f>J5-H5</f>
        <v>0</v>
      </c>
      <c r="J5" s="72">
        <f>H5*1.21</f>
        <v>0</v>
      </c>
    </row>
    <row r="6" spans="2:10" ht="60.75" customHeight="1">
      <c r="B6" s="25">
        <v>45188</v>
      </c>
      <c r="C6" s="27">
        <v>0.3506944444444444</v>
      </c>
      <c r="D6" s="96">
        <v>0.5729166666666666</v>
      </c>
      <c r="E6" s="26">
        <v>32</v>
      </c>
      <c r="F6" s="24" t="s">
        <v>40</v>
      </c>
      <c r="G6" s="29" t="s">
        <v>41</v>
      </c>
      <c r="H6" s="70"/>
      <c r="I6" s="71">
        <f aca="true" t="shared" si="0" ref="I6:I7">J6-H6</f>
        <v>0</v>
      </c>
      <c r="J6" s="72">
        <f aca="true" t="shared" si="1" ref="J6:J7">H6*1.21</f>
        <v>0</v>
      </c>
    </row>
    <row r="7" spans="2:10" ht="60.75" customHeight="1" thickBot="1">
      <c r="B7" s="30">
        <v>45189</v>
      </c>
      <c r="C7" s="102">
        <v>0.3333333333333333</v>
      </c>
      <c r="D7" s="103">
        <v>0.4895833333333333</v>
      </c>
      <c r="E7" s="31">
        <v>43</v>
      </c>
      <c r="F7" s="32" t="s">
        <v>31</v>
      </c>
      <c r="G7" s="104" t="s">
        <v>42</v>
      </c>
      <c r="H7" s="70"/>
      <c r="I7" s="71">
        <f t="shared" si="0"/>
        <v>0</v>
      </c>
      <c r="J7" s="72">
        <f t="shared" si="1"/>
        <v>0</v>
      </c>
    </row>
    <row r="8" spans="2:10" ht="45.75" customHeight="1" thickBot="1">
      <c r="B8" s="80" t="s">
        <v>7</v>
      </c>
      <c r="C8" s="81"/>
      <c r="D8" s="81"/>
      <c r="E8" s="81"/>
      <c r="F8" s="81"/>
      <c r="G8" s="81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izhABmVuNn0SaTsgBdeHik2AuuYtWYTEgZRqB1P5IMpd+DgbGlMRT8lMcwVgsZc8aOdzmwgvOmFYOAlGD7J7Lg==" saltValue="7WDVjKa2Msuz36voPRXhxw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28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40">
        <v>45188</v>
      </c>
      <c r="C5" s="105">
        <v>0.34375</v>
      </c>
      <c r="D5" s="106">
        <v>0.4375</v>
      </c>
      <c r="E5" s="41">
        <v>26</v>
      </c>
      <c r="F5" s="42" t="s">
        <v>14</v>
      </c>
      <c r="G5" s="107" t="s">
        <v>43</v>
      </c>
      <c r="H5" s="70"/>
      <c r="I5" s="71">
        <f>J5-H5</f>
        <v>0</v>
      </c>
      <c r="J5" s="72">
        <f>H5*1.21</f>
        <v>0</v>
      </c>
    </row>
    <row r="6" spans="2:10" ht="60.75" customHeight="1">
      <c r="B6" s="33">
        <v>45189</v>
      </c>
      <c r="C6" s="36">
        <v>0.3645833333333333</v>
      </c>
      <c r="D6" s="108">
        <v>0.4375</v>
      </c>
      <c r="E6" s="34">
        <v>51</v>
      </c>
      <c r="F6" s="35" t="s">
        <v>24</v>
      </c>
      <c r="G6" s="109" t="s">
        <v>19</v>
      </c>
      <c r="H6" s="70"/>
      <c r="I6" s="71">
        <f aca="true" t="shared" si="0" ref="I6:I7">J6-H6</f>
        <v>0</v>
      </c>
      <c r="J6" s="72">
        <f aca="true" t="shared" si="1" ref="J6:J7">H6*1.21</f>
        <v>0</v>
      </c>
    </row>
    <row r="7" spans="2:10" ht="60.75" customHeight="1" thickBot="1">
      <c r="B7" s="37">
        <v>45191</v>
      </c>
      <c r="C7" s="110">
        <v>0.34375</v>
      </c>
      <c r="D7" s="110">
        <v>0.5</v>
      </c>
      <c r="E7" s="38">
        <v>32</v>
      </c>
      <c r="F7" s="39" t="s">
        <v>44</v>
      </c>
      <c r="G7" s="111" t="s">
        <v>45</v>
      </c>
      <c r="H7" s="70"/>
      <c r="I7" s="71">
        <f t="shared" si="0"/>
        <v>0</v>
      </c>
      <c r="J7" s="72">
        <f t="shared" si="1"/>
        <v>0</v>
      </c>
    </row>
    <row r="8" spans="2:10" ht="45.75" customHeight="1" thickBot="1">
      <c r="B8" s="80" t="s">
        <v>7</v>
      </c>
      <c r="C8" s="81"/>
      <c r="D8" s="81"/>
      <c r="E8" s="81"/>
      <c r="F8" s="81"/>
      <c r="G8" s="81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lJtLfooegep6/p/QGm2OzOUVtuL9lV04bVuBRyDlvFu8JNvxdIG2KDjUvqTf+uXKl8qqM4j5hHGYIpDnbRk3Zg==" saltValue="96yl6m6m/2fSQPi9Ihh/pA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9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29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47">
        <v>45183</v>
      </c>
      <c r="C5" s="112">
        <v>0.375</v>
      </c>
      <c r="D5" s="113">
        <v>0.5416666666666666</v>
      </c>
      <c r="E5" s="48">
        <v>47</v>
      </c>
      <c r="F5" s="49" t="s">
        <v>13</v>
      </c>
      <c r="G5" s="50" t="s">
        <v>46</v>
      </c>
      <c r="H5" s="70"/>
      <c r="I5" s="71">
        <f>J5-H5</f>
        <v>0</v>
      </c>
      <c r="J5" s="72">
        <f>H5*1.21</f>
        <v>0</v>
      </c>
    </row>
    <row r="6" spans="2:10" ht="60.75" customHeight="1">
      <c r="B6" s="43">
        <v>45189</v>
      </c>
      <c r="C6" s="46">
        <v>0.3333333333333333</v>
      </c>
      <c r="D6" s="114">
        <v>0.53125</v>
      </c>
      <c r="E6" s="44">
        <v>54</v>
      </c>
      <c r="F6" s="45" t="s">
        <v>11</v>
      </c>
      <c r="G6" s="51" t="s">
        <v>23</v>
      </c>
      <c r="H6" s="70"/>
      <c r="I6" s="71">
        <f aca="true" t="shared" si="0" ref="I6:I8">J6-H6</f>
        <v>0</v>
      </c>
      <c r="J6" s="72">
        <f aca="true" t="shared" si="1" ref="J6:J8">H6*1.21</f>
        <v>0</v>
      </c>
    </row>
    <row r="7" spans="2:10" ht="60.75" customHeight="1">
      <c r="B7" s="43">
        <v>45190</v>
      </c>
      <c r="C7" s="46">
        <v>0.375</v>
      </c>
      <c r="D7" s="46">
        <v>0.5</v>
      </c>
      <c r="E7" s="44">
        <v>53</v>
      </c>
      <c r="F7" s="45" t="s">
        <v>33</v>
      </c>
      <c r="G7" s="51" t="s">
        <v>47</v>
      </c>
      <c r="H7" s="70"/>
      <c r="I7" s="71">
        <f t="shared" si="0"/>
        <v>0</v>
      </c>
      <c r="J7" s="72">
        <f t="shared" si="1"/>
        <v>0</v>
      </c>
    </row>
    <row r="8" spans="2:10" ht="60.75" customHeight="1" thickBot="1">
      <c r="B8" s="52">
        <v>45191</v>
      </c>
      <c r="C8" s="53">
        <v>0.34375</v>
      </c>
      <c r="D8" s="53">
        <v>0.4895833333333333</v>
      </c>
      <c r="E8" s="54">
        <v>54</v>
      </c>
      <c r="F8" s="55" t="s">
        <v>12</v>
      </c>
      <c r="G8" s="56" t="s">
        <v>48</v>
      </c>
      <c r="H8" s="70"/>
      <c r="I8" s="71">
        <f t="shared" si="0"/>
        <v>0</v>
      </c>
      <c r="J8" s="72">
        <f t="shared" si="1"/>
        <v>0</v>
      </c>
    </row>
    <row r="9" spans="2:10" ht="45.75" customHeight="1" thickBot="1">
      <c r="B9" s="80" t="s">
        <v>7</v>
      </c>
      <c r="C9" s="81"/>
      <c r="D9" s="81"/>
      <c r="E9" s="81"/>
      <c r="F9" s="81"/>
      <c r="G9" s="81"/>
      <c r="H9" s="4">
        <f>SUM(H5:H8)</f>
        <v>0</v>
      </c>
      <c r="I9" s="4">
        <f>SUM(I5:I8)</f>
        <v>0</v>
      </c>
      <c r="J9" s="4">
        <f>SUM(J5:J8)</f>
        <v>0</v>
      </c>
    </row>
  </sheetData>
  <sheetProtection algorithmName="SHA-512" hashValue="iiKfO3LNOJGFSsdtBg+v+QUJyFvg19/D3D0cg4UYX0AkJtShZUcZ0cO7FAJYAcr79/xe54S+kXJMzTHiy7u+5g==" saltValue="XC3elT5RsF1k3rNrZTG5OA==" spinCount="100000" sheet="1" objects="1" scenarios="1"/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9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30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1">
        <v>45189</v>
      </c>
      <c r="C5" s="115">
        <v>0.34722222222222227</v>
      </c>
      <c r="D5" s="116">
        <v>0.46875</v>
      </c>
      <c r="E5" s="62">
        <v>16</v>
      </c>
      <c r="F5" s="63" t="s">
        <v>49</v>
      </c>
      <c r="G5" s="64" t="s">
        <v>50</v>
      </c>
      <c r="H5" s="70"/>
      <c r="I5" s="71">
        <f>J5-H5</f>
        <v>0</v>
      </c>
      <c r="J5" s="72">
        <f>H5*1.21</f>
        <v>0</v>
      </c>
    </row>
    <row r="6" spans="2:10" ht="60.75" customHeight="1">
      <c r="B6" s="57">
        <v>45189</v>
      </c>
      <c r="C6" s="60">
        <v>0.3125</v>
      </c>
      <c r="D6" s="117">
        <v>0.4166666666666667</v>
      </c>
      <c r="E6" s="58">
        <v>28</v>
      </c>
      <c r="F6" s="59" t="s">
        <v>33</v>
      </c>
      <c r="G6" s="65" t="s">
        <v>51</v>
      </c>
      <c r="H6" s="70"/>
      <c r="I6" s="71">
        <f aca="true" t="shared" si="0" ref="I6:I8">J6-H6</f>
        <v>0</v>
      </c>
      <c r="J6" s="72">
        <f aca="true" t="shared" si="1" ref="J6:J8">H6*1.21</f>
        <v>0</v>
      </c>
    </row>
    <row r="7" spans="2:10" ht="60.75" customHeight="1">
      <c r="B7" s="57">
        <v>45190</v>
      </c>
      <c r="C7" s="60">
        <v>0.3854166666666667</v>
      </c>
      <c r="D7" s="60">
        <v>0.4895833333333333</v>
      </c>
      <c r="E7" s="58">
        <v>23</v>
      </c>
      <c r="F7" s="59" t="s">
        <v>18</v>
      </c>
      <c r="G7" s="65" t="s">
        <v>20</v>
      </c>
      <c r="H7" s="70"/>
      <c r="I7" s="71">
        <f t="shared" si="0"/>
        <v>0</v>
      </c>
      <c r="J7" s="72">
        <f t="shared" si="1"/>
        <v>0</v>
      </c>
    </row>
    <row r="8" spans="2:10" ht="60.75" customHeight="1" thickBot="1">
      <c r="B8" s="66">
        <v>45191</v>
      </c>
      <c r="C8" s="118">
        <v>0.3333333333333333</v>
      </c>
      <c r="D8" s="118">
        <v>0.4791666666666667</v>
      </c>
      <c r="E8" s="67">
        <v>47</v>
      </c>
      <c r="F8" s="68" t="s">
        <v>52</v>
      </c>
      <c r="G8" s="69" t="s">
        <v>21</v>
      </c>
      <c r="H8" s="70"/>
      <c r="I8" s="71">
        <f t="shared" si="0"/>
        <v>0</v>
      </c>
      <c r="J8" s="72">
        <f t="shared" si="1"/>
        <v>0</v>
      </c>
    </row>
    <row r="9" spans="2:10" ht="45.75" customHeight="1" thickBot="1">
      <c r="B9" s="80" t="s">
        <v>7</v>
      </c>
      <c r="C9" s="81"/>
      <c r="D9" s="81"/>
      <c r="E9" s="81"/>
      <c r="F9" s="81"/>
      <c r="G9" s="81"/>
      <c r="H9" s="4">
        <f>SUM(H5:H8)</f>
        <v>0</v>
      </c>
      <c r="I9" s="4">
        <f>SUM(I5:I8)</f>
        <v>0</v>
      </c>
      <c r="J9" s="4">
        <f>SUM(J5:J8)</f>
        <v>0</v>
      </c>
    </row>
  </sheetData>
  <sheetProtection algorithmName="SHA-512" hashValue="FJtTP7rH0uL2OpnsGN57RV2s8EBTVZVDcTrZTM6FqG65eea9ZzdlObO1IkgTXkHGwDKeMyssvMLnPfvelalarg==" saltValue="7OX0cZuyqUTjR7LhZGZP0g==" spinCount="100000" sheet="1" objects="1" scenarios="1"/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2023-09-04T14:12:54Z</dcterms:modified>
  <cp:category/>
  <cp:version/>
  <cp:contentType/>
  <cp:contentStatus/>
</cp:coreProperties>
</file>