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defaultThemeVersion="124226"/>
  <bookViews>
    <workbookView xWindow="480" yWindow="180" windowWidth="27795" windowHeight="12525" activeTab="0"/>
  </bookViews>
  <sheets>
    <sheet name="Specifikace" sheetId="1" r:id="rId1"/>
  </sheets>
  <definedNames/>
  <calcPr calcId="191029"/>
</workbook>
</file>

<file path=xl/sharedStrings.xml><?xml version="1.0" encoding="utf-8"?>
<sst xmlns="http://schemas.openxmlformats.org/spreadsheetml/2006/main" count="42" uniqueCount="30">
  <si>
    <t>Položka</t>
  </si>
  <si>
    <t>Název výrobku</t>
  </si>
  <si>
    <t>Internetový odkaz na daný výrobek</t>
  </si>
  <si>
    <t xml:space="preserve">DPH v Kč </t>
  </si>
  <si>
    <t>Celková cena vč. DPH</t>
  </si>
  <si>
    <t>Sazba DPH (%)</t>
  </si>
  <si>
    <t>Celková cena bez DPH</t>
  </si>
  <si>
    <t>Celková cena DPH</t>
  </si>
  <si>
    <t>Celková cena včetně DPH</t>
  </si>
  <si>
    <t>Měrná jednotka</t>
  </si>
  <si>
    <t>ks</t>
  </si>
  <si>
    <t>Požadovaný počet</t>
  </si>
  <si>
    <t>Cena za 1 měrnou jednotku bez DPH</t>
  </si>
  <si>
    <t>Všestranný parfemovaný čistící prostředek na úklid všech typů voděodolných podlah, obkladů stěn, dveří, rámů, parapetů, nábytku (i dřevěného), plastových, nerezových i skleněných ploch. Požadujeme v podobě silného koncentrátu a s vyššími čistícími látkami k odstranění zašlých nečistot. Použití sprejovou metodou i pro dávkování do vědra. Dávkování pro sprejové čištění: ml/1 l  - 4 ml (0,4 %) až 16 ml (1,6%) podle míry znečištění. Dávkování pro mokré čištění: ml/10 l - 4 ml (0,4 %) až 16 ml (1,6%) podle míry znečištění. pH koncentrátu: 13. Koncentrát - 5 l</t>
  </si>
  <si>
    <t>Prostředek určený pro denní úklid sanitárních a umývárenských prostor. Požadujeme v podobě silného koncentrátu s vyššími čistícími látkami, které odstraňují nečistoty, skvrny a povlaky od vodního kamene i ostatní běžné nečistoty. Použití sprejovou metodou i pro dávkování do vědra. Dávkování pro sprejové čištění: ml/1 l  - 4 ml (0,4 %) až 10 ml (1%) podle míry znečištění. Dávkování do vědra: ml/10 l - 10 ml (0,1 %) až 30 ml (0,3 %) podle míry znečištění. pH koncentrátu: 1. Koncentrát - 5 l</t>
  </si>
  <si>
    <t xml:space="preserve">Parfemovaný prostředek určený pro strojní a ruční mytí podlah s omezenou pěnivostí na podlahy typu vinyl, žula, teraco, mramor, pískovec, dlažba, marmoleum, terakota. Využití i na mytí svislých ploch obkladů pomocí mopů. Požadujeme v podobě silného koncentrátu s vyššími čistícími látkami, které odstraňují nečistoty a skvrny. Koncentrát - 5l </t>
  </si>
  <si>
    <t>Koncentrovaný čistící a dezinfekční prostředek určený pro vlhký úklid. Zabezpečení dezinfekce i dokonalého umytí povrchů. Široké spektrum účinku (baktericidním, fungicidním, mykobaktericidním). Krátká doba působení (1 minuta). Neobsahuje chlór, nenarušuje žádný materiál. Prokázána účinnost dle norem: EN 13727, EN 1650, EN 13624, EN 14348, EN 14476. Koncentrát - 5l</t>
  </si>
  <si>
    <t>Tekutý prostředek pro mytí podlah, bez obsahu chloru určený k likvidaci 99,9 % vitálních bakterií, virů a nežádoucích zápachů. Přípravek splňuje normy: ČSN EN 1276, ČSN EN 13727, ČSN EN 14561, ČSN EN 1650, ČSN EN 13624, ČSN EN 14562, ČSN EN 14348, ČSN EN 14563, ČSN EN 14476 (Adenovirus), ČSN EN 14476 (Obalené viry). Koncentrát - 5l</t>
  </si>
  <si>
    <t>Multifuknční láhev, která je přizpůsobena tak, aby na ni bylo možné nasadit nejrůznější aplikační pomůcky. Láhev by měla být opatřena ukazatelem hladiny, tzv. stavoznakem. Velikost 550 ml.</t>
  </si>
  <si>
    <t>Univerzální rozprašovač slouží pro dávkování čisticího prostředku rozprachem nebo pěnou. Součást poptávané multifuknční láhve.</t>
  </si>
  <si>
    <t>Utěrka ze smyčkového mikrovlákna pro čištění a leštění za sucha i za mokra. Potávaný rozměr 40 x 40 cm, gramáž 250 g/m2, 4 barevná provedení (modrá, zelená, žlutá, červená)</t>
  </si>
  <si>
    <t>Mikrovláknová utěrka z high-tech mikrovlákna pro dokonalé čištění. Vhodná pro suché a mokré čištění, vysoká pevnost a stálost, možnost opakovaného praní při teplotách 65 až 95° C. Vysoká chemická odolnost, absolutní nevláknivost, savost až 400 % hmotnosti. Rozměry 40x40 cm, hmotnost 130g/m2. Vhodný i pro dočišťování skleněných ploch za sucha.  4 barevná provedení (modrá, zelená, žlutá, červená)</t>
  </si>
  <si>
    <t>Pumpa je určena pro použití s kanystry  5 - 10 - 20 litrů. Základní sestavení je provedeno pro 5 l kanystr. Výměnou uzávěru a sací trubky lze upravit pro použití s 10 l nebo 20l kanystry. Při plném zdvihu dávkuje pumpa 30 ml na 1 zdvih, kratším stlačením lze dávku libovolně snížit. Po stlačení lze hlavici pumpy zašroubováním do matice uzávěru uzavřít před dalším dávkováním.</t>
  </si>
  <si>
    <t>Na odměrném válci je natištěna stupnice, aby byla vidět ještě lépe než vlisované rysky. Je vybaven uzávěrem proti vylití a je ho možné použít i při přepravě. Umožňuje dávkovat od 5 do 20 ml, stupnice je rozdělena po 5 ml. Horní část nátokové hadičky je uzpůsobena tak, aby nedošlo k potřísnění rukou nebo obličeje uživatele čisticím prostředkem.</t>
  </si>
  <si>
    <t>400 (po 100 ks od uvedené barvy)</t>
  </si>
  <si>
    <t>200 (po 50 ks od uvedené barvy)</t>
  </si>
  <si>
    <t>pozn.: Pokud je uveden požadovaný objem či váha výrobku, jedná se o minimální hodnotu.                                V případě, že dodavatel nemá k dispozici internetový odkaz, ze kterého by bylo možné dohledat požadované parametry, předloží spolu s cenovou nabídkou technické listy produktu.                        Součástí dodávky bude proškolení zaměstnanců, kteří provádějí úklid v areálu KÚKK, a to v oblasti:
- dávkování čistících prostředků 
- určení vhodnosti přípravků na různé povrchy</t>
  </si>
  <si>
    <t>Příloha č. 1 - Cenová nabídka k VZ: Dodávka čisticích prostředků – srpen 2023</t>
  </si>
  <si>
    <t>Osvěžovač a neutralizátor pachů vhodný pro rozprašování do prostoru, na stěny, závěsy, žaluzie, bytové textilie, k provonění odpadových košů. Přípravek nesmí zanechávat stopy ani skvrny. Při použití v mycím roztoku, lze použít i s jiným čistícím prostředkem. Použití sprejovou metodou i pro dávkování do vědra.                                                 Koncentrát - 5l</t>
  </si>
  <si>
    <t>Osvěžovač a neutralizátor pachů vhodný pro rozprašování do prostoru, na stěny, závěsy, žaluzie, bytové textilie, k provonění odpadových košů. Přípravek nesmí zanechávat stopy ani skvrny. Při použití v mycím roztoku, lze použít i s jiným čistícím prostředkem. Použití sprejovou metodou i pro dávkování do vědra.                                          Koncentrát - 5l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</si>
</sst>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0">
    <font>
      <sz val="11"/>
      <color theme="1"/>
      <name val="Calibri"/>
      <family val="2"/>
      <scheme val="minor"/>
    </font>
    <font>
      <sz val="10"/>
      <name val="Arial"/>
      <family val="2"/>
    </font>
    <font>
      <b/>
      <sz val="12"/>
      <color theme="1"/>
      <name val="Times New Roman"/>
      <family val="1"/>
    </font>
    <font>
      <sz val="12"/>
      <color theme="1"/>
      <name val="Times New Roman"/>
      <family val="1"/>
    </font>
    <font>
      <u val="single"/>
      <sz val="11"/>
      <color theme="10"/>
      <name val="Calibri"/>
      <family val="2"/>
      <scheme val="minor"/>
    </font>
    <font>
      <sz val="11"/>
      <name val="Calibri"/>
      <family val="2"/>
      <scheme val="minor"/>
    </font>
    <font>
      <sz val="11"/>
      <name val="Calibri"/>
      <family val="2"/>
    </font>
    <font>
      <b/>
      <sz val="14"/>
      <color theme="1"/>
      <name val="Times New Roman"/>
      <family val="1"/>
    </font>
    <font>
      <b/>
      <sz val="18"/>
      <color theme="1"/>
      <name val="Times New Roman"/>
      <family val="1"/>
    </font>
    <font>
      <sz val="14"/>
      <color theme="1"/>
      <name val="Times New Roman"/>
      <family val="1"/>
    </font>
  </fonts>
  <fills count="6">
    <fill>
      <patternFill/>
    </fill>
    <fill>
      <patternFill patternType="gray125"/>
    </fill>
    <fill>
      <patternFill patternType="solid">
        <fgColor rgb="FFFFFF00"/>
        <bgColor indexed="64"/>
      </patternFill>
    </fill>
    <fill>
      <patternFill patternType="solid">
        <fgColor theme="2"/>
        <bgColor indexed="64"/>
      </patternFill>
    </fill>
    <fill>
      <patternFill patternType="solid">
        <fgColor theme="9" tint="0.5999900102615356"/>
        <bgColor indexed="64"/>
      </patternFill>
    </fill>
    <fill>
      <patternFill patternType="solid">
        <fgColor theme="9" tint="0.7999799847602844"/>
        <bgColor indexed="64"/>
      </patternFill>
    </fill>
  </fills>
  <borders count="21">
    <border>
      <left/>
      <right/>
      <top/>
      <bottom/>
      <diagonal/>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style="thin"/>
      <right style="medium"/>
      <top style="thin"/>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top/>
      <bottom style="medium"/>
    </border>
    <border>
      <left/>
      <right style="medium"/>
      <top style="medium"/>
      <bottom style="thin"/>
    </border>
    <border>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cellStyleXfs>
  <cellXfs count="41">
    <xf numFmtId="0" fontId="0" fillId="0" borderId="0" xfId="0"/>
    <xf numFmtId="0" fontId="3"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4" fontId="2" fillId="2" borderId="4" xfId="0" applyNumberFormat="1" applyFont="1" applyFill="1" applyBorder="1" applyAlignment="1">
      <alignment horizontal="center" vertical="center"/>
    </xf>
    <xf numFmtId="0" fontId="3" fillId="3" borderId="5" xfId="0" applyFont="1" applyFill="1" applyBorder="1" applyAlignment="1" applyProtection="1">
      <alignment horizontal="center" vertical="center"/>
      <protection locked="0"/>
    </xf>
    <xf numFmtId="44" fontId="2" fillId="0" borderId="6" xfId="0" applyNumberFormat="1" applyFont="1" applyBorder="1" applyAlignment="1">
      <alignment horizontal="center" vertical="center"/>
    </xf>
    <xf numFmtId="44" fontId="2" fillId="0" borderId="7" xfId="0" applyNumberFormat="1" applyFont="1" applyBorder="1" applyAlignment="1">
      <alignment horizontal="center" vertical="center"/>
    </xf>
    <xf numFmtId="44" fontId="2" fillId="4" borderId="8" xfId="0" applyNumberFormat="1" applyFont="1" applyFill="1" applyBorder="1" applyAlignment="1">
      <alignment horizontal="center" vertical="center"/>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4" fillId="5" borderId="11" xfId="21" applyFill="1" applyBorder="1" applyAlignment="1" applyProtection="1">
      <alignment horizontal="center" vertical="center" wrapText="1"/>
      <protection locked="0"/>
    </xf>
    <xf numFmtId="0" fontId="4" fillId="5" borderId="12" xfId="21" applyFill="1" applyBorder="1" applyAlignment="1" applyProtection="1">
      <alignment horizontal="center" vertical="center" wrapText="1"/>
      <protection locked="0"/>
    </xf>
    <xf numFmtId="0" fontId="0" fillId="0" borderId="10" xfId="0" applyBorder="1" applyAlignment="1">
      <alignment wrapText="1"/>
    </xf>
    <xf numFmtId="0" fontId="5" fillId="0" borderId="10" xfId="0" applyFont="1" applyBorder="1" applyAlignment="1">
      <alignment wrapText="1"/>
    </xf>
    <xf numFmtId="0" fontId="5" fillId="0" borderId="10" xfId="0" applyFont="1" applyBorder="1" applyAlignment="1">
      <alignment horizontal="left" wrapText="1"/>
    </xf>
    <xf numFmtId="0" fontId="5" fillId="0" borderId="10" xfId="0" applyFont="1" applyBorder="1" applyAlignment="1">
      <alignment vertical="center" wrapText="1"/>
    </xf>
    <xf numFmtId="0" fontId="0" fillId="0" borderId="10" xfId="0" applyFont="1" applyBorder="1" applyAlignment="1">
      <alignment wrapText="1"/>
    </xf>
    <xf numFmtId="0" fontId="6" fillId="0" borderId="10" xfId="0" applyFont="1" applyBorder="1" applyAlignment="1">
      <alignment wrapText="1"/>
    </xf>
    <xf numFmtId="0" fontId="9" fillId="0" borderId="9" xfId="0" applyFont="1" applyBorder="1" applyAlignment="1">
      <alignment horizontal="center" vertical="center"/>
    </xf>
    <xf numFmtId="44" fontId="9" fillId="5" borderId="9" xfId="20" applyFont="1" applyFill="1" applyBorder="1" applyAlignment="1" applyProtection="1">
      <alignment vertical="center"/>
      <protection locked="0"/>
    </xf>
    <xf numFmtId="44" fontId="9" fillId="0" borderId="10" xfId="20" applyFont="1" applyBorder="1" applyAlignment="1">
      <alignment vertical="center"/>
    </xf>
    <xf numFmtId="44" fontId="9" fillId="0" borderId="13" xfId="20" applyFont="1" applyBorder="1" applyAlignment="1">
      <alignmen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44" fontId="9" fillId="5" borderId="10" xfId="20" applyFont="1" applyFill="1" applyBorder="1" applyAlignment="1" applyProtection="1">
      <alignment vertical="center"/>
      <protection locked="0"/>
    </xf>
    <xf numFmtId="0" fontId="2" fillId="0" borderId="0" xfId="0" applyFont="1" applyFill="1" applyBorder="1" applyAlignment="1">
      <alignment horizontal="center" vertical="center" wrapText="1"/>
    </xf>
    <xf numFmtId="0" fontId="8" fillId="0" borderId="0" xfId="0" applyFont="1" applyAlignment="1">
      <alignment horizont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0" xfId="0" applyFont="1" applyAlignment="1">
      <alignment horizontal="center"/>
    </xf>
    <xf numFmtId="0" fontId="2" fillId="0" borderId="18"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ěna"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5"/>
  <sheetViews>
    <sheetView tabSelected="1" zoomScale="80" zoomScaleNormal="80" workbookViewId="0" topLeftCell="A1">
      <selection activeCell="B6" sqref="B6"/>
    </sheetView>
  </sheetViews>
  <sheetFormatPr defaultColWidth="9.140625" defaultRowHeight="15"/>
  <cols>
    <col min="2" max="2" width="52.28125" style="0" customWidth="1"/>
    <col min="3" max="3" width="44.8515625" style="0" customWidth="1"/>
    <col min="4" max="4" width="43.7109375" style="0" customWidth="1"/>
    <col min="5" max="5" width="19.7109375" style="0" customWidth="1"/>
    <col min="6" max="6" width="16.8515625" style="0" customWidth="1"/>
    <col min="7" max="7" width="22.421875" style="0" customWidth="1"/>
    <col min="8" max="8" width="26.140625" style="0" customWidth="1"/>
    <col min="9" max="9" width="30.7109375" style="0" customWidth="1"/>
  </cols>
  <sheetData>
    <row r="1" spans="2:9" ht="27.75" customHeight="1">
      <c r="B1" s="28" t="s">
        <v>27</v>
      </c>
      <c r="C1" s="28"/>
      <c r="D1" s="28"/>
      <c r="E1" s="28"/>
      <c r="F1" s="28"/>
      <c r="G1" s="28"/>
      <c r="H1" s="28"/>
      <c r="I1" s="28"/>
    </row>
    <row r="2" spans="2:9" ht="18" customHeight="1">
      <c r="B2" s="33"/>
      <c r="C2" s="33"/>
      <c r="D2" s="33"/>
      <c r="E2" s="33"/>
      <c r="F2" s="33"/>
      <c r="G2" s="33"/>
      <c r="H2" s="33"/>
      <c r="I2" s="33"/>
    </row>
    <row r="3" spans="2:9" ht="18" customHeight="1" thickBot="1">
      <c r="B3" s="34"/>
      <c r="C3" s="34"/>
      <c r="D3" s="34"/>
      <c r="E3" s="34"/>
      <c r="F3" s="34"/>
      <c r="G3" s="34"/>
      <c r="H3" s="34"/>
      <c r="I3" s="34"/>
    </row>
    <row r="4" spans="2:9" ht="18.75" customHeight="1">
      <c r="B4" s="29" t="s">
        <v>0</v>
      </c>
      <c r="C4" s="29" t="s">
        <v>1</v>
      </c>
      <c r="D4" s="31" t="s">
        <v>2</v>
      </c>
      <c r="E4" s="29" t="s">
        <v>9</v>
      </c>
      <c r="F4" s="35" t="s">
        <v>11</v>
      </c>
      <c r="G4" s="35" t="s">
        <v>12</v>
      </c>
      <c r="H4" s="37" t="s">
        <v>3</v>
      </c>
      <c r="I4" s="39" t="s">
        <v>4</v>
      </c>
    </row>
    <row r="5" spans="2:9" ht="36" customHeight="1" thickBot="1">
      <c r="B5" s="30"/>
      <c r="C5" s="30"/>
      <c r="D5" s="32"/>
      <c r="E5" s="30"/>
      <c r="F5" s="36"/>
      <c r="G5" s="36"/>
      <c r="H5" s="38"/>
      <c r="I5" s="40"/>
    </row>
    <row r="6" spans="2:9" ht="180.75" customHeight="1">
      <c r="B6" s="14" t="s">
        <v>13</v>
      </c>
      <c r="C6" s="10"/>
      <c r="D6" s="12"/>
      <c r="E6" s="20" t="s">
        <v>10</v>
      </c>
      <c r="F6" s="20">
        <v>15</v>
      </c>
      <c r="G6" s="21"/>
      <c r="H6" s="22">
        <f>G6*15*D21/100</f>
        <v>0</v>
      </c>
      <c r="I6" s="23">
        <f>G6*15+H6</f>
        <v>0</v>
      </c>
    </row>
    <row r="7" spans="2:9" ht="150" customHeight="1">
      <c r="B7" s="14" t="s">
        <v>14</v>
      </c>
      <c r="C7" s="10"/>
      <c r="D7" s="12"/>
      <c r="E7" s="20" t="s">
        <v>10</v>
      </c>
      <c r="F7" s="20">
        <v>8</v>
      </c>
      <c r="G7" s="21"/>
      <c r="H7" s="22">
        <f>G7*8*D21/100</f>
        <v>0</v>
      </c>
      <c r="I7" s="23">
        <f>G7*8+H7</f>
        <v>0</v>
      </c>
    </row>
    <row r="8" spans="2:9" ht="120.75" customHeight="1">
      <c r="B8" s="15" t="s">
        <v>28</v>
      </c>
      <c r="C8" s="10"/>
      <c r="D8" s="12"/>
      <c r="E8" s="20" t="s">
        <v>10</v>
      </c>
      <c r="F8" s="20">
        <v>6</v>
      </c>
      <c r="G8" s="21"/>
      <c r="H8" s="22">
        <f>G8*6*D21/100</f>
        <v>0</v>
      </c>
      <c r="I8" s="23">
        <f>G8*6+H8</f>
        <v>0</v>
      </c>
    </row>
    <row r="9" spans="2:9" ht="118.5" customHeight="1">
      <c r="B9" s="16" t="s">
        <v>29</v>
      </c>
      <c r="C9" s="10"/>
      <c r="D9" s="12"/>
      <c r="E9" s="20" t="s">
        <v>10</v>
      </c>
      <c r="F9" s="20">
        <v>6</v>
      </c>
      <c r="G9" s="21"/>
      <c r="H9" s="22">
        <f>G9*6*D21/100</f>
        <v>0</v>
      </c>
      <c r="I9" s="23">
        <f>G9*6+H9</f>
        <v>0</v>
      </c>
    </row>
    <row r="10" spans="2:9" ht="108.75" customHeight="1">
      <c r="B10" s="14" t="s">
        <v>15</v>
      </c>
      <c r="C10" s="10"/>
      <c r="D10" s="12"/>
      <c r="E10" s="20" t="s">
        <v>10</v>
      </c>
      <c r="F10" s="20">
        <v>4</v>
      </c>
      <c r="G10" s="21"/>
      <c r="H10" s="22">
        <f>G10*4*D21/100</f>
        <v>0</v>
      </c>
      <c r="I10" s="23">
        <f>G10*4+H10</f>
        <v>0</v>
      </c>
    </row>
    <row r="11" spans="2:9" ht="124.5" customHeight="1">
      <c r="B11" s="17" t="s">
        <v>16</v>
      </c>
      <c r="C11" s="10"/>
      <c r="D11" s="12"/>
      <c r="E11" s="20" t="s">
        <v>10</v>
      </c>
      <c r="F11" s="20">
        <v>5</v>
      </c>
      <c r="G11" s="21"/>
      <c r="H11" s="22">
        <f>G11*5*D21/100</f>
        <v>0</v>
      </c>
      <c r="I11" s="23">
        <f>G11*5+H11</f>
        <v>0</v>
      </c>
    </row>
    <row r="12" spans="2:9" ht="108" customHeight="1">
      <c r="B12" s="18" t="s">
        <v>17</v>
      </c>
      <c r="C12" s="10"/>
      <c r="D12" s="12"/>
      <c r="E12" s="20" t="s">
        <v>10</v>
      </c>
      <c r="F12" s="20">
        <v>5</v>
      </c>
      <c r="G12" s="21"/>
      <c r="H12" s="22">
        <f>G12*5*D21/100</f>
        <v>0</v>
      </c>
      <c r="I12" s="23">
        <f>G12*5+H12</f>
        <v>0</v>
      </c>
    </row>
    <row r="13" spans="2:9" ht="66" customHeight="1">
      <c r="B13" s="18" t="s">
        <v>18</v>
      </c>
      <c r="C13" s="10"/>
      <c r="D13" s="12"/>
      <c r="E13" s="20" t="s">
        <v>10</v>
      </c>
      <c r="F13" s="20">
        <v>40</v>
      </c>
      <c r="G13" s="21"/>
      <c r="H13" s="22">
        <f>G13*40*D21/100</f>
        <v>0</v>
      </c>
      <c r="I13" s="23">
        <f>G13*40+H13</f>
        <v>0</v>
      </c>
    </row>
    <row r="14" spans="2:9" ht="51.75" customHeight="1">
      <c r="B14" s="15" t="s">
        <v>19</v>
      </c>
      <c r="C14" s="10"/>
      <c r="D14" s="12"/>
      <c r="E14" s="20" t="s">
        <v>10</v>
      </c>
      <c r="F14" s="20">
        <v>40</v>
      </c>
      <c r="G14" s="21"/>
      <c r="H14" s="22">
        <f>G14*40*D21/100</f>
        <v>0</v>
      </c>
      <c r="I14" s="23">
        <f>G14*40+H14</f>
        <v>0</v>
      </c>
    </row>
    <row r="15" spans="2:9" ht="63.75" customHeight="1">
      <c r="B15" s="14" t="s">
        <v>20</v>
      </c>
      <c r="C15" s="10"/>
      <c r="D15" s="12"/>
      <c r="E15" s="20" t="s">
        <v>10</v>
      </c>
      <c r="F15" s="24" t="s">
        <v>24</v>
      </c>
      <c r="G15" s="21"/>
      <c r="H15" s="22">
        <f>G15*400*D21/100</f>
        <v>0</v>
      </c>
      <c r="I15" s="23">
        <f>G15*400+H15</f>
        <v>0</v>
      </c>
    </row>
    <row r="16" spans="2:9" ht="123" customHeight="1">
      <c r="B16" s="15" t="s">
        <v>21</v>
      </c>
      <c r="C16" s="10"/>
      <c r="D16" s="12"/>
      <c r="E16" s="20" t="s">
        <v>10</v>
      </c>
      <c r="F16" s="24" t="s">
        <v>25</v>
      </c>
      <c r="G16" s="21"/>
      <c r="H16" s="22">
        <f>G16*200*D21/100</f>
        <v>0</v>
      </c>
      <c r="I16" s="23">
        <f>G16*200+H16</f>
        <v>0</v>
      </c>
    </row>
    <row r="17" spans="2:9" ht="118.5" customHeight="1">
      <c r="B17" s="19" t="s">
        <v>22</v>
      </c>
      <c r="C17" s="10"/>
      <c r="D17" s="12"/>
      <c r="E17" s="20" t="s">
        <v>10</v>
      </c>
      <c r="F17" s="20">
        <v>15</v>
      </c>
      <c r="G17" s="21"/>
      <c r="H17" s="22">
        <f>G17*15*D21/100</f>
        <v>0</v>
      </c>
      <c r="I17" s="23">
        <f aca="true" t="shared" si="0" ref="I17">G17*15+H17</f>
        <v>0</v>
      </c>
    </row>
    <row r="18" spans="2:9" ht="107.25" customHeight="1">
      <c r="B18" s="15" t="s">
        <v>23</v>
      </c>
      <c r="C18" s="11"/>
      <c r="D18" s="13"/>
      <c r="E18" s="25" t="s">
        <v>10</v>
      </c>
      <c r="F18" s="25">
        <v>6</v>
      </c>
      <c r="G18" s="26"/>
      <c r="H18" s="22">
        <f>G18*6*D21/100</f>
        <v>0</v>
      </c>
      <c r="I18" s="23">
        <f>G18*6+H18</f>
        <v>0</v>
      </c>
    </row>
    <row r="19" spans="2:9" ht="16.5" thickBot="1">
      <c r="B19" s="1"/>
      <c r="C19" s="1"/>
      <c r="D19" s="1"/>
      <c r="E19" s="1"/>
      <c r="F19" s="1"/>
      <c r="G19" s="1"/>
      <c r="H19" s="1"/>
      <c r="I19" s="1"/>
    </row>
    <row r="20" spans="2:9" ht="30" customHeight="1">
      <c r="B20" s="27" t="s">
        <v>26</v>
      </c>
      <c r="C20" s="27"/>
      <c r="D20" s="2" t="s">
        <v>5</v>
      </c>
      <c r="E20" s="1"/>
      <c r="F20" s="1"/>
      <c r="G20" s="3" t="s">
        <v>6</v>
      </c>
      <c r="H20" s="4" t="s">
        <v>7</v>
      </c>
      <c r="I20" s="5" t="s">
        <v>8</v>
      </c>
    </row>
    <row r="21" spans="2:9" ht="30" customHeight="1" thickBot="1">
      <c r="B21" s="27"/>
      <c r="C21" s="27"/>
      <c r="D21" s="6">
        <v>21</v>
      </c>
      <c r="E21" s="1"/>
      <c r="F21" s="1"/>
      <c r="G21" s="7">
        <f>I21-H21</f>
        <v>0</v>
      </c>
      <c r="H21" s="8">
        <f>SUM(H6:H18)</f>
        <v>0</v>
      </c>
      <c r="I21" s="9">
        <f>SUM(I6:I18)</f>
        <v>0</v>
      </c>
    </row>
    <row r="22" spans="2:3" ht="15">
      <c r="B22" s="27"/>
      <c r="C22" s="27"/>
    </row>
    <row r="23" spans="2:3" ht="15">
      <c r="B23" s="27"/>
      <c r="C23" s="27"/>
    </row>
    <row r="24" spans="2:3" ht="15">
      <c r="B24" s="27"/>
      <c r="C24" s="27"/>
    </row>
    <row r="25" spans="2:3" ht="15">
      <c r="B25" s="27"/>
      <c r="C25" s="27"/>
    </row>
  </sheetData>
  <sheetProtection algorithmName="SHA-512" hashValue="GbWqXLkC1ZJos2P5rhGp5F5tVd39Qjxadgo15VI3k0dCiNEb0DDKOnNyPyn2+4y9L5naW5v7NdM2mpLc5YQ4vw==" saltValue="nkjm8D8n785806v0myJ7uA==" spinCount="100000" sheet="1" objects="1" scenarios="1"/>
  <mergeCells count="12">
    <mergeCell ref="B20:C25"/>
    <mergeCell ref="B1:I1"/>
    <mergeCell ref="C4:C5"/>
    <mergeCell ref="B4:B5"/>
    <mergeCell ref="D4:D5"/>
    <mergeCell ref="E4:E5"/>
    <mergeCell ref="B2:I2"/>
    <mergeCell ref="B3:I3"/>
    <mergeCell ref="F4:F5"/>
    <mergeCell ref="G4:G5"/>
    <mergeCell ref="H4:H5"/>
    <mergeCell ref="I4:I5"/>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 Krajský úřad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Hálková</dc:creator>
  <cp:keywords/>
  <dc:description/>
  <cp:lastModifiedBy>Papík Miroslav</cp:lastModifiedBy>
  <cp:lastPrinted>2023-05-23T05:55:06Z</cp:lastPrinted>
  <dcterms:created xsi:type="dcterms:W3CDTF">2017-01-16T13:32:21Z</dcterms:created>
  <dcterms:modified xsi:type="dcterms:W3CDTF">2023-07-26T10:10:55Z</dcterms:modified>
  <cp:category/>
  <cp:version/>
  <cp:contentType/>
  <cp:contentStatus/>
</cp:coreProperties>
</file>